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979.ESECEODOMINIO\Downloads\"/>
    </mc:Choice>
  </mc:AlternateContent>
  <xr:revisionPtr revIDLastSave="0" documentId="13_ncr:1_{9F86AD71-771B-4C34-BEF3-9C6F5F01BB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ditoria_HCL_Higiene_oral" sheetId="14" r:id="rId1"/>
    <sheet name="Calificacion_Promedio_x_Mes" sheetId="15" r:id="rId2"/>
    <sheet name="Historico_Mensual" sheetId="16" r:id="rId3"/>
    <sheet name="Instructivo" sheetId="4" r:id="rId4"/>
  </sheets>
  <definedNames>
    <definedName name="_xlnm.Print_Area" localSheetId="0">Auditoria_HCL_Higiene_oral!$A$1:$AW$76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4" l="1"/>
  <c r="B25" i="14"/>
  <c r="B24" i="14"/>
  <c r="B23" i="14"/>
  <c r="B21" i="14"/>
  <c r="B19" i="14"/>
  <c r="B18" i="14"/>
  <c r="B15" i="14"/>
  <c r="B12" i="14"/>
  <c r="D62" i="14" l="1"/>
  <c r="D57" i="14"/>
  <c r="D42" i="14"/>
  <c r="D43" i="14"/>
  <c r="D44" i="14"/>
  <c r="D45" i="14"/>
  <c r="D46" i="14"/>
  <c r="D47" i="14"/>
  <c r="D48" i="14"/>
  <c r="S28" i="14" l="1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I29" i="14" s="1"/>
  <c r="AI33" i="14" s="1"/>
  <c r="C22" i="15" s="1"/>
  <c r="E22" i="15" s="1"/>
  <c r="AJ27" i="14"/>
  <c r="AK27" i="14"/>
  <c r="AL27" i="14"/>
  <c r="AM27" i="14"/>
  <c r="AN27" i="14"/>
  <c r="AO27" i="14"/>
  <c r="AP27" i="14"/>
  <c r="AQ27" i="14"/>
  <c r="AR27" i="14"/>
  <c r="AS27" i="14"/>
  <c r="AT27" i="14"/>
  <c r="I32" i="14"/>
  <c r="B9" i="15" s="1"/>
  <c r="B9" i="16" s="1"/>
  <c r="K32" i="14"/>
  <c r="B10" i="15" s="1"/>
  <c r="B10" i="16" s="1"/>
  <c r="M32" i="14"/>
  <c r="B11" i="15" s="1"/>
  <c r="B11" i="16" s="1"/>
  <c r="O32" i="14"/>
  <c r="B12" i="15" s="1"/>
  <c r="B12" i="16" s="1"/>
  <c r="Q32" i="14"/>
  <c r="B13" i="15" s="1"/>
  <c r="B13" i="16" s="1"/>
  <c r="S32" i="14"/>
  <c r="B14" i="15" s="1"/>
  <c r="B14" i="16" s="1"/>
  <c r="U32" i="14"/>
  <c r="B15" i="15" s="1"/>
  <c r="B15" i="16" s="1"/>
  <c r="W32" i="14"/>
  <c r="B16" i="15" s="1"/>
  <c r="B16" i="16" s="1"/>
  <c r="Y32" i="14"/>
  <c r="B17" i="15" s="1"/>
  <c r="B17" i="16" s="1"/>
  <c r="AA32" i="14"/>
  <c r="B18" i="15" s="1"/>
  <c r="B18" i="16" s="1"/>
  <c r="AC32" i="14"/>
  <c r="B19" i="15" s="1"/>
  <c r="B19" i="16" s="1"/>
  <c r="AE32" i="14"/>
  <c r="B20" i="15" s="1"/>
  <c r="B20" i="16" s="1"/>
  <c r="AG32" i="14"/>
  <c r="B21" i="15" s="1"/>
  <c r="B21" i="16" s="1"/>
  <c r="AI32" i="14"/>
  <c r="B22" i="15" s="1"/>
  <c r="B22" i="16" s="1"/>
  <c r="AK32" i="14"/>
  <c r="B23" i="15" s="1"/>
  <c r="B23" i="16" s="1"/>
  <c r="AM32" i="14"/>
  <c r="B24" i="15" s="1"/>
  <c r="B24" i="16" s="1"/>
  <c r="AO32" i="14"/>
  <c r="B25" i="15" s="1"/>
  <c r="B25" i="16" s="1"/>
  <c r="AQ32" i="14"/>
  <c r="B26" i="15" s="1"/>
  <c r="B26" i="16" s="1"/>
  <c r="AS32" i="14"/>
  <c r="B27" i="15" s="1"/>
  <c r="B27" i="16" s="1"/>
  <c r="G32" i="14"/>
  <c r="B8" i="15" s="1"/>
  <c r="B8" i="16" s="1"/>
  <c r="E32" i="14"/>
  <c r="B7" i="15" s="1"/>
  <c r="B7" i="16" s="1"/>
  <c r="AV13" i="14"/>
  <c r="AV14" i="14"/>
  <c r="AV15" i="14"/>
  <c r="AV16" i="14"/>
  <c r="AV17" i="14"/>
  <c r="AV18" i="14"/>
  <c r="AV19" i="14"/>
  <c r="AV20" i="14"/>
  <c r="AV21" i="14"/>
  <c r="AV22" i="14"/>
  <c r="AV23" i="14"/>
  <c r="AV24" i="14"/>
  <c r="AV25" i="14"/>
  <c r="AV26" i="14"/>
  <c r="AU13" i="14"/>
  <c r="AU14" i="14"/>
  <c r="AU15" i="14"/>
  <c r="AU16" i="14"/>
  <c r="AU17" i="14"/>
  <c r="AU18" i="14"/>
  <c r="AU19" i="14"/>
  <c r="AU20" i="14"/>
  <c r="AU21" i="14"/>
  <c r="AU22" i="14"/>
  <c r="AU23" i="14"/>
  <c r="AU24" i="14"/>
  <c r="AU25" i="14"/>
  <c r="AU26" i="14"/>
  <c r="AV12" i="14"/>
  <c r="AU12" i="14"/>
  <c r="AJ29" i="14" l="1"/>
  <c r="AJ33" i="14" s="1"/>
  <c r="D22" i="15" s="1"/>
  <c r="T29" i="14"/>
  <c r="T33" i="14" s="1"/>
  <c r="D14" i="15" s="1"/>
  <c r="AK29" i="14"/>
  <c r="AK33" i="14" s="1"/>
  <c r="C23" i="15" s="1"/>
  <c r="E23" i="15" s="1"/>
  <c r="AW20" i="14"/>
  <c r="AW19" i="14"/>
  <c r="AM29" i="14"/>
  <c r="AM33" i="14" s="1"/>
  <c r="C24" i="15" s="1"/>
  <c r="E24" i="15" s="1"/>
  <c r="AL29" i="14"/>
  <c r="AL33" i="14" s="1"/>
  <c r="D23" i="15" s="1"/>
  <c r="V29" i="14"/>
  <c r="V33" i="14" s="1"/>
  <c r="D15" i="15" s="1"/>
  <c r="S29" i="14"/>
  <c r="S33" i="14" s="1"/>
  <c r="C14" i="15" s="1"/>
  <c r="E14" i="15" s="1"/>
  <c r="AW17" i="14"/>
  <c r="AG29" i="14"/>
  <c r="AG33" i="14" s="1"/>
  <c r="C21" i="15" s="1"/>
  <c r="E21" i="15" s="1"/>
  <c r="Y29" i="14"/>
  <c r="Y33" i="14" s="1"/>
  <c r="C17" i="15" s="1"/>
  <c r="E17" i="15" s="1"/>
  <c r="AP29" i="14"/>
  <c r="AP33" i="14" s="1"/>
  <c r="D25" i="15" s="1"/>
  <c r="Z29" i="14"/>
  <c r="Z33" i="14" s="1"/>
  <c r="D17" i="15" s="1"/>
  <c r="AO29" i="14"/>
  <c r="AO33" i="14" s="1"/>
  <c r="C25" i="15" s="1"/>
  <c r="E25" i="15" s="1"/>
  <c r="AN29" i="14"/>
  <c r="AN33" i="14" s="1"/>
  <c r="D24" i="15" s="1"/>
  <c r="X29" i="14"/>
  <c r="X33" i="14" s="1"/>
  <c r="D16" i="15" s="1"/>
  <c r="W29" i="14"/>
  <c r="W33" i="14" s="1"/>
  <c r="C16" i="15" s="1"/>
  <c r="E16" i="15" s="1"/>
  <c r="U29" i="14"/>
  <c r="U33" i="14" s="1"/>
  <c r="C15" i="15" s="1"/>
  <c r="E15" i="15" s="1"/>
  <c r="AE29" i="14"/>
  <c r="AE33" i="14" s="1"/>
  <c r="C20" i="15" s="1"/>
  <c r="E20" i="15" s="1"/>
  <c r="AD29" i="14"/>
  <c r="AD33" i="14" s="1"/>
  <c r="D19" i="15" s="1"/>
  <c r="AC29" i="14"/>
  <c r="AC33" i="14" s="1"/>
  <c r="C19" i="15" s="1"/>
  <c r="E19" i="15" s="1"/>
  <c r="AR29" i="14"/>
  <c r="AR33" i="14" s="1"/>
  <c r="D26" i="15" s="1"/>
  <c r="AB29" i="14"/>
  <c r="AB33" i="14" s="1"/>
  <c r="D18" i="15" s="1"/>
  <c r="AH29" i="14"/>
  <c r="AH33" i="14" s="1"/>
  <c r="D21" i="15" s="1"/>
  <c r="AF29" i="14"/>
  <c r="AF33" i="14" s="1"/>
  <c r="D20" i="15" s="1"/>
  <c r="AW26" i="14"/>
  <c r="AW25" i="14"/>
  <c r="AW16" i="14"/>
  <c r="AW22" i="14"/>
  <c r="AQ29" i="14"/>
  <c r="AQ33" i="14" s="1"/>
  <c r="C26" i="15" s="1"/>
  <c r="E26" i="15" s="1"/>
  <c r="AA29" i="14"/>
  <c r="AA33" i="14" s="1"/>
  <c r="C18" i="15" s="1"/>
  <c r="E18" i="15" s="1"/>
  <c r="AW24" i="14"/>
  <c r="AW18" i="14"/>
  <c r="AW13" i="14"/>
  <c r="AW21" i="14"/>
  <c r="AW14" i="14"/>
  <c r="AW23" i="14"/>
  <c r="AW15" i="14"/>
  <c r="AW12" i="14"/>
  <c r="O28" i="14"/>
  <c r="O27" i="14"/>
  <c r="O29" i="14" l="1"/>
  <c r="O33" i="14" s="1"/>
  <c r="C12" i="15" s="1"/>
  <c r="E47" i="14"/>
  <c r="E48" i="14"/>
  <c r="E55" i="14"/>
  <c r="E63" i="14"/>
  <c r="E61" i="14"/>
  <c r="E45" i="14"/>
  <c r="D58" i="14"/>
  <c r="D59" i="14"/>
  <c r="D60" i="14"/>
  <c r="D61" i="14"/>
  <c r="D63" i="14"/>
  <c r="D64" i="14"/>
  <c r="D49" i="14"/>
  <c r="D50" i="14"/>
  <c r="D51" i="14"/>
  <c r="D52" i="14"/>
  <c r="D53" i="14"/>
  <c r="D54" i="14"/>
  <c r="D55" i="14"/>
  <c r="D56" i="14"/>
  <c r="E37" i="14"/>
  <c r="C19" i="14"/>
  <c r="C20" i="14" s="1"/>
  <c r="C21" i="14" s="1"/>
  <c r="C22" i="14" s="1"/>
  <c r="C23" i="14" s="1"/>
  <c r="C24" i="14" s="1"/>
  <c r="C25" i="14" s="1"/>
  <c r="C26" i="14" s="1"/>
  <c r="D67" i="14"/>
  <c r="D66" i="14"/>
  <c r="D65" i="14"/>
  <c r="D39" i="14"/>
  <c r="B62" i="14" s="1"/>
  <c r="D38" i="14"/>
  <c r="B57" i="14" s="1"/>
  <c r="D37" i="14"/>
  <c r="B42" i="14" s="1"/>
  <c r="R28" i="14"/>
  <c r="Q28" i="14"/>
  <c r="P28" i="14"/>
  <c r="N28" i="14"/>
  <c r="M28" i="14"/>
  <c r="L28" i="14"/>
  <c r="K28" i="14"/>
  <c r="J28" i="14"/>
  <c r="I28" i="14"/>
  <c r="H28" i="14"/>
  <c r="G28" i="14"/>
  <c r="F28" i="14"/>
  <c r="E28" i="14"/>
  <c r="R27" i="14"/>
  <c r="Q27" i="14"/>
  <c r="P27" i="14"/>
  <c r="N27" i="14"/>
  <c r="M27" i="14"/>
  <c r="L27" i="14"/>
  <c r="K27" i="14"/>
  <c r="J27" i="14"/>
  <c r="I27" i="14"/>
  <c r="H27" i="14"/>
  <c r="G27" i="14"/>
  <c r="F27" i="14"/>
  <c r="E27" i="14"/>
  <c r="Q29" i="14" l="1"/>
  <c r="Q33" i="14" s="1"/>
  <c r="C13" i="15" s="1"/>
  <c r="E13" i="15" s="1"/>
  <c r="H29" i="14"/>
  <c r="H33" i="14" s="1"/>
  <c r="D8" i="15" s="1"/>
  <c r="E56" i="14"/>
  <c r="E54" i="14"/>
  <c r="E53" i="14"/>
  <c r="E52" i="14"/>
  <c r="E43" i="14"/>
  <c r="E51" i="14"/>
  <c r="E44" i="14"/>
  <c r="J29" i="14"/>
  <c r="J33" i="14" s="1"/>
  <c r="D9" i="15" s="1"/>
  <c r="AS29" i="14"/>
  <c r="AS33" i="14" s="1"/>
  <c r="C27" i="15" s="1"/>
  <c r="E27" i="15" s="1"/>
  <c r="E58" i="14"/>
  <c r="E59" i="14"/>
  <c r="E46" i="14"/>
  <c r="E64" i="14"/>
  <c r="E62" i="14"/>
  <c r="E50" i="14"/>
  <c r="E60" i="14"/>
  <c r="E57" i="14"/>
  <c r="E49" i="14"/>
  <c r="R29" i="14"/>
  <c r="R33" i="14" s="1"/>
  <c r="D13" i="15" s="1"/>
  <c r="K29" i="14"/>
  <c r="K33" i="14" s="1"/>
  <c r="C10" i="15" s="1"/>
  <c r="E10" i="15" s="1"/>
  <c r="F29" i="14"/>
  <c r="F33" i="14" s="1"/>
  <c r="D7" i="15" s="1"/>
  <c r="G29" i="14"/>
  <c r="G33" i="14" s="1"/>
  <c r="C8" i="15" s="1"/>
  <c r="E42" i="14"/>
  <c r="N29" i="14"/>
  <c r="N33" i="14" s="1"/>
  <c r="D11" i="15" s="1"/>
  <c r="P29" i="14"/>
  <c r="P33" i="14" s="1"/>
  <c r="D12" i="15" s="1"/>
  <c r="E12" i="15" s="1"/>
  <c r="E38" i="14"/>
  <c r="L29" i="14"/>
  <c r="L33" i="14" s="1"/>
  <c r="D10" i="15" s="1"/>
  <c r="M29" i="14"/>
  <c r="M33" i="14" s="1"/>
  <c r="C11" i="15" s="1"/>
  <c r="E11" i="15" s="1"/>
  <c r="E39" i="14"/>
  <c r="E29" i="14"/>
  <c r="E33" i="14" s="1"/>
  <c r="C7" i="15" s="1"/>
  <c r="AT29" i="14"/>
  <c r="AT33" i="14" s="1"/>
  <c r="D27" i="15" s="1"/>
  <c r="I29" i="14"/>
  <c r="I33" i="14" s="1"/>
  <c r="C9" i="15" s="1"/>
  <c r="E9" i="15" s="1"/>
  <c r="AU28" i="14"/>
  <c r="E66" i="14" s="1"/>
  <c r="AU27" i="14"/>
  <c r="E8" i="15" l="1"/>
  <c r="E7" i="15"/>
  <c r="AU29" i="14"/>
  <c r="E67" i="14" s="1"/>
  <c r="E65" i="14"/>
</calcChain>
</file>

<file path=xl/sharedStrings.xml><?xml version="1.0" encoding="utf-8"?>
<sst xmlns="http://schemas.openxmlformats.org/spreadsheetml/2006/main" count="147" uniqueCount="135">
  <si>
    <t xml:space="preserve">FECHA: </t>
  </si>
  <si>
    <t xml:space="preserve">GPC, PROCEDIMIENTO O PROTOCOLO A EVALUAR: </t>
  </si>
  <si>
    <t>TOTAL DE CRITERIOS CUMPLIDOS</t>
  </si>
  <si>
    <t>TOTAL DE CRITERIOS NO CUMPLIDOS</t>
  </si>
  <si>
    <t>SERVICIO:</t>
  </si>
  <si>
    <t>SEDE:</t>
  </si>
  <si>
    <t>PROPORCIÓN DE CUMPLIMIENTO POR COMPONENTE</t>
  </si>
  <si>
    <t>No.</t>
  </si>
  <si>
    <t>TOTAL DE CRITERIOS EVALUADOS</t>
  </si>
  <si>
    <t>PORCENTAJE DE CUMPLIMIENTO</t>
  </si>
  <si>
    <t>CALIFICACIÓN:</t>
  </si>
  <si>
    <t>NO CUMPLE</t>
  </si>
  <si>
    <t>PROPORCIÓN DE CRITERIOS CUMPLIMOS</t>
  </si>
  <si>
    <t>CRITERIO</t>
  </si>
  <si>
    <t>ASPECTOS A EVALUAR</t>
  </si>
  <si>
    <t>CUMPLIMIENTO</t>
  </si>
  <si>
    <t>AUDITOR:</t>
  </si>
  <si>
    <t>OBJETIVO:</t>
  </si>
  <si>
    <t xml:space="preserve">ALCANCE: </t>
  </si>
  <si>
    <t>Para el diligenciamiento correcto del formato tenga en cuenta lo siguiente:</t>
  </si>
  <si>
    <t>Registrar el día, mes y año que realiza la auditoria.</t>
  </si>
  <si>
    <t>Registrar el área donde se hizo la atención.</t>
  </si>
  <si>
    <t>Registrar lo que se va a calificar.</t>
  </si>
  <si>
    <t xml:space="preserve">No.: </t>
  </si>
  <si>
    <t>Secuencia numérica ascendente.</t>
  </si>
  <si>
    <t>Características especificas de cada criterio.</t>
  </si>
  <si>
    <t>El formato se encuentra formulado para arrojar un total de cumplimiento en porcentaje.</t>
  </si>
  <si>
    <t>CONTROL DE CAMBIOS</t>
  </si>
  <si>
    <t>Versión</t>
  </si>
  <si>
    <t>Descripción del Cambio</t>
  </si>
  <si>
    <t>Fecha de aprobación</t>
  </si>
  <si>
    <t>Elaboró</t>
  </si>
  <si>
    <t>Revisó</t>
  </si>
  <si>
    <t>Aprobó</t>
  </si>
  <si>
    <t>FECHA:</t>
  </si>
  <si>
    <t>CUMPLIMIENTO:</t>
  </si>
  <si>
    <t>PROPORCIÓN DE CUMPLIMIENTO POR COMPONENTE:</t>
  </si>
  <si>
    <t>ASPECTOS A EVALUAR:</t>
  </si>
  <si>
    <t>TOTAL DE CRITERIOS CUMPLIDOS:</t>
  </si>
  <si>
    <t>TOTAL DE CRITERIOS NO CUMPLIDOS:</t>
  </si>
  <si>
    <t>PROPORCIÓN DE CRITERIOS CUMPLIMOS:</t>
  </si>
  <si>
    <t>TOTAL DE CRITERIOS EVALUADOS:</t>
  </si>
  <si>
    <t>Diligenciar el nombre de la sede habilitada donde se realizó la consulta.</t>
  </si>
  <si>
    <t>Resultado porcentual de la proporción de cumplimiento por componente.</t>
  </si>
  <si>
    <t>Resultado numero de los criterios cumplidos.</t>
  </si>
  <si>
    <t>Resultado numero de los criterios no cumplidos.</t>
  </si>
  <si>
    <t>PORCENTAJE DE CUMPLIMIENTO:</t>
  </si>
  <si>
    <t>Resultado porcentual de la sumatoria de los criterios cumplidos.</t>
  </si>
  <si>
    <t>Resultado porcentual de la sumatoria de los criterios evaluados</t>
  </si>
  <si>
    <t>Determinar el nivel de adherencia de las guías de practica clínica, procedimientos y protocolos.</t>
  </si>
  <si>
    <t>Desplegar en cado uno de los aspectos a evaluar la lista de cumplimiento: Cumple, no cumple, no aplica (Califique cada ítem teniendo en cuenta la definición).</t>
  </si>
  <si>
    <t>Resultado porcentual de la proporción de criterios cumplidos por componente.</t>
  </si>
  <si>
    <t>Resultado porcentual de la división de los criterios cumplidos / criterios evaluados</t>
  </si>
  <si>
    <t>Resultado porcentual de cumplimiento del profesional a evaluar.</t>
  </si>
  <si>
    <t>Nombre del profesional evaluado.</t>
  </si>
  <si>
    <t>PAGINA 1 DE 2</t>
  </si>
  <si>
    <r>
      <rPr>
        <b/>
        <sz val="8"/>
        <rFont val="Arial"/>
        <family val="2"/>
      </rPr>
      <t>PROCESO:</t>
    </r>
    <r>
      <rPr>
        <sz val="8"/>
        <rFont val="Arial"/>
        <family val="2"/>
      </rPr>
      <t xml:space="preserve"> GARANTÍA DE LA CALIDAD</t>
    </r>
  </si>
  <si>
    <t>CUMPLE</t>
  </si>
  <si>
    <t>ODONTOLOGO:</t>
  </si>
  <si>
    <t>NO APLICA</t>
  </si>
  <si>
    <t>Soporte Clinico</t>
  </si>
  <si>
    <t>Acatamiento de la Guia</t>
  </si>
  <si>
    <t>Seguridad del Paciente</t>
  </si>
  <si>
    <t xml:space="preserve">GPC, PROCEDIMIENTO O PROTOCOLO A EVALUAR:  </t>
  </si>
  <si>
    <t>¿Cualquier miembro del equipo de salud, autoridad competente o persona legalmente autorizada que lea el analisis podría identificar con precisión nombres y apellidos del responsable del mismo?</t>
  </si>
  <si>
    <t xml:space="preserve">NOMBRE ODONTOLOGO </t>
  </si>
  <si>
    <t>ITEM</t>
  </si>
  <si>
    <t>PROMEDIO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</si>
  <si>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</si>
  <si>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</si>
  <si>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</si>
  <si>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</si>
  <si>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</si>
  <si>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</si>
  <si>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</si>
  <si>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</si>
  <si>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</si>
  <si>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</si>
  <si>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</si>
  <si>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</si>
  <si>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HC 1</t>
  </si>
  <si>
    <t xml:space="preserve">HC 2 </t>
  </si>
  <si>
    <r>
      <t>CODIGO:</t>
    </r>
    <r>
      <rPr>
        <sz val="8"/>
        <rFont val="Arial"/>
        <family val="2"/>
      </rPr>
      <t xml:space="preserve"> GC-S3-F45</t>
    </r>
  </si>
  <si>
    <r>
      <t xml:space="preserve">PAGINA </t>
    </r>
    <r>
      <rPr>
        <sz val="7"/>
        <rFont val="Arial"/>
        <family val="2"/>
      </rPr>
      <t>4 DE 4</t>
    </r>
  </si>
  <si>
    <t>NOMBRE DE LA HIGIENISTA:</t>
  </si>
  <si>
    <t>Registra antecedentes toxicos del paciente?</t>
  </si>
  <si>
    <t>Describe claramente en el Rips las actividades realizadas al paciente?</t>
  </si>
  <si>
    <t>Registra habitos de higiene oral y nutricionales del paciente?</t>
  </si>
  <si>
    <t>Existe coherencia entre el diagnostico y el procedimiento realizado?</t>
  </si>
  <si>
    <t>Registra el indice de placa de siness y loe correctamente?</t>
  </si>
  <si>
    <t>¿Están registrados los datos de identificación completos del paciente  firma y huella?</t>
  </si>
  <si>
    <t>El Rips es diligenciado de forma ordenada y letra legible?</t>
  </si>
  <si>
    <t>realiza el lavado de manos correctamente según la guia?</t>
  </si>
  <si>
    <t>Utiliza los elementos de proteccion personal necesarios para una  atencion segura del paciente?</t>
  </si>
  <si>
    <t>Realiza adecuadamente el proceso de esterilizacion de instrumental y equipos?</t>
  </si>
  <si>
    <t>Realiza educacion en salud oral a los pacientes?</t>
  </si>
  <si>
    <t>diligencia correctamente los formatos de esterilizacion y rotula  cada paquete con su contenido, responsable, fecha de proceso y fecha de vencimiento?</t>
  </si>
  <si>
    <t>Esteriliza en el autoclave de acuerdo al manual de esterilizacion con los parametros establecidos de temperatura y presion?</t>
  </si>
  <si>
    <t>Realiza el proceso correspondiente a la rotulacion y manejo de los liquidos necesarios para la estelilizacion de instrumental y equipos según la guia?</t>
  </si>
  <si>
    <t>HIGIENISTA:</t>
  </si>
  <si>
    <t>Evaluar la calidad de la atención, la adherencia a guías, en el area de higiene oral de la ESE Carmen Emilia Ospina.</t>
  </si>
  <si>
    <r>
      <rPr>
        <sz val="7"/>
        <rFont val="Arial"/>
        <family val="2"/>
      </rPr>
      <t>FORMATO</t>
    </r>
    <r>
      <rPr>
        <b/>
        <sz val="12"/>
        <rFont val="Arial"/>
        <family val="2"/>
      </rPr>
      <t xml:space="preserve">
AUDITORIA DE LA CALIDAD DEL AREA DE HIGIENE ORAL - ODONTOLOGIA </t>
    </r>
  </si>
  <si>
    <t>INSTRUCTIVO PARA DILIGENCIAR EL FORMATO "AUDITORIA DE LA CALIDAD DEL AREA DE HIGIENE ORAL - ODONTOLOGIA "</t>
  </si>
  <si>
    <r>
      <rPr>
        <sz val="7"/>
        <rFont val="Arial"/>
        <family val="2"/>
      </rPr>
      <t>FORMATO</t>
    </r>
    <r>
      <rPr>
        <sz val="10"/>
        <rFont val="Arial"/>
        <family val="2"/>
      </rPr>
      <t xml:space="preserve">
</t>
    </r>
    <r>
      <rPr>
        <b/>
        <sz val="12"/>
        <rFont val="Arial"/>
        <family val="2"/>
      </rPr>
      <t xml:space="preserve">AUDITORIA DE LA CALIDAD DEL AREA DE HIGIENE ORAL - ODONTOLOGIA </t>
    </r>
  </si>
  <si>
    <r>
      <rPr>
        <sz val="7"/>
        <rFont val="Arial"/>
        <family val="2"/>
      </rPr>
      <t>FORMATO</t>
    </r>
    <r>
      <rPr>
        <sz val="10"/>
        <rFont val="Arial"/>
        <family val="2"/>
      </rPr>
      <t xml:space="preserve">
</t>
    </r>
    <r>
      <rPr>
        <b/>
        <sz val="12"/>
        <rFont val="Arial"/>
        <family val="2"/>
      </rPr>
      <t xml:space="preserve">AUDITORIA DE LA CALIDAD DEL AREA DE HIGIENE ORAL - ODONTOLOGIA  </t>
    </r>
  </si>
  <si>
    <t>Registrar el nombre del profesional Higienista a evaluar.</t>
  </si>
  <si>
    <r>
      <t xml:space="preserve">PROCESO: </t>
    </r>
    <r>
      <rPr>
        <sz val="8"/>
        <rFont val="Arial"/>
        <family val="2"/>
      </rPr>
      <t>GESTIÓN DE LA CONSULTA EXTERNA</t>
    </r>
    <r>
      <rPr>
        <b/>
        <sz val="8"/>
        <rFont val="Arial"/>
        <family val="2"/>
      </rPr>
      <t xml:space="preserve"> </t>
    </r>
  </si>
  <si>
    <t>CODIGO: SA-S2-F29</t>
  </si>
  <si>
    <r>
      <rPr>
        <b/>
        <sz val="7"/>
        <rFont val="Arial"/>
        <family val="2"/>
      </rPr>
      <t xml:space="preserve">PROCESO: </t>
    </r>
    <r>
      <rPr>
        <sz val="7"/>
        <rFont val="Arial"/>
        <family val="2"/>
      </rPr>
      <t xml:space="preserve">GESTIÓN DE LA CONSULTA EXTERNA </t>
    </r>
  </si>
  <si>
    <r>
      <rPr>
        <b/>
        <sz val="7"/>
        <rFont val="Arial"/>
        <family val="2"/>
      </rPr>
      <t>CODIGO</t>
    </r>
    <r>
      <rPr>
        <sz val="7"/>
        <rFont val="Arial"/>
        <family val="2"/>
      </rPr>
      <t>:  SA-S2-F29</t>
    </r>
  </si>
  <si>
    <r>
      <rPr>
        <b/>
        <sz val="7"/>
        <rFont val="Arial"/>
        <family val="2"/>
      </rPr>
      <t>PAGINA</t>
    </r>
    <r>
      <rPr>
        <sz val="7"/>
        <rFont val="Arial"/>
        <family val="2"/>
      </rPr>
      <t xml:space="preserve"> 2 DE 4</t>
    </r>
  </si>
  <si>
    <t>PROMEDIO CALIFICACION MENSUAL POR HIGIENISTA</t>
  </si>
  <si>
    <t>HISTORICO DE CALIFICACION MENSUAL POR HIGIENISTA</t>
  </si>
  <si>
    <r>
      <rPr>
        <b/>
        <sz val="7"/>
        <rFont val="Arial"/>
        <family val="2"/>
      </rPr>
      <t>PROCESO</t>
    </r>
    <r>
      <rPr>
        <sz val="7"/>
        <rFont val="Arial"/>
        <family val="2"/>
      </rPr>
      <t xml:space="preserve">: GESTIÓN DE LA CONSULTA EXTERNA </t>
    </r>
  </si>
  <si>
    <r>
      <rPr>
        <b/>
        <sz val="7"/>
        <rFont val="Arial"/>
        <family val="2"/>
      </rPr>
      <t xml:space="preserve">PAGINA </t>
    </r>
    <r>
      <rPr>
        <sz val="7"/>
        <rFont val="Arial"/>
        <family val="2"/>
      </rPr>
      <t>3 DE 4</t>
    </r>
  </si>
  <si>
    <r>
      <rPr>
        <b/>
        <sz val="7"/>
        <rFont val="Arial"/>
        <family val="2"/>
      </rPr>
      <t>CODIGO:</t>
    </r>
    <r>
      <rPr>
        <sz val="7"/>
        <rFont val="Arial"/>
        <family val="2"/>
      </rPr>
      <t xml:space="preserve"> SA-S2-F29</t>
    </r>
  </si>
  <si>
    <t>Elaboración del documento: Se elabora documento  con el fin de Determinar el nivel de adherencia de las guías de practica clínica, procedimientos y protocolos. Y con esto obtener una mejora continua en el subproceso: "ODONTOLOGIA - HIGIENE ORAL"</t>
  </si>
  <si>
    <t xml:space="preserve">
Nombre: Alba Rocio Trujillo Garcia    
Coordinadora de Higiene Oral                                    
                                                                              Nombre: Paula Clareth Garnica Quintero  Contratista area Garantia de la Calidad.</t>
  </si>
  <si>
    <t>EDAD:</t>
  </si>
  <si>
    <t>FECHA DE LA ATENCION:</t>
  </si>
  <si>
    <t>N° HISTORIA EVALUADA:</t>
  </si>
  <si>
    <t>NOMBRE DEL HIGIENISTA:</t>
  </si>
  <si>
    <t xml:space="preserve">FECHA DE LA ATENCIÓN: </t>
  </si>
  <si>
    <t>Registrar la fecha en que el profesional Higienista realizo la atención.</t>
  </si>
  <si>
    <t>NUMERO DE HISTORIA A EVALUAR :</t>
  </si>
  <si>
    <t xml:space="preserve">Registrar el numero de historia clinica a evaluar. </t>
  </si>
  <si>
    <t xml:space="preserve">Registrar la edad del paciente al que se le esta evaluando la historia clinica. </t>
  </si>
  <si>
    <r>
      <t xml:space="preserve">VIGENCIA: </t>
    </r>
    <r>
      <rPr>
        <sz val="8"/>
        <rFont val="Arial"/>
        <family val="2"/>
      </rPr>
      <t>25/03/2026</t>
    </r>
  </si>
  <si>
    <t>V2</t>
  </si>
  <si>
    <r>
      <rPr>
        <b/>
        <sz val="7"/>
        <rFont val="Arial"/>
        <family val="2"/>
      </rPr>
      <t xml:space="preserve">VIGENCIA: </t>
    </r>
    <r>
      <rPr>
        <sz val="7"/>
        <rFont val="Arial"/>
        <family val="2"/>
      </rPr>
      <t>25/03/2026</t>
    </r>
  </si>
  <si>
    <r>
      <rPr>
        <b/>
        <sz val="7"/>
        <rFont val="Arial"/>
        <family val="2"/>
      </rPr>
      <t>VIGENCA:</t>
    </r>
    <r>
      <rPr>
        <sz val="7"/>
        <rFont val="Arial"/>
        <family val="2"/>
      </rPr>
      <t xml:space="preserve"> 25/03/2026</t>
    </r>
  </si>
  <si>
    <r>
      <t>VIGENCIA:</t>
    </r>
    <r>
      <rPr>
        <sz val="8"/>
        <rFont val="Arial"/>
        <family val="2"/>
      </rPr>
      <t xml:space="preserve"> 25/03/2026</t>
    </r>
  </si>
  <si>
    <t>Nombre:Guillermo Bonilla Escobar 
Cargo: Lider del area de Garantia de la Calidad. 
Nombre:Yanid Paola Montero Garcia 
Cargo: Subgerente de Servicios de Salud.</t>
  </si>
  <si>
    <t>Nombre: Adriana Marcela Losada Cañas
Cargo:Gerente.</t>
  </si>
  <si>
    <t xml:space="preserve">Modificación del documento: Se modifica documento con el fin de obtener una mejora continua en el subproceso "Odontología", se realizaron los siguientes ajustes:
1. Actualización de la vigencia.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</si>
</sst>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15">
    <font>
      <sz val="10"/>
      <name val="Arial"/>
    </font>
    <font>
      <b/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1"/>
    </font>
    <font>
      <b/>
      <sz val="7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4" fontId="7" fillId="0" borderId="0"/>
    <xf numFmtId="0" fontId="3" fillId="0" borderId="0"/>
  </cellStyleXfs>
  <cellXfs count="158">
    <xf numFmtId="0" fontId="0" fillId="0" borderId="0" xfId="0"/>
    <xf numFmtId="0" fontId="3" fillId="0" borderId="0" xfId="2"/>
    <xf numFmtId="14" fontId="2" fillId="2" borderId="1" xfId="2" applyNumberFormat="1" applyFont="1" applyFill="1" applyBorder="1" applyAlignment="1">
      <alignment horizontal="center" vertical="center" wrapText="1"/>
    </xf>
    <xf numFmtId="0" fontId="3" fillId="4" borderId="0" xfId="2" applyFill="1"/>
    <xf numFmtId="0" fontId="2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vertical="top" wrapText="1"/>
    </xf>
    <xf numFmtId="0" fontId="2" fillId="2" borderId="1" xfId="2" applyFont="1" applyFill="1" applyBorder="1" applyAlignment="1">
      <alignment vertical="top" wrapText="1"/>
    </xf>
    <xf numFmtId="0" fontId="6" fillId="0" borderId="1" xfId="2" applyFont="1" applyBorder="1" applyAlignment="1">
      <alignment horizontal="justify" vertical="center" wrapText="1"/>
    </xf>
    <xf numFmtId="9" fontId="6" fillId="0" borderId="1" xfId="2" applyNumberFormat="1" applyFont="1" applyBorder="1" applyAlignment="1">
      <alignment horizontal="justify" vertical="center" wrapText="1"/>
    </xf>
    <xf numFmtId="0" fontId="6" fillId="0" borderId="0" xfId="2" applyFont="1" applyAlignment="1">
      <alignment wrapText="1"/>
    </xf>
    <xf numFmtId="9" fontId="2" fillId="2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justify" vertical="center" wrapText="1"/>
    </xf>
    <xf numFmtId="0" fontId="2" fillId="4" borderId="1" xfId="2" applyFont="1" applyFill="1" applyBorder="1" applyAlignment="1">
      <alignment horizontal="justify" vertical="center" wrapText="1"/>
    </xf>
    <xf numFmtId="14" fontId="2" fillId="2" borderId="1" xfId="2" applyNumberFormat="1" applyFont="1" applyFill="1" applyBorder="1" applyAlignment="1">
      <alignment vertical="center" wrapText="1"/>
    </xf>
    <xf numFmtId="0" fontId="2" fillId="0" borderId="23" xfId="2" applyFont="1" applyBorder="1" applyAlignment="1">
      <alignment wrapText="1"/>
    </xf>
    <xf numFmtId="0" fontId="2" fillId="0" borderId="18" xfId="2" applyFont="1" applyBorder="1" applyAlignment="1">
      <alignment wrapText="1"/>
    </xf>
    <xf numFmtId="0" fontId="2" fillId="0" borderId="19" xfId="2" applyFont="1" applyBorder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wrapText="1"/>
    </xf>
    <xf numFmtId="1" fontId="6" fillId="0" borderId="1" xfId="2" applyNumberFormat="1" applyFont="1" applyBorder="1" applyAlignment="1">
      <alignment horizontal="center" wrapText="1"/>
    </xf>
    <xf numFmtId="10" fontId="6" fillId="0" borderId="1" xfId="2" applyNumberFormat="1" applyFont="1" applyBorder="1" applyAlignment="1">
      <alignment horizontal="center" wrapText="1"/>
    </xf>
    <xf numFmtId="0" fontId="6" fillId="4" borderId="1" xfId="2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center" wrapText="1"/>
    </xf>
    <xf numFmtId="1" fontId="6" fillId="4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0" fontId="2" fillId="4" borderId="1" xfId="2" applyNumberFormat="1" applyFont="1" applyFill="1" applyBorder="1" applyAlignment="1">
      <alignment horizontal="center" wrapText="1"/>
    </xf>
    <xf numFmtId="10" fontId="2" fillId="2" borderId="1" xfId="2" applyNumberFormat="1" applyFont="1" applyFill="1" applyBorder="1" applyAlignment="1">
      <alignment horizontal="center" wrapText="1"/>
    </xf>
    <xf numFmtId="0" fontId="6" fillId="4" borderId="0" xfId="2" applyFont="1" applyFill="1" applyAlignment="1">
      <alignment wrapText="1"/>
    </xf>
    <xf numFmtId="10" fontId="2" fillId="4" borderId="1" xfId="1" applyNumberFormat="1" applyFont="1" applyFill="1" applyBorder="1" applyAlignment="1">
      <alignment horizontal="center" vertical="center" wrapText="1"/>
    </xf>
    <xf numFmtId="9" fontId="6" fillId="0" borderId="0" xfId="1" applyFont="1" applyAlignment="1">
      <alignment wrapText="1"/>
    </xf>
    <xf numFmtId="9" fontId="6" fillId="4" borderId="0" xfId="1" applyFont="1" applyFill="1" applyAlignment="1">
      <alignment wrapText="1"/>
    </xf>
    <xf numFmtId="0" fontId="6" fillId="0" borderId="9" xfId="2" applyFont="1" applyBorder="1" applyAlignment="1">
      <alignment horizontal="left" vertical="center" wrapText="1"/>
    </xf>
    <xf numFmtId="9" fontId="2" fillId="4" borderId="11" xfId="2" applyNumberFormat="1" applyFont="1" applyFill="1" applyBorder="1" applyAlignment="1">
      <alignment horizontal="center" vertical="center" wrapText="1"/>
    </xf>
    <xf numFmtId="0" fontId="13" fillId="4" borderId="12" xfId="2" applyFont="1" applyFill="1" applyBorder="1" applyAlignment="1">
      <alignment horizontal="left" wrapText="1"/>
    </xf>
    <xf numFmtId="0" fontId="6" fillId="0" borderId="13" xfId="2" applyFont="1" applyBorder="1" applyAlignment="1">
      <alignment horizontal="left" vertical="center" wrapText="1"/>
    </xf>
    <xf numFmtId="9" fontId="2" fillId="4" borderId="14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9" fontId="2" fillId="4" borderId="0" xfId="2" applyNumberFormat="1" applyFont="1" applyFill="1" applyAlignment="1">
      <alignment horizontal="center" vertical="center" wrapText="1"/>
    </xf>
    <xf numFmtId="0" fontId="13" fillId="4" borderId="15" xfId="2" applyFont="1" applyFill="1" applyBorder="1" applyAlignment="1">
      <alignment horizontal="left" wrapText="1"/>
    </xf>
    <xf numFmtId="0" fontId="6" fillId="0" borderId="1" xfId="2" applyFont="1" applyBorder="1" applyAlignment="1">
      <alignment horizontal="justify" vertical="top" wrapText="1"/>
    </xf>
    <xf numFmtId="0" fontId="2" fillId="4" borderId="17" xfId="2" applyFont="1" applyFill="1" applyBorder="1" applyAlignment="1">
      <alignment horizontal="center" wrapText="1"/>
    </xf>
    <xf numFmtId="1" fontId="2" fillId="4" borderId="13" xfId="2" applyNumberFormat="1" applyFont="1" applyFill="1" applyBorder="1" applyAlignment="1">
      <alignment horizontal="center" wrapText="1"/>
    </xf>
    <xf numFmtId="10" fontId="2" fillId="4" borderId="10" xfId="2" applyNumberFormat="1" applyFont="1" applyFill="1" applyBorder="1" applyAlignment="1">
      <alignment horizontal="center" wrapText="1"/>
    </xf>
    <xf numFmtId="0" fontId="2" fillId="0" borderId="0" xfId="2" applyFont="1" applyAlignment="1">
      <alignment horizontal="right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5" fillId="4" borderId="1" xfId="2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/>
    <xf numFmtId="0" fontId="6" fillId="0" borderId="0" xfId="2" applyFont="1" applyAlignment="1">
      <alignment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2" applyFont="1" applyBorder="1" applyAlignment="1">
      <alignment horizontal="left" vertical="top" wrapText="1"/>
    </xf>
    <xf numFmtId="0" fontId="2" fillId="0" borderId="2" xfId="2" applyFont="1" applyBorder="1" applyAlignment="1">
      <alignment horizontal="left" vertical="top" wrapText="1"/>
    </xf>
    <xf numFmtId="0" fontId="2" fillId="0" borderId="3" xfId="2" applyFont="1" applyBorder="1" applyAlignment="1">
      <alignment horizontal="left" vertical="top" wrapText="1"/>
    </xf>
    <xf numFmtId="0" fontId="2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7" xfId="2" applyFont="1" applyBorder="1" applyAlignment="1">
      <alignment horizontal="left" vertical="top" wrapText="1"/>
    </xf>
    <xf numFmtId="0" fontId="2" fillId="0" borderId="8" xfId="2" applyFont="1" applyBorder="1" applyAlignment="1">
      <alignment horizontal="left" vertical="top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20" xfId="2" applyFont="1" applyFill="1" applyBorder="1" applyAlignment="1">
      <alignment horizontal="center" vertical="center" wrapText="1"/>
    </xf>
    <xf numFmtId="0" fontId="2" fillId="3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3" borderId="2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20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4" fillId="0" borderId="20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wrapText="1"/>
    </xf>
    <xf numFmtId="0" fontId="6" fillId="0" borderId="21" xfId="2" applyFont="1" applyBorder="1" applyAlignment="1">
      <alignment horizontal="center" wrapText="1"/>
    </xf>
    <xf numFmtId="0" fontId="2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9" fillId="0" borderId="0" xfId="2" applyFont="1" applyAlignment="1">
      <alignment horizontal="justify" vertical="center" wrapText="1"/>
    </xf>
    <xf numFmtId="0" fontId="9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3" fillId="0" borderId="20" xfId="2" applyBorder="1" applyAlignment="1">
      <alignment horizontal="center"/>
    </xf>
    <xf numFmtId="0" fontId="3" fillId="0" borderId="21" xfId="2" applyBorder="1" applyAlignment="1">
      <alignment horizontal="center"/>
    </xf>
    <xf numFmtId="0" fontId="10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9" fillId="0" borderId="0" xfId="2" applyFont="1" applyAlignment="1">
      <alignment horizontal="justify" vertical="center"/>
    </xf>
    <xf numFmtId="0" fontId="3" fillId="0" borderId="4" xfId="2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left" vertical="center"/>
    </xf>
    <xf numFmtId="0" fontId="9" fillId="3" borderId="1" xfId="2" applyFont="1" applyFill="1" applyBorder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4" fillId="0" borderId="22" xfId="2" applyFont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9" fillId="0" borderId="20" xfId="2" applyFont="1" applyBorder="1" applyAlignment="1">
      <alignment horizontal="justify" vertical="center"/>
    </xf>
    <xf numFmtId="0" fontId="9" fillId="0" borderId="16" xfId="2" applyFont="1" applyBorder="1" applyAlignment="1">
      <alignment horizontal="justify" vertical="center"/>
    </xf>
    <xf numFmtId="0" fontId="9" fillId="0" borderId="21" xfId="2" applyFont="1" applyBorder="1" applyAlignment="1">
      <alignment horizontal="justify" vertical="center"/>
    </xf>
    <xf numFmtId="14" fontId="9" fillId="0" borderId="1" xfId="2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left" wrapText="1"/>
    </xf>
    <xf numFmtId="0" fontId="9" fillId="0" borderId="16" xfId="2" applyFont="1" applyBorder="1" applyAlignment="1">
      <alignment horizontal="left" wrapText="1"/>
    </xf>
    <xf numFmtId="0" fontId="9" fillId="0" borderId="21" xfId="2" applyFont="1" applyBorder="1" applyAlignment="1">
      <alignment horizontal="left" wrapText="1"/>
    </xf>
    <xf numFmtId="0" fontId="14" fillId="0" borderId="20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14" fontId="9" fillId="0" borderId="16" xfId="2" applyNumberFormat="1" applyFont="1" applyBorder="1" applyAlignment="1">
      <alignment horizontal="center" vertical="center"/>
    </xf>
    <xf numFmtId="14" fontId="9" fillId="0" borderId="20" xfId="2" applyNumberFormat="1" applyFont="1" applyBorder="1" applyAlignment="1">
      <alignment horizontal="center" vertical="center"/>
    </xf>
    <xf numFmtId="14" fontId="9" fillId="0" borderId="21" xfId="2" applyNumberFormat="1" applyFont="1" applyBorder="1" applyAlignment="1">
      <alignment horizontal="center" vertical="center"/>
    </xf>
  </cellXfs>
  <cellStyles count="5">
    <cellStyle name="Excel Built-in Normal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orcentaj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CRITERIOS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Auditoria_HCL_Higiene_oral!$D$37:$D$39</c:f>
              <c:strCache>
                <c:ptCount val="3"/>
                <c:pt idx="0">
                  <c:v>Soporte Clinico</c:v>
                </c:pt>
                <c:pt idx="1">
                  <c:v>Seguridad del Paciente</c:v>
                </c:pt>
                <c:pt idx="2">
                  <c:v>Acatamiento de la Guia</c:v>
                </c:pt>
              </c:strCache>
            </c:strRef>
          </c:cat>
          <c:val>
            <c:numRef>
              <c:f>Auditoria_HCL_Higiene_oral!$E$37:$E$39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D-486F-83FB-0900154DA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9584512"/>
        <c:axId val="109314816"/>
      </c:barChart>
      <c:catAx>
        <c:axId val="14958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314816"/>
        <c:crosses val="autoZero"/>
        <c:auto val="1"/>
        <c:lblAlgn val="ctr"/>
        <c:lblOffset val="100"/>
        <c:noMultiLvlLbl val="0"/>
      </c:catAx>
      <c:valAx>
        <c:axId val="10931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58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592931</xdr:colOff>
      <xdr:row>34</xdr:row>
      <xdr:rowOff>33618</xdr:rowOff>
    </xdr:from>
    <xdr:to>
      <xdr:col>13</xdr:col>
      <xdr:colOff>616324</xdr:colOff>
      <xdr:row>54</xdr:row>
      <xdr:rowOff>224117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747033</xdr:colOff>
      <xdr:row>0</xdr:row>
      <xdr:rowOff>168390</xdr:rowOff>
    </xdr:from>
    <xdr:to>
      <xdr:col>1</xdr:col>
      <xdr:colOff>999633</xdr:colOff>
      <xdr:row>0</xdr:row>
      <xdr:rowOff>1047750</xdr:rowOff>
    </xdr:to>
    <xdr:pic>
      <xdr:nvPicPr>
        <xdr:cNvPr id="3" name="Imagen 2" descr="WhatsApp Image 2021-05-18 at 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747033" y="168390"/>
          <a:ext cx="1452750" cy="879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862854</xdr:colOff>
      <xdr:row>0</xdr:row>
      <xdr:rowOff>81642</xdr:rowOff>
    </xdr:from>
    <xdr:to>
      <xdr:col>48</xdr:col>
      <xdr:colOff>236125</xdr:colOff>
      <xdr:row>0</xdr:row>
      <xdr:rowOff>1023193</xdr:rowOff>
    </xdr:to>
    <xdr:pic>
      <xdr:nvPicPr>
        <xdr:cNvPr id="4" name="2 Imagen" descr="LOGO MIPG_Mesa de trabaj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77589" y="81642"/>
          <a:ext cx="1412742" cy="941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679450</xdr:colOff>
      <xdr:row>75</xdr:row>
      <xdr:rowOff>190500</xdr:rowOff>
    </xdr:from>
    <xdr:to>
      <xdr:col>26</xdr:col>
      <xdr:colOff>598715</xdr:colOff>
      <xdr:row>75</xdr:row>
      <xdr:rowOff>991188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0164" y="20818929"/>
          <a:ext cx="14887122" cy="80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95249</xdr:rowOff>
    </xdr:from>
    <xdr:to>
      <xdr:col>3</xdr:col>
      <xdr:colOff>388376</xdr:colOff>
      <xdr:row>28</xdr:row>
      <xdr:rowOff>638174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0074"/>
          <a:ext cx="526884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76200</xdr:rowOff>
    </xdr:from>
    <xdr:to>
      <xdr:col>0</xdr:col>
      <xdr:colOff>733425</xdr:colOff>
      <xdr:row>0</xdr:row>
      <xdr:rowOff>591649</xdr:rowOff>
    </xdr:to>
    <xdr:pic>
      <xdr:nvPicPr>
        <xdr:cNvPr id="3" name="Imagen 2" descr="WhatsApp Image 2021-05-18 at 1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95250" y="76200"/>
          <a:ext cx="638175" cy="515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190501</xdr:colOff>
      <xdr:row>0</xdr:row>
      <xdr:rowOff>57150</xdr:rowOff>
    </xdr:from>
    <xdr:to>
      <xdr:col>4</xdr:col>
      <xdr:colOff>887999</xdr:colOff>
      <xdr:row>0</xdr:row>
      <xdr:rowOff>619125</xdr:rowOff>
    </xdr:to>
    <xdr:pic>
      <xdr:nvPicPr>
        <xdr:cNvPr id="4" name="3 Imagen" descr="LOGO MIPG_Mesa de trabaj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1" y="57150"/>
          <a:ext cx="697498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1543050</xdr:colOff>
      <xdr:row>28</xdr:row>
      <xdr:rowOff>95250</xdr:rowOff>
    </xdr:from>
    <xdr:to>
      <xdr:col>8</xdr:col>
      <xdr:colOff>658007</xdr:colOff>
      <xdr:row>28</xdr:row>
      <xdr:rowOff>638175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657850"/>
          <a:ext cx="5268107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38100</xdr:rowOff>
    </xdr:from>
    <xdr:to>
      <xdr:col>0</xdr:col>
      <xdr:colOff>885825</xdr:colOff>
      <xdr:row>0</xdr:row>
      <xdr:rowOff>553549</xdr:rowOff>
    </xdr:to>
    <xdr:pic>
      <xdr:nvPicPr>
        <xdr:cNvPr id="3" name="Imagen 2" descr="WhatsApp Image 2021-05-18 at 1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171450" y="38100"/>
          <a:ext cx="714375" cy="515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428624</xdr:colOff>
      <xdr:row>0</xdr:row>
      <xdr:rowOff>57151</xdr:rowOff>
    </xdr:from>
    <xdr:to>
      <xdr:col>13</xdr:col>
      <xdr:colOff>316833</xdr:colOff>
      <xdr:row>0</xdr:row>
      <xdr:rowOff>581025</xdr:rowOff>
    </xdr:to>
    <xdr:pic>
      <xdr:nvPicPr>
        <xdr:cNvPr id="4" name="3 Imagen" descr="LOGO MIPG_Mesa de trabaj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4" y="57151"/>
          <a:ext cx="650209" cy="52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104775</xdr:rowOff>
    </xdr:from>
    <xdr:to>
      <xdr:col>1</xdr:col>
      <xdr:colOff>419100</xdr:colOff>
      <xdr:row>0</xdr:row>
      <xdr:rowOff>704850</xdr:rowOff>
    </xdr:to>
    <xdr:pic>
      <xdr:nvPicPr>
        <xdr:cNvPr id="2" name="Imagen 2" descr="WhatsApp Image 2021-05-18 at 1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19074" y="752475"/>
          <a:ext cx="96202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323850</xdr:colOff>
      <xdr:row>0</xdr:row>
      <xdr:rowOff>38100</xdr:rowOff>
    </xdr:from>
    <xdr:to>
      <xdr:col>11</xdr:col>
      <xdr:colOff>476249</xdr:colOff>
      <xdr:row>0</xdr:row>
      <xdr:rowOff>774832</xdr:rowOff>
    </xdr:to>
    <xdr:pic>
      <xdr:nvPicPr>
        <xdr:cNvPr id="3" name="2 Imagen" descr="LOGO MIPG_Mesa de trabajo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85800"/>
          <a:ext cx="914399" cy="73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609601</xdr:colOff>
      <xdr:row>40</xdr:row>
      <xdr:rowOff>85725</xdr:rowOff>
    </xdr:from>
    <xdr:to>
      <xdr:col>10</xdr:col>
      <xdr:colOff>57151</xdr:colOff>
      <xdr:row>40</xdr:row>
      <xdr:rowOff>533400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1" y="18526125"/>
          <a:ext cx="5543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0"/>
  <sheetViews>
    <sheetView tabSelected="1" view="pageBreakPreview" zoomScale="70" zoomScaleNormal="70" zoomScaleSheetLayoutView="70" workbookViewId="0">
      <selection activeCell="D19" sqref="D19"/>
    </sheetView>
  </sheetViews>
  <sheetFormatPr baseColWidth="10" defaultRowHeight="12.75"/>
  <cols>
    <col min="1" max="1" width="18" style="1" customWidth="1"/>
    <col min="2" max="2" width="22.85546875" style="1" customWidth="1"/>
    <col min="3" max="3" width="7.42578125" style="1" customWidth="1"/>
    <col min="4" max="4" width="86.42578125" style="1" customWidth="1"/>
    <col min="5" max="46" width="10.140625" style="3" customWidth="1"/>
    <col min="47" max="49" width="15.28515625" style="1" customWidth="1"/>
    <col min="50" max="50" width="11.42578125" style="1" hidden="1" customWidth="1"/>
    <col min="51" max="16384" width="11.42578125" style="1"/>
  </cols>
  <sheetData>
    <row r="1" spans="1:50" ht="89.25" customHeight="1">
      <c r="A1" s="69"/>
      <c r="B1" s="69"/>
      <c r="C1" s="69"/>
      <c r="D1" s="70" t="s">
        <v>101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1" t="s">
        <v>57</v>
      </c>
    </row>
    <row r="2" spans="1:50" ht="29.25" customHeight="1">
      <c r="A2" s="71" t="s">
        <v>106</v>
      </c>
      <c r="B2" s="71"/>
      <c r="C2" s="71"/>
      <c r="D2" s="72" t="s">
        <v>107</v>
      </c>
      <c r="E2" s="72"/>
      <c r="F2" s="72"/>
      <c r="G2" s="72"/>
      <c r="H2" s="72"/>
      <c r="I2" s="72" t="s">
        <v>127</v>
      </c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4" t="s">
        <v>128</v>
      </c>
      <c r="AU2" s="72" t="s">
        <v>55</v>
      </c>
      <c r="AV2" s="72"/>
      <c r="AW2" s="72"/>
      <c r="AX2" s="1" t="s">
        <v>11</v>
      </c>
    </row>
    <row r="3" spans="1:50" ht="16.5" customHeight="1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5"/>
      <c r="AX3" s="1" t="s">
        <v>59</v>
      </c>
    </row>
    <row r="4" spans="1:50" s="13" customFormat="1" ht="20.25" customHeight="1">
      <c r="A4" s="76" t="s">
        <v>0</v>
      </c>
      <c r="B4" s="76"/>
      <c r="C4" s="76"/>
      <c r="D4" s="77" t="s">
        <v>63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83" t="s">
        <v>2</v>
      </c>
      <c r="AV4" s="83" t="s">
        <v>3</v>
      </c>
      <c r="AW4" s="83" t="s">
        <v>12</v>
      </c>
    </row>
    <row r="5" spans="1:50" s="13" customFormat="1" ht="20.25" customHeight="1">
      <c r="A5" s="76" t="s">
        <v>4</v>
      </c>
      <c r="B5" s="76"/>
      <c r="C5" s="76"/>
      <c r="D5" s="79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4"/>
      <c r="AV5" s="84"/>
      <c r="AW5" s="84"/>
    </row>
    <row r="6" spans="1:50" s="13" customFormat="1" ht="20.25" customHeight="1">
      <c r="A6" s="76" t="s">
        <v>5</v>
      </c>
      <c r="B6" s="76"/>
      <c r="C6" s="76"/>
      <c r="D6" s="81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4"/>
      <c r="AV6" s="84"/>
      <c r="AW6" s="84"/>
    </row>
    <row r="7" spans="1:50" s="13" customFormat="1" ht="17.25" customHeight="1">
      <c r="A7" s="85" t="s">
        <v>13</v>
      </c>
      <c r="B7" s="85" t="s">
        <v>6</v>
      </c>
      <c r="C7" s="85" t="s">
        <v>7</v>
      </c>
      <c r="D7" s="9" t="s">
        <v>84</v>
      </c>
      <c r="E7" s="87"/>
      <c r="F7" s="88"/>
      <c r="G7" s="89"/>
      <c r="H7" s="90"/>
      <c r="I7" s="87"/>
      <c r="J7" s="88"/>
      <c r="K7" s="89"/>
      <c r="L7" s="90"/>
      <c r="M7" s="87"/>
      <c r="N7" s="88"/>
      <c r="O7" s="89"/>
      <c r="P7" s="90"/>
      <c r="Q7" s="87"/>
      <c r="R7" s="88"/>
      <c r="S7" s="89"/>
      <c r="T7" s="90"/>
      <c r="U7" s="87"/>
      <c r="V7" s="88"/>
      <c r="W7" s="89"/>
      <c r="X7" s="90"/>
      <c r="Y7" s="87"/>
      <c r="Z7" s="88"/>
      <c r="AA7" s="89"/>
      <c r="AB7" s="90"/>
      <c r="AC7" s="87"/>
      <c r="AD7" s="88"/>
      <c r="AE7" s="89"/>
      <c r="AF7" s="90"/>
      <c r="AG7" s="87"/>
      <c r="AH7" s="88"/>
      <c r="AI7" s="89"/>
      <c r="AJ7" s="90"/>
      <c r="AK7" s="87"/>
      <c r="AL7" s="88"/>
      <c r="AM7" s="89"/>
      <c r="AN7" s="90"/>
      <c r="AO7" s="87"/>
      <c r="AP7" s="88"/>
      <c r="AQ7" s="89"/>
      <c r="AR7" s="90"/>
      <c r="AS7" s="87"/>
      <c r="AT7" s="88"/>
      <c r="AU7" s="84"/>
      <c r="AV7" s="84"/>
      <c r="AW7" s="84"/>
    </row>
    <row r="8" spans="1:50" s="13" customFormat="1" ht="17.25" customHeight="1">
      <c r="A8" s="85"/>
      <c r="B8" s="85"/>
      <c r="C8" s="85"/>
      <c r="D8" s="10" t="s">
        <v>119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84"/>
      <c r="AV8" s="84"/>
      <c r="AW8" s="84"/>
    </row>
    <row r="9" spans="1:50" s="13" customFormat="1" ht="17.25" customHeight="1">
      <c r="A9" s="85"/>
      <c r="B9" s="85"/>
      <c r="C9" s="85"/>
      <c r="D9" s="9" t="s">
        <v>120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4"/>
      <c r="AV9" s="84"/>
      <c r="AW9" s="84"/>
    </row>
    <row r="10" spans="1:50" s="13" customFormat="1" ht="17.25" customHeight="1">
      <c r="A10" s="85"/>
      <c r="B10" s="85"/>
      <c r="C10" s="85"/>
      <c r="D10" s="10" t="s">
        <v>118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84"/>
      <c r="AV10" s="84"/>
      <c r="AW10" s="84"/>
    </row>
    <row r="11" spans="1:50" s="13" customFormat="1" ht="18.75" customHeight="1">
      <c r="A11" s="86"/>
      <c r="B11" s="86"/>
      <c r="C11" s="86"/>
      <c r="D11" s="6" t="s">
        <v>14</v>
      </c>
      <c r="E11" s="91" t="s">
        <v>15</v>
      </c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84"/>
      <c r="AV11" s="84"/>
      <c r="AW11" s="84"/>
    </row>
    <row r="12" spans="1:50" s="13" customFormat="1" ht="31.5" customHeight="1">
      <c r="A12" s="93" t="s">
        <v>60</v>
      </c>
      <c r="B12" s="66">
        <f>COUNTIF(E12:AT18,"cumple")</f>
        <v>0</v>
      </c>
      <c r="C12" s="5">
        <v>1</v>
      </c>
      <c r="D12" s="11" t="s">
        <v>90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3">
        <f>COUNTIF(E12:AT12,"CUMPLE")</f>
        <v>0</v>
      </c>
      <c r="AV12" s="24">
        <f>COUNTIF(E12:AT12,"CUMPLE")+COUNTIF(E12:AT12,"NO CUMPLE")</f>
        <v>0</v>
      </c>
      <c r="AW12" s="25" t="e">
        <f>AU12/AV12</f>
        <v>#DIV/0!</v>
      </c>
    </row>
    <row r="13" spans="1:50" s="13" customFormat="1" ht="31.5" customHeight="1">
      <c r="A13" s="93"/>
      <c r="B13" s="67"/>
      <c r="C13" s="5">
        <v>2</v>
      </c>
      <c r="D13" s="11" t="s">
        <v>87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3">
        <f t="shared" ref="AU13:AU26" si="0">COUNTIF(E13:AT13,"CUMPLE")</f>
        <v>0</v>
      </c>
      <c r="AV13" s="24">
        <f t="shared" ref="AV13:AV26" si="1">COUNTIF(E13:AT13,"CUMPLE")+COUNTIF(E13:AT13,"NO CUMPLE")</f>
        <v>0</v>
      </c>
      <c r="AW13" s="25" t="e">
        <f t="shared" ref="AW13:AW26" si="2">AU13/AV13</f>
        <v>#DIV/0!</v>
      </c>
    </row>
    <row r="14" spans="1:50" s="13" customFormat="1" ht="31.5" customHeight="1">
      <c r="A14" s="93"/>
      <c r="B14" s="68"/>
      <c r="C14" s="5">
        <v>3</v>
      </c>
      <c r="D14" s="12" t="s">
        <v>85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3">
        <f t="shared" si="0"/>
        <v>0</v>
      </c>
      <c r="AV14" s="24">
        <f t="shared" si="1"/>
        <v>0</v>
      </c>
      <c r="AW14" s="25" t="e">
        <f t="shared" si="2"/>
        <v>#DIV/0!</v>
      </c>
    </row>
    <row r="15" spans="1:50" s="13" customFormat="1" ht="31.5" customHeight="1">
      <c r="A15" s="93"/>
      <c r="B15" s="66">
        <f>(COUNTIF(E12:AT18,"cumple")+COUNTIF(E12:AT18,"no cumple")+COUNTIF(E12:AT18,"no aplica"))</f>
        <v>0</v>
      </c>
      <c r="C15" s="5">
        <v>4</v>
      </c>
      <c r="D15" s="12" t="s">
        <v>86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3">
        <f t="shared" si="0"/>
        <v>0</v>
      </c>
      <c r="AV15" s="24">
        <f t="shared" si="1"/>
        <v>0</v>
      </c>
      <c r="AW15" s="25" t="e">
        <f t="shared" si="2"/>
        <v>#DIV/0!</v>
      </c>
    </row>
    <row r="16" spans="1:50" s="13" customFormat="1" ht="31.5" customHeight="1">
      <c r="A16" s="93"/>
      <c r="B16" s="67"/>
      <c r="C16" s="5">
        <v>5</v>
      </c>
      <c r="D16" s="11" t="s">
        <v>88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3">
        <f t="shared" si="0"/>
        <v>0</v>
      </c>
      <c r="AV16" s="24">
        <f t="shared" si="1"/>
        <v>0</v>
      </c>
      <c r="AW16" s="25" t="e">
        <f t="shared" si="2"/>
        <v>#DIV/0!</v>
      </c>
    </row>
    <row r="17" spans="1:49" s="13" customFormat="1" ht="31.5" customHeight="1">
      <c r="A17" s="93"/>
      <c r="B17" s="68"/>
      <c r="C17" s="5">
        <v>6</v>
      </c>
      <c r="D17" s="11" t="s">
        <v>89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3">
        <f t="shared" si="0"/>
        <v>0</v>
      </c>
      <c r="AV17" s="24">
        <f t="shared" si="1"/>
        <v>0</v>
      </c>
      <c r="AW17" s="25" t="e">
        <f t="shared" si="2"/>
        <v>#DIV/0!</v>
      </c>
    </row>
    <row r="18" spans="1:49" s="13" customFormat="1" ht="31.5" customHeight="1">
      <c r="A18" s="93"/>
      <c r="B18" s="14" t="e">
        <f>(COUNTIF(E12:AT18,"CUMPLE")/(COUNTIF(E12:AT18,"CUMPLE")+COUNTIF(E12:AT18,"NO CUMPLE")))</f>
        <v>#DIV/0!</v>
      </c>
      <c r="C18" s="5">
        <v>7</v>
      </c>
      <c r="D18" s="11" t="s">
        <v>91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3">
        <f t="shared" si="0"/>
        <v>0</v>
      </c>
      <c r="AV18" s="24">
        <f t="shared" si="1"/>
        <v>0</v>
      </c>
      <c r="AW18" s="25" t="e">
        <f t="shared" si="2"/>
        <v>#DIV/0!</v>
      </c>
    </row>
    <row r="19" spans="1:49" s="13" customFormat="1" ht="31.5" customHeight="1">
      <c r="A19" s="93" t="s">
        <v>62</v>
      </c>
      <c r="B19" s="66">
        <f>COUNTIF(E19:AT23,"cumple")</f>
        <v>0</v>
      </c>
      <c r="C19" s="5">
        <f>C18+1</f>
        <v>8</v>
      </c>
      <c r="D19" s="65" t="s">
        <v>93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3">
        <f t="shared" si="0"/>
        <v>0</v>
      </c>
      <c r="AV19" s="24">
        <f t="shared" si="1"/>
        <v>0</v>
      </c>
      <c r="AW19" s="25" t="e">
        <f t="shared" si="2"/>
        <v>#DIV/0!</v>
      </c>
    </row>
    <row r="20" spans="1:49" s="13" customFormat="1" ht="31.5" customHeight="1">
      <c r="A20" s="93"/>
      <c r="B20" s="68"/>
      <c r="C20" s="5">
        <f t="shared" ref="C20:C26" si="3">C19+1</f>
        <v>9</v>
      </c>
      <c r="D20" s="15" t="s">
        <v>94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3">
        <f t="shared" si="0"/>
        <v>0</v>
      </c>
      <c r="AV20" s="24">
        <f t="shared" si="1"/>
        <v>0</v>
      </c>
      <c r="AW20" s="25" t="e">
        <f t="shared" si="2"/>
        <v>#DIV/0!</v>
      </c>
    </row>
    <row r="21" spans="1:49" s="13" customFormat="1" ht="31.5" customHeight="1">
      <c r="A21" s="93"/>
      <c r="B21" s="66">
        <f>(COUNTIF(E19:AT23,"cumple")+COUNTIF(E19:AT23,"no cumple"))</f>
        <v>0</v>
      </c>
      <c r="C21" s="5">
        <f t="shared" si="3"/>
        <v>10</v>
      </c>
      <c r="D21" s="11" t="s">
        <v>92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3">
        <f t="shared" si="0"/>
        <v>0</v>
      </c>
      <c r="AV21" s="24">
        <f t="shared" si="1"/>
        <v>0</v>
      </c>
      <c r="AW21" s="25" t="e">
        <f t="shared" si="2"/>
        <v>#DIV/0!</v>
      </c>
    </row>
    <row r="22" spans="1:49" s="13" customFormat="1" ht="31.5" customHeight="1">
      <c r="A22" s="93"/>
      <c r="B22" s="68"/>
      <c r="C22" s="5">
        <f t="shared" si="3"/>
        <v>11</v>
      </c>
      <c r="D22" s="11" t="s">
        <v>95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3">
        <f t="shared" si="0"/>
        <v>0</v>
      </c>
      <c r="AV22" s="24">
        <f t="shared" si="1"/>
        <v>0</v>
      </c>
      <c r="AW22" s="25" t="e">
        <f t="shared" si="2"/>
        <v>#DIV/0!</v>
      </c>
    </row>
    <row r="23" spans="1:49" s="13" customFormat="1" ht="31.5" customHeight="1">
      <c r="A23" s="93"/>
      <c r="B23" s="14" t="e">
        <f>(COUNTIF(E19:AT23,"CUMPLE")/(COUNTIF(E19:AT23,"CUMPLE")+COUNTIF(E19:AT23,"NO CUMPLE")))</f>
        <v>#DIV/0!</v>
      </c>
      <c r="C23" s="5">
        <f t="shared" si="3"/>
        <v>12</v>
      </c>
      <c r="D23" s="11" t="s">
        <v>98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3">
        <f t="shared" si="0"/>
        <v>0</v>
      </c>
      <c r="AV23" s="24">
        <f t="shared" si="1"/>
        <v>0</v>
      </c>
      <c r="AW23" s="25" t="e">
        <f t="shared" si="2"/>
        <v>#DIV/0!</v>
      </c>
    </row>
    <row r="24" spans="1:49" s="13" customFormat="1" ht="31.5" customHeight="1">
      <c r="A24" s="93" t="s">
        <v>61</v>
      </c>
      <c r="B24" s="5">
        <f>COUNTIF(E24:AT26,"cumple")</f>
        <v>0</v>
      </c>
      <c r="C24" s="5">
        <f t="shared" si="3"/>
        <v>13</v>
      </c>
      <c r="D24" s="11" t="s">
        <v>64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3">
        <f t="shared" si="0"/>
        <v>0</v>
      </c>
      <c r="AV24" s="24">
        <f t="shared" si="1"/>
        <v>0</v>
      </c>
      <c r="AW24" s="25" t="e">
        <f t="shared" si="2"/>
        <v>#DIV/0!</v>
      </c>
    </row>
    <row r="25" spans="1:49" s="13" customFormat="1" ht="31.5" customHeight="1">
      <c r="A25" s="93"/>
      <c r="B25" s="5">
        <f>(COUNTIF(E24:AT26,"cumple")+COUNTIF(E24:AT26,"no cumple"))</f>
        <v>0</v>
      </c>
      <c r="C25" s="5">
        <f t="shared" si="3"/>
        <v>14</v>
      </c>
      <c r="D25" s="15" t="s">
        <v>96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3">
        <f t="shared" si="0"/>
        <v>0</v>
      </c>
      <c r="AV25" s="24">
        <f t="shared" si="1"/>
        <v>0</v>
      </c>
      <c r="AW25" s="25" t="e">
        <f t="shared" si="2"/>
        <v>#DIV/0!</v>
      </c>
    </row>
    <row r="26" spans="1:49" s="13" customFormat="1" ht="31.5" customHeight="1">
      <c r="A26" s="93"/>
      <c r="B26" s="14" t="e">
        <f>(COUNTIF(E24:AT26,"CUMPLE")/(COUNTIF(E24:AT26,"CUMPLE")+COUNTIF(E24:AT26,"NO CUMPLE")))</f>
        <v>#DIV/0!</v>
      </c>
      <c r="C26" s="5">
        <f t="shared" si="3"/>
        <v>15</v>
      </c>
      <c r="D26" s="15" t="s">
        <v>97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3">
        <f t="shared" si="0"/>
        <v>0</v>
      </c>
      <c r="AV26" s="24">
        <f t="shared" si="1"/>
        <v>0</v>
      </c>
      <c r="AW26" s="25" t="e">
        <f t="shared" si="2"/>
        <v>#DIV/0!</v>
      </c>
    </row>
    <row r="27" spans="1:49" s="13" customFormat="1" ht="11.25">
      <c r="D27" s="16" t="s">
        <v>2</v>
      </c>
      <c r="E27" s="26">
        <f t="shared" ref="E27:AT27" si="4">COUNTIF(E12:E26,"cumple")</f>
        <v>0</v>
      </c>
      <c r="F27" s="26">
        <f t="shared" si="4"/>
        <v>0</v>
      </c>
      <c r="G27" s="26">
        <f t="shared" si="4"/>
        <v>0</v>
      </c>
      <c r="H27" s="26">
        <f t="shared" si="4"/>
        <v>0</v>
      </c>
      <c r="I27" s="26">
        <f t="shared" si="4"/>
        <v>0</v>
      </c>
      <c r="J27" s="26">
        <f t="shared" si="4"/>
        <v>0</v>
      </c>
      <c r="K27" s="26">
        <f t="shared" si="4"/>
        <v>0</v>
      </c>
      <c r="L27" s="26">
        <f t="shared" si="4"/>
        <v>0</v>
      </c>
      <c r="M27" s="26">
        <f t="shared" si="4"/>
        <v>0</v>
      </c>
      <c r="N27" s="26">
        <f t="shared" si="4"/>
        <v>0</v>
      </c>
      <c r="O27" s="26">
        <f t="shared" si="4"/>
        <v>0</v>
      </c>
      <c r="P27" s="26">
        <f t="shared" si="4"/>
        <v>0</v>
      </c>
      <c r="Q27" s="26">
        <f t="shared" si="4"/>
        <v>0</v>
      </c>
      <c r="R27" s="26">
        <f t="shared" si="4"/>
        <v>0</v>
      </c>
      <c r="S27" s="26">
        <f t="shared" si="4"/>
        <v>0</v>
      </c>
      <c r="T27" s="26">
        <f t="shared" si="4"/>
        <v>0</v>
      </c>
      <c r="U27" s="26">
        <f t="shared" si="4"/>
        <v>0</v>
      </c>
      <c r="V27" s="26">
        <f t="shared" si="4"/>
        <v>0</v>
      </c>
      <c r="W27" s="26">
        <f t="shared" si="4"/>
        <v>0</v>
      </c>
      <c r="X27" s="26">
        <f t="shared" si="4"/>
        <v>0</v>
      </c>
      <c r="Y27" s="26">
        <f t="shared" si="4"/>
        <v>0</v>
      </c>
      <c r="Z27" s="26">
        <f t="shared" si="4"/>
        <v>0</v>
      </c>
      <c r="AA27" s="26">
        <f t="shared" si="4"/>
        <v>0</v>
      </c>
      <c r="AB27" s="26">
        <f t="shared" si="4"/>
        <v>0</v>
      </c>
      <c r="AC27" s="26">
        <f t="shared" si="4"/>
        <v>0</v>
      </c>
      <c r="AD27" s="26">
        <f t="shared" si="4"/>
        <v>0</v>
      </c>
      <c r="AE27" s="26">
        <f t="shared" si="4"/>
        <v>0</v>
      </c>
      <c r="AF27" s="26">
        <f t="shared" si="4"/>
        <v>0</v>
      </c>
      <c r="AG27" s="26">
        <f t="shared" si="4"/>
        <v>0</v>
      </c>
      <c r="AH27" s="26">
        <f t="shared" si="4"/>
        <v>0</v>
      </c>
      <c r="AI27" s="26">
        <f t="shared" si="4"/>
        <v>0</v>
      </c>
      <c r="AJ27" s="26">
        <f t="shared" si="4"/>
        <v>0</v>
      </c>
      <c r="AK27" s="26">
        <f t="shared" si="4"/>
        <v>0</v>
      </c>
      <c r="AL27" s="26">
        <f t="shared" si="4"/>
        <v>0</v>
      </c>
      <c r="AM27" s="26">
        <f t="shared" si="4"/>
        <v>0</v>
      </c>
      <c r="AN27" s="26">
        <f t="shared" si="4"/>
        <v>0</v>
      </c>
      <c r="AO27" s="26">
        <f t="shared" si="4"/>
        <v>0</v>
      </c>
      <c r="AP27" s="26">
        <f t="shared" si="4"/>
        <v>0</v>
      </c>
      <c r="AQ27" s="26">
        <f t="shared" si="4"/>
        <v>0</v>
      </c>
      <c r="AR27" s="26">
        <f t="shared" si="4"/>
        <v>0</v>
      </c>
      <c r="AS27" s="26">
        <f t="shared" si="4"/>
        <v>0</v>
      </c>
      <c r="AT27" s="26">
        <f t="shared" si="4"/>
        <v>0</v>
      </c>
      <c r="AU27" s="27">
        <f>SUM(E27:AT27)</f>
        <v>0</v>
      </c>
      <c r="AV27" s="96"/>
      <c r="AW27" s="96"/>
    </row>
    <row r="28" spans="1:49" s="13" customFormat="1" ht="11.25">
      <c r="D28" s="16" t="s">
        <v>8</v>
      </c>
      <c r="E28" s="28">
        <f t="shared" ref="E28:AT28" si="5">COUNTIF(E12:E26,"cumple")+COUNTIF(E12:E26,"no cumple")</f>
        <v>0</v>
      </c>
      <c r="F28" s="28">
        <f t="shared" si="5"/>
        <v>0</v>
      </c>
      <c r="G28" s="28">
        <f t="shared" si="5"/>
        <v>0</v>
      </c>
      <c r="H28" s="28">
        <f t="shared" si="5"/>
        <v>0</v>
      </c>
      <c r="I28" s="28">
        <f t="shared" si="5"/>
        <v>0</v>
      </c>
      <c r="J28" s="28">
        <f t="shared" si="5"/>
        <v>0</v>
      </c>
      <c r="K28" s="28">
        <f t="shared" si="5"/>
        <v>0</v>
      </c>
      <c r="L28" s="28">
        <f t="shared" si="5"/>
        <v>0</v>
      </c>
      <c r="M28" s="28">
        <f t="shared" si="5"/>
        <v>0</v>
      </c>
      <c r="N28" s="28">
        <f t="shared" si="5"/>
        <v>0</v>
      </c>
      <c r="O28" s="28">
        <f t="shared" si="5"/>
        <v>0</v>
      </c>
      <c r="P28" s="28">
        <f t="shared" si="5"/>
        <v>0</v>
      </c>
      <c r="Q28" s="28">
        <f t="shared" si="5"/>
        <v>0</v>
      </c>
      <c r="R28" s="28">
        <f t="shared" si="5"/>
        <v>0</v>
      </c>
      <c r="S28" s="28">
        <f t="shared" si="5"/>
        <v>0</v>
      </c>
      <c r="T28" s="28">
        <f t="shared" si="5"/>
        <v>0</v>
      </c>
      <c r="U28" s="28">
        <f t="shared" si="5"/>
        <v>0</v>
      </c>
      <c r="V28" s="28">
        <f t="shared" si="5"/>
        <v>0</v>
      </c>
      <c r="W28" s="28">
        <f t="shared" si="5"/>
        <v>0</v>
      </c>
      <c r="X28" s="28">
        <f t="shared" si="5"/>
        <v>0</v>
      </c>
      <c r="Y28" s="28">
        <f t="shared" si="5"/>
        <v>0</v>
      </c>
      <c r="Z28" s="28">
        <f t="shared" si="5"/>
        <v>0</v>
      </c>
      <c r="AA28" s="28">
        <f t="shared" si="5"/>
        <v>0</v>
      </c>
      <c r="AB28" s="28">
        <f t="shared" si="5"/>
        <v>0</v>
      </c>
      <c r="AC28" s="28">
        <f t="shared" si="5"/>
        <v>0</v>
      </c>
      <c r="AD28" s="28">
        <f t="shared" si="5"/>
        <v>0</v>
      </c>
      <c r="AE28" s="28">
        <f t="shared" si="5"/>
        <v>0</v>
      </c>
      <c r="AF28" s="28">
        <f t="shared" si="5"/>
        <v>0</v>
      </c>
      <c r="AG28" s="28">
        <f t="shared" si="5"/>
        <v>0</v>
      </c>
      <c r="AH28" s="28">
        <f t="shared" si="5"/>
        <v>0</v>
      </c>
      <c r="AI28" s="28">
        <f t="shared" si="5"/>
        <v>0</v>
      </c>
      <c r="AJ28" s="28">
        <f t="shared" si="5"/>
        <v>0</v>
      </c>
      <c r="AK28" s="28">
        <f t="shared" si="5"/>
        <v>0</v>
      </c>
      <c r="AL28" s="28">
        <f t="shared" si="5"/>
        <v>0</v>
      </c>
      <c r="AM28" s="28">
        <f t="shared" si="5"/>
        <v>0</v>
      </c>
      <c r="AN28" s="28">
        <f t="shared" si="5"/>
        <v>0</v>
      </c>
      <c r="AO28" s="28">
        <f t="shared" si="5"/>
        <v>0</v>
      </c>
      <c r="AP28" s="28">
        <f t="shared" si="5"/>
        <v>0</v>
      </c>
      <c r="AQ28" s="28">
        <f t="shared" si="5"/>
        <v>0</v>
      </c>
      <c r="AR28" s="28">
        <f t="shared" si="5"/>
        <v>0</v>
      </c>
      <c r="AS28" s="28">
        <f t="shared" si="5"/>
        <v>0</v>
      </c>
      <c r="AT28" s="28">
        <f t="shared" si="5"/>
        <v>0</v>
      </c>
      <c r="AU28" s="29">
        <f>SUM(E28:AT28)</f>
        <v>0</v>
      </c>
      <c r="AV28" s="97"/>
      <c r="AW28" s="97"/>
    </row>
    <row r="29" spans="1:49" s="13" customFormat="1" ht="11.25">
      <c r="D29" s="17" t="s">
        <v>9</v>
      </c>
      <c r="E29" s="30" t="e">
        <f>E27/E28</f>
        <v>#DIV/0!</v>
      </c>
      <c r="F29" s="30" t="e">
        <f t="shared" ref="F29:AT29" si="6">F27/F28</f>
        <v>#DIV/0!</v>
      </c>
      <c r="G29" s="30" t="e">
        <f t="shared" si="6"/>
        <v>#DIV/0!</v>
      </c>
      <c r="H29" s="30" t="e">
        <f t="shared" si="6"/>
        <v>#DIV/0!</v>
      </c>
      <c r="I29" s="30" t="e">
        <f t="shared" si="6"/>
        <v>#DIV/0!</v>
      </c>
      <c r="J29" s="30" t="e">
        <f t="shared" si="6"/>
        <v>#DIV/0!</v>
      </c>
      <c r="K29" s="30" t="e">
        <f t="shared" si="6"/>
        <v>#DIV/0!</v>
      </c>
      <c r="L29" s="30" t="e">
        <f t="shared" si="6"/>
        <v>#DIV/0!</v>
      </c>
      <c r="M29" s="30" t="e">
        <f t="shared" si="6"/>
        <v>#DIV/0!</v>
      </c>
      <c r="N29" s="30" t="e">
        <f t="shared" si="6"/>
        <v>#DIV/0!</v>
      </c>
      <c r="O29" s="30" t="e">
        <f t="shared" si="6"/>
        <v>#DIV/0!</v>
      </c>
      <c r="P29" s="30" t="e">
        <f t="shared" si="6"/>
        <v>#DIV/0!</v>
      </c>
      <c r="Q29" s="30" t="e">
        <f t="shared" si="6"/>
        <v>#DIV/0!</v>
      </c>
      <c r="R29" s="30" t="e">
        <f t="shared" si="6"/>
        <v>#DIV/0!</v>
      </c>
      <c r="S29" s="30" t="e">
        <f t="shared" si="6"/>
        <v>#DIV/0!</v>
      </c>
      <c r="T29" s="30" t="e">
        <f t="shared" si="6"/>
        <v>#DIV/0!</v>
      </c>
      <c r="U29" s="30" t="e">
        <f t="shared" si="6"/>
        <v>#DIV/0!</v>
      </c>
      <c r="V29" s="30" t="e">
        <f t="shared" si="6"/>
        <v>#DIV/0!</v>
      </c>
      <c r="W29" s="30" t="e">
        <f t="shared" si="6"/>
        <v>#DIV/0!</v>
      </c>
      <c r="X29" s="30" t="e">
        <f t="shared" si="6"/>
        <v>#DIV/0!</v>
      </c>
      <c r="Y29" s="30" t="e">
        <f t="shared" si="6"/>
        <v>#DIV/0!</v>
      </c>
      <c r="Z29" s="30" t="e">
        <f t="shared" si="6"/>
        <v>#DIV/0!</v>
      </c>
      <c r="AA29" s="30" t="e">
        <f t="shared" si="6"/>
        <v>#DIV/0!</v>
      </c>
      <c r="AB29" s="30" t="e">
        <f t="shared" si="6"/>
        <v>#DIV/0!</v>
      </c>
      <c r="AC29" s="30" t="e">
        <f t="shared" si="6"/>
        <v>#DIV/0!</v>
      </c>
      <c r="AD29" s="30" t="e">
        <f t="shared" si="6"/>
        <v>#DIV/0!</v>
      </c>
      <c r="AE29" s="30" t="e">
        <f t="shared" si="6"/>
        <v>#DIV/0!</v>
      </c>
      <c r="AF29" s="30" t="e">
        <f t="shared" si="6"/>
        <v>#DIV/0!</v>
      </c>
      <c r="AG29" s="30" t="e">
        <f t="shared" si="6"/>
        <v>#DIV/0!</v>
      </c>
      <c r="AH29" s="30" t="e">
        <f t="shared" si="6"/>
        <v>#DIV/0!</v>
      </c>
      <c r="AI29" s="30" t="e">
        <f t="shared" si="6"/>
        <v>#DIV/0!</v>
      </c>
      <c r="AJ29" s="30" t="e">
        <f t="shared" si="6"/>
        <v>#DIV/0!</v>
      </c>
      <c r="AK29" s="30" t="e">
        <f t="shared" si="6"/>
        <v>#DIV/0!</v>
      </c>
      <c r="AL29" s="30" t="e">
        <f t="shared" si="6"/>
        <v>#DIV/0!</v>
      </c>
      <c r="AM29" s="30" t="e">
        <f t="shared" si="6"/>
        <v>#DIV/0!</v>
      </c>
      <c r="AN29" s="30" t="e">
        <f t="shared" si="6"/>
        <v>#DIV/0!</v>
      </c>
      <c r="AO29" s="30" t="e">
        <f t="shared" si="6"/>
        <v>#DIV/0!</v>
      </c>
      <c r="AP29" s="30" t="e">
        <f t="shared" si="6"/>
        <v>#DIV/0!</v>
      </c>
      <c r="AQ29" s="30" t="e">
        <f t="shared" si="6"/>
        <v>#DIV/0!</v>
      </c>
      <c r="AR29" s="30" t="e">
        <f t="shared" si="6"/>
        <v>#DIV/0!</v>
      </c>
      <c r="AS29" s="30" t="e">
        <f t="shared" si="6"/>
        <v>#DIV/0!</v>
      </c>
      <c r="AT29" s="30" t="e">
        <f t="shared" si="6"/>
        <v>#DIV/0!</v>
      </c>
      <c r="AU29" s="31" t="e">
        <f>AU27/AU28</f>
        <v>#DIV/0!</v>
      </c>
      <c r="AV29" s="97"/>
      <c r="AW29" s="97"/>
    </row>
    <row r="30" spans="1:49" s="13" customFormat="1" ht="11.25"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V30" s="97"/>
      <c r="AW30" s="97"/>
    </row>
    <row r="31" spans="1:49" s="13" customFormat="1" ht="11.25">
      <c r="E31" s="87">
        <v>1</v>
      </c>
      <c r="F31" s="88"/>
      <c r="G31" s="87">
        <v>2</v>
      </c>
      <c r="H31" s="88"/>
      <c r="I31" s="87">
        <v>3</v>
      </c>
      <c r="J31" s="88"/>
      <c r="K31" s="87">
        <v>4</v>
      </c>
      <c r="L31" s="88"/>
      <c r="M31" s="87">
        <v>5</v>
      </c>
      <c r="N31" s="88"/>
      <c r="O31" s="87">
        <v>6</v>
      </c>
      <c r="P31" s="88"/>
      <c r="Q31" s="87">
        <v>7</v>
      </c>
      <c r="R31" s="88"/>
      <c r="S31" s="87">
        <v>8</v>
      </c>
      <c r="T31" s="88"/>
      <c r="U31" s="87">
        <v>9</v>
      </c>
      <c r="V31" s="88"/>
      <c r="W31" s="87">
        <v>10</v>
      </c>
      <c r="X31" s="88"/>
      <c r="Y31" s="87">
        <v>11</v>
      </c>
      <c r="Z31" s="88"/>
      <c r="AA31" s="87">
        <v>12</v>
      </c>
      <c r="AB31" s="88"/>
      <c r="AC31" s="87">
        <v>13</v>
      </c>
      <c r="AD31" s="88"/>
      <c r="AE31" s="87">
        <v>14</v>
      </c>
      <c r="AF31" s="88"/>
      <c r="AG31" s="87">
        <v>15</v>
      </c>
      <c r="AH31" s="88"/>
      <c r="AI31" s="87">
        <v>16</v>
      </c>
      <c r="AJ31" s="88"/>
      <c r="AK31" s="87">
        <v>17</v>
      </c>
      <c r="AL31" s="88"/>
      <c r="AM31" s="87">
        <v>18</v>
      </c>
      <c r="AN31" s="88"/>
      <c r="AO31" s="87">
        <v>19</v>
      </c>
      <c r="AP31" s="88"/>
      <c r="AQ31" s="87">
        <v>20</v>
      </c>
      <c r="AR31" s="88"/>
      <c r="AS31" s="87">
        <v>21</v>
      </c>
      <c r="AT31" s="88"/>
      <c r="AU31" s="97"/>
      <c r="AV31" s="97"/>
      <c r="AW31" s="97"/>
    </row>
    <row r="32" spans="1:49" s="13" customFormat="1" ht="11.25" customHeight="1">
      <c r="D32" s="18" t="s">
        <v>99</v>
      </c>
      <c r="E32" s="87">
        <f>E7</f>
        <v>0</v>
      </c>
      <c r="F32" s="88"/>
      <c r="G32" s="87">
        <f>G7</f>
        <v>0</v>
      </c>
      <c r="H32" s="88"/>
      <c r="I32" s="87">
        <f>I7</f>
        <v>0</v>
      </c>
      <c r="J32" s="88"/>
      <c r="K32" s="87">
        <f>K7</f>
        <v>0</v>
      </c>
      <c r="L32" s="88"/>
      <c r="M32" s="87">
        <f>M7</f>
        <v>0</v>
      </c>
      <c r="N32" s="88"/>
      <c r="O32" s="87">
        <f>O7</f>
        <v>0</v>
      </c>
      <c r="P32" s="88"/>
      <c r="Q32" s="87">
        <f>Q7</f>
        <v>0</v>
      </c>
      <c r="R32" s="88"/>
      <c r="S32" s="87">
        <f>S7</f>
        <v>0</v>
      </c>
      <c r="T32" s="88"/>
      <c r="U32" s="87">
        <f>U7</f>
        <v>0</v>
      </c>
      <c r="V32" s="88"/>
      <c r="W32" s="87">
        <f>W7</f>
        <v>0</v>
      </c>
      <c r="X32" s="88"/>
      <c r="Y32" s="87">
        <f>Y7</f>
        <v>0</v>
      </c>
      <c r="Z32" s="88"/>
      <c r="AA32" s="87">
        <f>AA7</f>
        <v>0</v>
      </c>
      <c r="AB32" s="88"/>
      <c r="AC32" s="87">
        <f>AC7</f>
        <v>0</v>
      </c>
      <c r="AD32" s="88"/>
      <c r="AE32" s="87">
        <f>AE7</f>
        <v>0</v>
      </c>
      <c r="AF32" s="88"/>
      <c r="AG32" s="87">
        <f>AG7</f>
        <v>0</v>
      </c>
      <c r="AH32" s="88"/>
      <c r="AI32" s="87">
        <f>AI7</f>
        <v>0</v>
      </c>
      <c r="AJ32" s="88"/>
      <c r="AK32" s="87">
        <f>AK7</f>
        <v>0</v>
      </c>
      <c r="AL32" s="88"/>
      <c r="AM32" s="87">
        <f>AM7</f>
        <v>0</v>
      </c>
      <c r="AN32" s="88"/>
      <c r="AO32" s="87">
        <f>AO7</f>
        <v>0</v>
      </c>
      <c r="AP32" s="88"/>
      <c r="AQ32" s="87">
        <f>AQ7</f>
        <v>0</v>
      </c>
      <c r="AR32" s="88"/>
      <c r="AS32" s="87">
        <f>AS7</f>
        <v>0</v>
      </c>
      <c r="AT32" s="88"/>
      <c r="AU32" s="97"/>
      <c r="AV32" s="97"/>
      <c r="AW32" s="97"/>
    </row>
    <row r="33" spans="1:50" s="13" customFormat="1" ht="11.25">
      <c r="D33" s="18" t="s">
        <v>10</v>
      </c>
      <c r="E33" s="33" t="e">
        <f t="shared" ref="E33:AT33" si="7">E29</f>
        <v>#DIV/0!</v>
      </c>
      <c r="F33" s="33" t="e">
        <f t="shared" si="7"/>
        <v>#DIV/0!</v>
      </c>
      <c r="G33" s="33" t="e">
        <f t="shared" si="7"/>
        <v>#DIV/0!</v>
      </c>
      <c r="H33" s="33" t="e">
        <f t="shared" si="7"/>
        <v>#DIV/0!</v>
      </c>
      <c r="I33" s="33" t="e">
        <f t="shared" si="7"/>
        <v>#DIV/0!</v>
      </c>
      <c r="J33" s="33" t="e">
        <f t="shared" si="7"/>
        <v>#DIV/0!</v>
      </c>
      <c r="K33" s="33" t="e">
        <f t="shared" si="7"/>
        <v>#DIV/0!</v>
      </c>
      <c r="L33" s="33" t="e">
        <f t="shared" si="7"/>
        <v>#DIV/0!</v>
      </c>
      <c r="M33" s="33" t="e">
        <f t="shared" si="7"/>
        <v>#DIV/0!</v>
      </c>
      <c r="N33" s="33" t="e">
        <f>N29</f>
        <v>#DIV/0!</v>
      </c>
      <c r="O33" s="33" t="e">
        <f t="shared" si="7"/>
        <v>#DIV/0!</v>
      </c>
      <c r="P33" s="33" t="e">
        <f t="shared" si="7"/>
        <v>#DIV/0!</v>
      </c>
      <c r="Q33" s="33" t="e">
        <f t="shared" si="7"/>
        <v>#DIV/0!</v>
      </c>
      <c r="R33" s="33" t="e">
        <f t="shared" si="7"/>
        <v>#DIV/0!</v>
      </c>
      <c r="S33" s="33" t="e">
        <f t="shared" si="7"/>
        <v>#DIV/0!</v>
      </c>
      <c r="T33" s="33" t="e">
        <f t="shared" si="7"/>
        <v>#DIV/0!</v>
      </c>
      <c r="U33" s="33" t="e">
        <f t="shared" si="7"/>
        <v>#DIV/0!</v>
      </c>
      <c r="V33" s="33" t="e">
        <f t="shared" si="7"/>
        <v>#DIV/0!</v>
      </c>
      <c r="W33" s="33" t="e">
        <f t="shared" si="7"/>
        <v>#DIV/0!</v>
      </c>
      <c r="X33" s="33" t="e">
        <f t="shared" si="7"/>
        <v>#DIV/0!</v>
      </c>
      <c r="Y33" s="33" t="e">
        <f t="shared" si="7"/>
        <v>#DIV/0!</v>
      </c>
      <c r="Z33" s="33" t="e">
        <f t="shared" si="7"/>
        <v>#DIV/0!</v>
      </c>
      <c r="AA33" s="33" t="e">
        <f t="shared" si="7"/>
        <v>#DIV/0!</v>
      </c>
      <c r="AB33" s="33" t="e">
        <f t="shared" si="7"/>
        <v>#DIV/0!</v>
      </c>
      <c r="AC33" s="33" t="e">
        <f t="shared" si="7"/>
        <v>#DIV/0!</v>
      </c>
      <c r="AD33" s="33" t="e">
        <f t="shared" si="7"/>
        <v>#DIV/0!</v>
      </c>
      <c r="AE33" s="33" t="e">
        <f t="shared" si="7"/>
        <v>#DIV/0!</v>
      </c>
      <c r="AF33" s="33" t="e">
        <f t="shared" si="7"/>
        <v>#DIV/0!</v>
      </c>
      <c r="AG33" s="33" t="e">
        <f t="shared" si="7"/>
        <v>#DIV/0!</v>
      </c>
      <c r="AH33" s="33" t="e">
        <f t="shared" si="7"/>
        <v>#DIV/0!</v>
      </c>
      <c r="AI33" s="33" t="e">
        <f t="shared" si="7"/>
        <v>#DIV/0!</v>
      </c>
      <c r="AJ33" s="33" t="e">
        <f t="shared" si="7"/>
        <v>#DIV/0!</v>
      </c>
      <c r="AK33" s="33" t="e">
        <f t="shared" si="7"/>
        <v>#DIV/0!</v>
      </c>
      <c r="AL33" s="33" t="e">
        <f t="shared" si="7"/>
        <v>#DIV/0!</v>
      </c>
      <c r="AM33" s="33" t="e">
        <f t="shared" si="7"/>
        <v>#DIV/0!</v>
      </c>
      <c r="AN33" s="33" t="e">
        <f t="shared" si="7"/>
        <v>#DIV/0!</v>
      </c>
      <c r="AO33" s="33" t="e">
        <f t="shared" si="7"/>
        <v>#DIV/0!</v>
      </c>
      <c r="AP33" s="33" t="e">
        <f t="shared" si="7"/>
        <v>#DIV/0!</v>
      </c>
      <c r="AQ33" s="33" t="e">
        <f t="shared" si="7"/>
        <v>#DIV/0!</v>
      </c>
      <c r="AR33" s="33" t="e">
        <f t="shared" si="7"/>
        <v>#DIV/0!</v>
      </c>
      <c r="AS33" s="33" t="e">
        <f t="shared" si="7"/>
        <v>#DIV/0!</v>
      </c>
      <c r="AT33" s="33" t="e">
        <f t="shared" si="7"/>
        <v>#DIV/0!</v>
      </c>
      <c r="AU33" s="97"/>
      <c r="AV33" s="97"/>
      <c r="AW33" s="97"/>
    </row>
    <row r="34" spans="1:50" s="13" customFormat="1" ht="11.25"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97"/>
      <c r="AV34" s="97"/>
      <c r="AW34" s="97"/>
    </row>
    <row r="35" spans="1:50" s="13" customFormat="1" ht="11.25"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97"/>
      <c r="AV35" s="97"/>
      <c r="AW35" s="97"/>
    </row>
    <row r="36" spans="1:50" s="13" customFormat="1" ht="12" thickBot="1">
      <c r="A36" s="34"/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97"/>
      <c r="AV36" s="97"/>
      <c r="AW36" s="97"/>
    </row>
    <row r="37" spans="1:50" s="13" customFormat="1" ht="12" thickBot="1">
      <c r="D37" s="36" t="str">
        <f>A12</f>
        <v>Soporte Clinico</v>
      </c>
      <c r="E37" s="37" t="e">
        <f>B18</f>
        <v>#DIV/0!</v>
      </c>
      <c r="F37" s="38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97"/>
      <c r="AV37" s="97"/>
      <c r="AW37" s="97"/>
    </row>
    <row r="38" spans="1:50" s="13" customFormat="1" ht="12" thickBot="1">
      <c r="D38" s="39" t="str">
        <f>A19</f>
        <v>Seguridad del Paciente</v>
      </c>
      <c r="E38" s="40" t="e">
        <f>B23</f>
        <v>#DIV/0!</v>
      </c>
      <c r="F38" s="38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97"/>
      <c r="AV38" s="97"/>
      <c r="AW38" s="97"/>
    </row>
    <row r="39" spans="1:50" s="32" customFormat="1" ht="12" thickBot="1">
      <c r="A39" s="13"/>
      <c r="B39" s="13"/>
      <c r="C39" s="13"/>
      <c r="D39" s="39" t="str">
        <f>A24</f>
        <v>Acatamiento de la Guia</v>
      </c>
      <c r="E39" s="40" t="e">
        <f>B26</f>
        <v>#DIV/0!</v>
      </c>
      <c r="F39" s="38"/>
      <c r="AU39" s="97"/>
      <c r="AV39" s="97"/>
      <c r="AW39" s="97"/>
      <c r="AX39" s="13"/>
    </row>
    <row r="40" spans="1:50" s="32" customFormat="1" ht="12" thickBot="1">
      <c r="A40" s="13"/>
      <c r="B40" s="13"/>
      <c r="C40" s="13"/>
      <c r="D40" s="41"/>
      <c r="E40" s="42"/>
      <c r="F40" s="38"/>
      <c r="AU40" s="97"/>
      <c r="AV40" s="97"/>
      <c r="AW40" s="97"/>
      <c r="AX40" s="13"/>
    </row>
    <row r="41" spans="1:50" s="32" customFormat="1" ht="12" thickBot="1">
      <c r="A41" s="13"/>
      <c r="B41" s="13"/>
      <c r="C41" s="13"/>
      <c r="D41" s="13"/>
      <c r="F41" s="43"/>
      <c r="AU41" s="97"/>
      <c r="AV41" s="97"/>
      <c r="AW41" s="97"/>
      <c r="AX41" s="13"/>
    </row>
    <row r="42" spans="1:50" s="32" customFormat="1" ht="11.25">
      <c r="A42" s="13"/>
      <c r="B42" s="66" t="str">
        <f>D37</f>
        <v>Soporte Clinico</v>
      </c>
      <c r="C42" s="5">
        <v>1</v>
      </c>
      <c r="D42" s="44" t="str">
        <f>D12</f>
        <v>¿Están registrados los datos de identificación completos del paciente  firma y huella?</v>
      </c>
      <c r="E42" s="30" t="e">
        <f>AW12</f>
        <v>#DIV/0!</v>
      </c>
      <c r="AU42" s="97"/>
      <c r="AV42" s="97"/>
      <c r="AW42" s="97"/>
      <c r="AX42" s="13"/>
    </row>
    <row r="43" spans="1:50" s="32" customFormat="1" ht="11.25">
      <c r="A43" s="13"/>
      <c r="B43" s="67"/>
      <c r="C43" s="5">
        <v>2</v>
      </c>
      <c r="D43" s="44" t="str">
        <f>D13</f>
        <v>Registra habitos de higiene oral y nutricionales del paciente?</v>
      </c>
      <c r="E43" s="30" t="e">
        <f>AW13</f>
        <v>#DIV/0!</v>
      </c>
      <c r="AU43" s="97"/>
      <c r="AV43" s="97"/>
      <c r="AW43" s="97"/>
      <c r="AX43" s="13"/>
    </row>
    <row r="44" spans="1:50" s="32" customFormat="1" ht="11.25">
      <c r="A44" s="13"/>
      <c r="B44" s="67"/>
      <c r="C44" s="5">
        <v>3</v>
      </c>
      <c r="D44" s="44" t="str">
        <f>D14</f>
        <v>Registra antecedentes toxicos del paciente?</v>
      </c>
      <c r="E44" s="30" t="e">
        <f>AW14</f>
        <v>#DIV/0!</v>
      </c>
      <c r="AU44" s="97"/>
      <c r="AV44" s="97"/>
      <c r="AW44" s="97"/>
      <c r="AX44" s="13"/>
    </row>
    <row r="45" spans="1:50" s="32" customFormat="1" ht="11.25">
      <c r="A45" s="13"/>
      <c r="B45" s="67"/>
      <c r="C45" s="5">
        <v>4</v>
      </c>
      <c r="D45" s="44" t="str">
        <f>D15</f>
        <v>Describe claramente en el Rips las actividades realizadas al paciente?</v>
      </c>
      <c r="E45" s="30" t="e">
        <f>AW15</f>
        <v>#DIV/0!</v>
      </c>
      <c r="AU45" s="97"/>
      <c r="AV45" s="97"/>
      <c r="AW45" s="97"/>
      <c r="AX45" s="13"/>
    </row>
    <row r="46" spans="1:50" s="32" customFormat="1" ht="11.25">
      <c r="A46" s="13"/>
      <c r="B46" s="67"/>
      <c r="C46" s="5">
        <v>5</v>
      </c>
      <c r="D46" s="44" t="str">
        <f>D16</f>
        <v>Existe coherencia entre el diagnostico y el procedimiento realizado?</v>
      </c>
      <c r="E46" s="30" t="e">
        <f>AW16</f>
        <v>#DIV/0!</v>
      </c>
      <c r="AU46" s="97"/>
      <c r="AV46" s="97"/>
      <c r="AW46" s="97"/>
      <c r="AX46" s="13"/>
    </row>
    <row r="47" spans="1:50" s="32" customFormat="1" ht="11.25">
      <c r="A47" s="13"/>
      <c r="B47" s="67"/>
      <c r="C47" s="5">
        <v>6</v>
      </c>
      <c r="D47" s="44" t="e">
        <f>#REF!</f>
        <v>#REF!</v>
      </c>
      <c r="E47" s="30" t="e">
        <f>#REF!</f>
        <v>#REF!</v>
      </c>
      <c r="AU47" s="97"/>
      <c r="AV47" s="97"/>
      <c r="AW47" s="97"/>
      <c r="AX47" s="13"/>
    </row>
    <row r="48" spans="1:50" s="32" customFormat="1" ht="11.25">
      <c r="A48" s="13"/>
      <c r="B48" s="67"/>
      <c r="C48" s="5">
        <v>7</v>
      </c>
      <c r="D48" s="44" t="e">
        <f>#REF!</f>
        <v>#REF!</v>
      </c>
      <c r="E48" s="30" t="e">
        <f>#REF!</f>
        <v>#REF!</v>
      </c>
      <c r="AU48" s="97"/>
      <c r="AV48" s="97"/>
      <c r="AW48" s="97"/>
      <c r="AX48" s="13"/>
    </row>
    <row r="49" spans="1:50" s="32" customFormat="1" ht="12.75" customHeight="1">
      <c r="A49" s="13"/>
      <c r="B49" s="67"/>
      <c r="C49" s="5">
        <v>8</v>
      </c>
      <c r="D49" s="44" t="str">
        <f>D17</f>
        <v>Registra el indice de placa de siness y loe correctamente?</v>
      </c>
      <c r="E49" s="30" t="e">
        <f>#REF!</f>
        <v>#REF!</v>
      </c>
      <c r="AU49" s="97"/>
      <c r="AV49" s="97"/>
      <c r="AW49" s="97"/>
      <c r="AX49" s="13"/>
    </row>
    <row r="50" spans="1:50" s="32" customFormat="1" ht="11.25">
      <c r="A50" s="13"/>
      <c r="B50" s="67"/>
      <c r="C50" s="5">
        <v>9</v>
      </c>
      <c r="D50" s="44" t="str">
        <f>D18</f>
        <v>El Rips es diligenciado de forma ordenada y letra legible?</v>
      </c>
      <c r="E50" s="30" t="e">
        <f>#REF!</f>
        <v>#REF!</v>
      </c>
      <c r="AU50" s="97"/>
      <c r="AV50" s="97"/>
      <c r="AW50" s="97"/>
      <c r="AX50" s="13"/>
    </row>
    <row r="51" spans="1:50" s="32" customFormat="1" ht="12.75" customHeight="1">
      <c r="A51" s="13"/>
      <c r="B51" s="67"/>
      <c r="C51" s="5">
        <v>10</v>
      </c>
      <c r="D51" s="44" t="e">
        <f>#REF!</f>
        <v>#REF!</v>
      </c>
      <c r="E51" s="30" t="e">
        <f>#REF!</f>
        <v>#REF!</v>
      </c>
      <c r="AU51" s="97"/>
      <c r="AV51" s="97"/>
      <c r="AW51" s="97"/>
      <c r="AX51" s="13"/>
    </row>
    <row r="52" spans="1:50" s="32" customFormat="1" ht="12.75" customHeight="1">
      <c r="A52" s="13"/>
      <c r="B52" s="67"/>
      <c r="C52" s="5">
        <v>11</v>
      </c>
      <c r="D52" s="44" t="e">
        <f>#REF!</f>
        <v>#REF!</v>
      </c>
      <c r="E52" s="30" t="e">
        <f>#REF!</f>
        <v>#REF!</v>
      </c>
      <c r="AU52" s="97"/>
      <c r="AV52" s="97"/>
      <c r="AW52" s="97"/>
      <c r="AX52" s="13"/>
    </row>
    <row r="53" spans="1:50" s="32" customFormat="1" ht="12.75" customHeight="1">
      <c r="A53" s="13"/>
      <c r="B53" s="67"/>
      <c r="C53" s="5">
        <v>12</v>
      </c>
      <c r="D53" s="44" t="e">
        <f>#REF!</f>
        <v>#REF!</v>
      </c>
      <c r="E53" s="30" t="e">
        <f>#REF!</f>
        <v>#REF!</v>
      </c>
      <c r="AU53" s="97"/>
      <c r="AV53" s="97"/>
      <c r="AW53" s="97"/>
      <c r="AX53" s="13"/>
    </row>
    <row r="54" spans="1:50" s="32" customFormat="1" ht="12.75" customHeight="1">
      <c r="A54" s="13"/>
      <c r="B54" s="67"/>
      <c r="C54" s="5">
        <v>13</v>
      </c>
      <c r="D54" s="44" t="e">
        <f>#REF!</f>
        <v>#REF!</v>
      </c>
      <c r="E54" s="30" t="e">
        <f>#REF!</f>
        <v>#REF!</v>
      </c>
      <c r="AU54" s="97"/>
      <c r="AV54" s="97"/>
      <c r="AW54" s="97"/>
      <c r="AX54" s="13"/>
    </row>
    <row r="55" spans="1:50" s="32" customFormat="1" ht="11.25">
      <c r="A55" s="13"/>
      <c r="B55" s="67"/>
      <c r="C55" s="5">
        <v>14</v>
      </c>
      <c r="D55" s="44" t="e">
        <f>#REF!</f>
        <v>#REF!</v>
      </c>
      <c r="E55" s="30" t="e">
        <f t="shared" ref="E55:E64" si="8">AW17</f>
        <v>#DIV/0!</v>
      </c>
      <c r="AU55" s="97"/>
      <c r="AV55" s="97"/>
      <c r="AW55" s="97"/>
      <c r="AX55" s="13"/>
    </row>
    <row r="56" spans="1:50" s="32" customFormat="1" ht="11.25">
      <c r="A56" s="13"/>
      <c r="B56" s="68"/>
      <c r="C56" s="5">
        <v>15</v>
      </c>
      <c r="D56" s="44" t="e">
        <f>#REF!</f>
        <v>#REF!</v>
      </c>
      <c r="E56" s="30" t="e">
        <f t="shared" si="8"/>
        <v>#DIV/0!</v>
      </c>
      <c r="AU56" s="97"/>
      <c r="AV56" s="97"/>
      <c r="AW56" s="97"/>
      <c r="AX56" s="13"/>
    </row>
    <row r="57" spans="1:50" s="32" customFormat="1" ht="27" customHeight="1">
      <c r="A57" s="13"/>
      <c r="B57" s="66" t="str">
        <f>D38</f>
        <v>Seguridad del Paciente</v>
      </c>
      <c r="C57" s="5">
        <v>16</v>
      </c>
      <c r="D57" s="44" t="str">
        <f>D19</f>
        <v>Utiliza los elementos de proteccion personal necesarios para una  atencion segura del paciente?</v>
      </c>
      <c r="E57" s="30" t="e">
        <f t="shared" si="8"/>
        <v>#DIV/0!</v>
      </c>
      <c r="AU57" s="97"/>
      <c r="AV57" s="97"/>
      <c r="AW57" s="97"/>
      <c r="AX57" s="13"/>
    </row>
    <row r="58" spans="1:50" s="32" customFormat="1" ht="18" customHeight="1">
      <c r="A58" s="13"/>
      <c r="B58" s="67"/>
      <c r="C58" s="5">
        <v>17</v>
      </c>
      <c r="D58" s="44" t="str">
        <f t="shared" ref="D58:D64" si="9">D20</f>
        <v>Realiza adecuadamente el proceso de esterilizacion de instrumental y equipos?</v>
      </c>
      <c r="E58" s="30" t="e">
        <f t="shared" si="8"/>
        <v>#DIV/0!</v>
      </c>
      <c r="AU58" s="97"/>
      <c r="AV58" s="97"/>
      <c r="AW58" s="97"/>
      <c r="AX58" s="13"/>
    </row>
    <row r="59" spans="1:50" s="32" customFormat="1" ht="18.75" customHeight="1">
      <c r="A59" s="13"/>
      <c r="B59" s="67"/>
      <c r="C59" s="5">
        <v>18</v>
      </c>
      <c r="D59" s="44" t="str">
        <f t="shared" si="9"/>
        <v>realiza el lavado de manos correctamente según la guia?</v>
      </c>
      <c r="E59" s="30" t="e">
        <f t="shared" si="8"/>
        <v>#DIV/0!</v>
      </c>
      <c r="AU59" s="97"/>
      <c r="AV59" s="97"/>
      <c r="AW59" s="97"/>
      <c r="AX59" s="13"/>
    </row>
    <row r="60" spans="1:50" s="32" customFormat="1" ht="15" customHeight="1">
      <c r="A60" s="13"/>
      <c r="B60" s="67"/>
      <c r="C60" s="5">
        <v>19</v>
      </c>
      <c r="D60" s="44" t="str">
        <f t="shared" si="9"/>
        <v>Realiza educacion en salud oral a los pacientes?</v>
      </c>
      <c r="E60" s="30" t="e">
        <f t="shared" si="8"/>
        <v>#DIV/0!</v>
      </c>
      <c r="AU60" s="97"/>
      <c r="AV60" s="97"/>
      <c r="AW60" s="97"/>
      <c r="AX60" s="13"/>
    </row>
    <row r="61" spans="1:50" s="32" customFormat="1" ht="22.5">
      <c r="A61" s="13"/>
      <c r="B61" s="68"/>
      <c r="C61" s="5">
        <v>20</v>
      </c>
      <c r="D61" s="44" t="str">
        <f t="shared" si="9"/>
        <v>Realiza el proceso correspondiente a la rotulacion y manejo de los liquidos necesarios para la estelilizacion de instrumental y equipos según la guia?</v>
      </c>
      <c r="E61" s="30" t="e">
        <f t="shared" si="8"/>
        <v>#DIV/0!</v>
      </c>
      <c r="AU61" s="97"/>
      <c r="AV61" s="97"/>
      <c r="AW61" s="97"/>
      <c r="AX61" s="13"/>
    </row>
    <row r="62" spans="1:50" s="32" customFormat="1" ht="24.75" customHeight="1">
      <c r="A62" s="13"/>
      <c r="B62" s="66" t="str">
        <f>D39</f>
        <v>Acatamiento de la Guia</v>
      </c>
      <c r="C62" s="5">
        <v>21</v>
      </c>
      <c r="D62" s="44" t="str">
        <f>D24</f>
        <v>¿Cualquier miembro del equipo de salud, autoridad competente o persona legalmente autorizada que lea el analisis podría identificar con precisión nombres y apellidos del responsable del mismo?</v>
      </c>
      <c r="E62" s="30" t="e">
        <f t="shared" si="8"/>
        <v>#DIV/0!</v>
      </c>
      <c r="AU62" s="97"/>
      <c r="AV62" s="97"/>
      <c r="AW62" s="97"/>
      <c r="AX62" s="13"/>
    </row>
    <row r="63" spans="1:50" s="32" customFormat="1" ht="24.75" customHeight="1">
      <c r="A63" s="13"/>
      <c r="B63" s="67"/>
      <c r="C63" s="5">
        <v>22</v>
      </c>
      <c r="D63" s="44" t="str">
        <f t="shared" si="9"/>
        <v>diligencia correctamente los formatos de esterilizacion y rotula  cada paquete con su contenido, responsable, fecha de proceso y fecha de vencimiento?</v>
      </c>
      <c r="E63" s="30" t="e">
        <f t="shared" si="8"/>
        <v>#DIV/0!</v>
      </c>
      <c r="AU63" s="97"/>
      <c r="AV63" s="97"/>
      <c r="AW63" s="97"/>
      <c r="AX63" s="13"/>
    </row>
    <row r="64" spans="1:50" s="32" customFormat="1" ht="22.5">
      <c r="A64" s="13"/>
      <c r="B64" s="68"/>
      <c r="C64" s="5">
        <v>23</v>
      </c>
      <c r="D64" s="44" t="str">
        <f t="shared" si="9"/>
        <v>Esteriliza en el autoclave de acuerdo al manual de esterilizacion con los parametros establecidos de temperatura y presion?</v>
      </c>
      <c r="E64" s="30" t="e">
        <f t="shared" si="8"/>
        <v>#DIV/0!</v>
      </c>
      <c r="AU64" s="97"/>
      <c r="AV64" s="97"/>
      <c r="AW64" s="97"/>
      <c r="AX64" s="13"/>
    </row>
    <row r="65" spans="1:50" s="32" customFormat="1" ht="12.75" customHeight="1">
      <c r="A65" s="13"/>
      <c r="B65" s="13"/>
      <c r="C65" s="13"/>
      <c r="D65" s="19" t="str">
        <f t="shared" ref="D65:D67" si="10">D27</f>
        <v>TOTAL DE CRITERIOS CUMPLIDOS</v>
      </c>
      <c r="E65" s="45">
        <f>AU27</f>
        <v>0</v>
      </c>
      <c r="AU65" s="97"/>
      <c r="AV65" s="97"/>
      <c r="AW65" s="97"/>
      <c r="AX65" s="13"/>
    </row>
    <row r="66" spans="1:50" s="32" customFormat="1" ht="12.75" customHeight="1">
      <c r="A66" s="13"/>
      <c r="B66" s="13"/>
      <c r="C66" s="13"/>
      <c r="D66" s="20" t="str">
        <f t="shared" si="10"/>
        <v>TOTAL DE CRITERIOS EVALUADOS</v>
      </c>
      <c r="E66" s="46">
        <f>AU28</f>
        <v>0</v>
      </c>
      <c r="AU66" s="97"/>
      <c r="AV66" s="97"/>
      <c r="AW66" s="97"/>
      <c r="AX66" s="13"/>
    </row>
    <row r="67" spans="1:50" s="32" customFormat="1" ht="13.5" customHeight="1" thickBot="1">
      <c r="A67" s="13"/>
      <c r="B67" s="13"/>
      <c r="C67" s="13"/>
      <c r="D67" s="21" t="str">
        <f t="shared" si="10"/>
        <v>PORCENTAJE DE CUMPLIMIENTO</v>
      </c>
      <c r="E67" s="47" t="e">
        <f>AU29</f>
        <v>#DIV/0!</v>
      </c>
      <c r="AU67" s="97"/>
      <c r="AV67" s="97"/>
      <c r="AW67" s="97"/>
      <c r="AX67" s="13"/>
    </row>
    <row r="68" spans="1:50" s="32" customFormat="1" ht="11.25">
      <c r="A68" s="13"/>
      <c r="B68" s="13"/>
      <c r="C68" s="13"/>
      <c r="D68" s="13"/>
      <c r="AU68" s="97"/>
      <c r="AV68" s="97"/>
      <c r="AW68" s="97"/>
      <c r="AX68" s="13"/>
    </row>
    <row r="69" spans="1:50" s="32" customFormat="1" ht="11.25">
      <c r="A69" s="13"/>
      <c r="B69" s="13"/>
      <c r="C69" s="13"/>
      <c r="D69" s="13"/>
      <c r="AU69" s="97"/>
      <c r="AV69" s="97"/>
      <c r="AW69" s="97"/>
      <c r="AX69" s="13"/>
    </row>
    <row r="70" spans="1:50" s="32" customFormat="1" ht="11.25">
      <c r="A70" s="13"/>
      <c r="B70" s="13"/>
      <c r="C70" s="13"/>
      <c r="D70" s="13"/>
      <c r="AU70" s="97"/>
      <c r="AV70" s="97"/>
      <c r="AW70" s="97"/>
      <c r="AX70" s="13"/>
    </row>
    <row r="71" spans="1:50" s="13" customFormat="1" ht="11.25"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97"/>
      <c r="AV71" s="97"/>
      <c r="AW71" s="97"/>
    </row>
    <row r="72" spans="1:50" s="13" customFormat="1" ht="11.25">
      <c r="B72" s="48" t="s">
        <v>16</v>
      </c>
      <c r="C72" s="94"/>
      <c r="D72" s="94"/>
      <c r="E72" s="94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97"/>
      <c r="AV72" s="97"/>
      <c r="AW72" s="97"/>
    </row>
    <row r="73" spans="1:50" s="13" customFormat="1" ht="11.25"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97"/>
      <c r="AV73" s="97"/>
      <c r="AW73" s="97"/>
    </row>
    <row r="74" spans="1:50" s="32" customFormat="1" ht="11.25">
      <c r="A74" s="13"/>
      <c r="B74" s="13"/>
      <c r="C74" s="13"/>
      <c r="D74" s="13"/>
      <c r="AU74" s="97"/>
      <c r="AV74" s="97"/>
      <c r="AW74" s="97"/>
      <c r="AX74" s="13"/>
    </row>
    <row r="75" spans="1:50" s="32" customFormat="1" ht="11.25">
      <c r="A75" s="13"/>
      <c r="B75" s="13"/>
      <c r="C75" s="13"/>
      <c r="D75" s="13"/>
      <c r="AU75" s="94"/>
      <c r="AV75" s="94"/>
      <c r="AW75" s="94"/>
      <c r="AX75" s="13"/>
    </row>
    <row r="76" spans="1:50" s="32" customFormat="1" ht="90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13"/>
    </row>
    <row r="77" spans="1:50" s="3" customFormat="1">
      <c r="A77" s="1"/>
      <c r="B77" s="1"/>
      <c r="C77" s="1"/>
      <c r="D77" s="1"/>
      <c r="AU77" s="1"/>
      <c r="AV77" s="1"/>
      <c r="AW77" s="1"/>
      <c r="AX77" s="1"/>
    </row>
    <row r="78" spans="1:50" s="3" customFormat="1">
      <c r="A78" s="1"/>
      <c r="B78" s="1"/>
      <c r="C78" s="1"/>
      <c r="D78" s="1"/>
      <c r="AU78" s="1"/>
      <c r="AV78" s="1"/>
      <c r="AW78" s="1"/>
      <c r="AX78" s="1"/>
    </row>
    <row r="79" spans="1:50" s="3" customFormat="1">
      <c r="A79" s="1"/>
      <c r="B79" s="1"/>
      <c r="C79" s="1"/>
      <c r="D79" s="1"/>
      <c r="AU79" s="1"/>
      <c r="AV79" s="1"/>
      <c r="AW79" s="1"/>
      <c r="AX79" s="1"/>
    </row>
    <row r="80" spans="1:50" s="3" customFormat="1">
      <c r="A80" s="1"/>
      <c r="B80" s="1"/>
      <c r="C80" s="1"/>
      <c r="D80" s="1"/>
      <c r="AU80" s="1"/>
      <c r="AV80" s="1"/>
      <c r="AW80" s="1"/>
      <c r="AX80" s="1"/>
    </row>
  </sheetData>
  <dataConsolidate/>
  <mergeCells count="96">
    <mergeCell ref="AC31:AD31"/>
    <mergeCell ref="AE31:AF31"/>
    <mergeCell ref="AG31:AH31"/>
    <mergeCell ref="AS31:AT31"/>
    <mergeCell ref="AI31:AJ31"/>
    <mergeCell ref="AK31:AL31"/>
    <mergeCell ref="AM31:AN31"/>
    <mergeCell ref="AO31:AP31"/>
    <mergeCell ref="AQ31:AR31"/>
    <mergeCell ref="AM32:AN32"/>
    <mergeCell ref="AO32:AP32"/>
    <mergeCell ref="AQ32:AR32"/>
    <mergeCell ref="AS32:AT32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C32:AD32"/>
    <mergeCell ref="AE32:AF32"/>
    <mergeCell ref="AG32:AH32"/>
    <mergeCell ref="AI32:AJ32"/>
    <mergeCell ref="AK32:AL32"/>
    <mergeCell ref="S32:T32"/>
    <mergeCell ref="U32:V32"/>
    <mergeCell ref="W32:X32"/>
    <mergeCell ref="Y32:Z32"/>
    <mergeCell ref="AA32:AB32"/>
    <mergeCell ref="C72:E72"/>
    <mergeCell ref="A76:AW76"/>
    <mergeCell ref="B19:B20"/>
    <mergeCell ref="B21:B22"/>
    <mergeCell ref="B42:B56"/>
    <mergeCell ref="B57:B61"/>
    <mergeCell ref="B62:B64"/>
    <mergeCell ref="AV27:AW30"/>
    <mergeCell ref="AU31:AW75"/>
    <mergeCell ref="E32:F32"/>
    <mergeCell ref="G32:H32"/>
    <mergeCell ref="I32:J32"/>
    <mergeCell ref="K32:L32"/>
    <mergeCell ref="M32:N32"/>
    <mergeCell ref="O32:P32"/>
    <mergeCell ref="Q32:R32"/>
    <mergeCell ref="A12:A18"/>
    <mergeCell ref="A19:A23"/>
    <mergeCell ref="A24:A26"/>
    <mergeCell ref="Q7:R7"/>
    <mergeCell ref="AS7:AT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I7:J7"/>
    <mergeCell ref="K7:L7"/>
    <mergeCell ref="M7:N7"/>
    <mergeCell ref="O7:P7"/>
    <mergeCell ref="C7:C11"/>
    <mergeCell ref="E11:AT11"/>
    <mergeCell ref="AQ7:AR7"/>
    <mergeCell ref="AO7:AP7"/>
    <mergeCell ref="A6:C6"/>
    <mergeCell ref="A7:A11"/>
    <mergeCell ref="B7:B11"/>
    <mergeCell ref="E7:F7"/>
    <mergeCell ref="G7:H7"/>
    <mergeCell ref="B12:B14"/>
    <mergeCell ref="B15:B17"/>
    <mergeCell ref="A1:C1"/>
    <mergeCell ref="D1:AT1"/>
    <mergeCell ref="AU1:AW1"/>
    <mergeCell ref="A2:C2"/>
    <mergeCell ref="D2:H2"/>
    <mergeCell ref="I2:AS2"/>
    <mergeCell ref="AU2:AW2"/>
    <mergeCell ref="A3:AW3"/>
    <mergeCell ref="A4:C4"/>
    <mergeCell ref="D4:AT6"/>
    <mergeCell ref="AU4:AU11"/>
    <mergeCell ref="AV4:AV11"/>
    <mergeCell ref="AW4:AW11"/>
    <mergeCell ref="A5:C5"/>
  </mergeCells>
  <conditionalFormatting sqref="E7">
    <cfRule type="duplicateValues" dxfId="11" priority="21"/>
  </conditionalFormatting>
  <conditionalFormatting sqref="E31 G31 I31 K31 M31 O31">
    <cfRule type="duplicateValues" dxfId="10" priority="6"/>
  </conditionalFormatting>
  <conditionalFormatting sqref="E32 G32 I32 K32 M32 O32 Q32 S32 U32 W32 Y32 AA32 AC32 AE32 AG32 AI32 AK32 AM32 AO32 AQ32 AS32">
    <cfRule type="duplicateValues" dxfId="9" priority="11"/>
  </conditionalFormatting>
  <conditionalFormatting sqref="E37:E40">
    <cfRule type="colorScale" priority="29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E42:E64">
    <cfRule type="colorScale" priority="25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E33:AT33">
    <cfRule type="colorScale" priority="30">
      <colorScale>
        <cfvo type="min"/>
        <cfvo type="percentile" val="50"/>
        <cfvo type="max"/>
        <color rgb="FFFF0000"/>
        <color rgb="FFFFFF00"/>
        <color rgb="FF00B050"/>
      </colorScale>
    </cfRule>
    <cfRule type="colorScale" priority="3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G7">
    <cfRule type="duplicateValues" dxfId="8" priority="19"/>
  </conditionalFormatting>
  <conditionalFormatting sqref="I7">
    <cfRule type="duplicateValues" dxfId="7" priority="17"/>
  </conditionalFormatting>
  <conditionalFormatting sqref="K7">
    <cfRule type="duplicateValues" dxfId="6" priority="15"/>
  </conditionalFormatting>
  <conditionalFormatting sqref="M7 O7 Q7">
    <cfRule type="duplicateValues" dxfId="5" priority="13"/>
  </conditionalFormatting>
  <conditionalFormatting sqref="Q31 S31 U31 W31 Y31 AA31">
    <cfRule type="duplicateValues" dxfId="4" priority="5"/>
  </conditionalFormatting>
  <conditionalFormatting sqref="AC31">
    <cfRule type="duplicateValues" dxfId="3" priority="4"/>
  </conditionalFormatting>
  <conditionalFormatting sqref="AE31 AG31 AI31 AK31 AM31 AO31">
    <cfRule type="duplicateValues" dxfId="2" priority="3"/>
  </conditionalFormatting>
  <conditionalFormatting sqref="AQ31">
    <cfRule type="duplicateValues" dxfId="1" priority="2"/>
  </conditionalFormatting>
  <conditionalFormatting sqref="AS31">
    <cfRule type="duplicateValues" dxfId="0" priority="1"/>
  </conditionalFormatting>
  <dataValidations count="1">
    <dataValidation type="list" allowBlank="1" showInputMessage="1" showErrorMessage="1" sqref="E12:AT26" xr:uid="{00000000-0002-0000-0000-000000000000}">
      <formula1>$AX$1:$AX$3</formula1>
    </dataValidation>
  </dataValidations>
  <pageMargins left="0.7" right="0.7" top="0.75" bottom="0.75" header="0.3" footer="0.3"/>
  <pageSetup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view="pageBreakPreview" zoomScale="130" zoomScaleSheetLayoutView="130" workbookViewId="0">
      <selection activeCell="D2" sqref="D2"/>
    </sheetView>
  </sheetViews>
  <sheetFormatPr baseColWidth="10" defaultRowHeight="12.75"/>
  <cols>
    <col min="1" max="1" width="20.42578125" customWidth="1"/>
    <col min="2" max="2" width="32.85546875" style="49" customWidth="1"/>
    <col min="3" max="3" width="19.85546875" style="49" customWidth="1"/>
    <col min="4" max="4" width="15" style="49" customWidth="1"/>
    <col min="5" max="5" width="15.85546875" style="49" customWidth="1"/>
  </cols>
  <sheetData>
    <row r="1" spans="1:5" ht="52.5" customHeight="1">
      <c r="A1" s="59"/>
      <c r="B1" s="100" t="s">
        <v>104</v>
      </c>
      <c r="C1" s="101"/>
      <c r="D1" s="101"/>
      <c r="E1" s="60"/>
    </row>
    <row r="2" spans="1:5" s="64" customFormat="1" ht="33" customHeight="1">
      <c r="A2" s="61" t="s">
        <v>108</v>
      </c>
      <c r="B2" s="62" t="s">
        <v>109</v>
      </c>
      <c r="C2" s="62" t="s">
        <v>129</v>
      </c>
      <c r="D2" s="63" t="s">
        <v>128</v>
      </c>
      <c r="E2" s="62" t="s">
        <v>110</v>
      </c>
    </row>
    <row r="3" spans="1:5" ht="13.5" customHeight="1">
      <c r="A3" s="102"/>
      <c r="B3" s="102"/>
      <c r="C3" s="102"/>
      <c r="D3" s="102"/>
      <c r="E3" s="102"/>
    </row>
    <row r="4" spans="1:5" ht="29.25" customHeight="1">
      <c r="A4" s="98" t="s">
        <v>111</v>
      </c>
      <c r="B4" s="98"/>
      <c r="C4" s="98"/>
      <c r="D4" s="98"/>
      <c r="E4" s="98"/>
    </row>
    <row r="5" spans="1:5" ht="6" customHeight="1"/>
    <row r="6" spans="1:5" s="50" customFormat="1" ht="20.25" customHeight="1">
      <c r="A6" s="54" t="s">
        <v>66</v>
      </c>
      <c r="B6" s="54" t="s">
        <v>65</v>
      </c>
      <c r="C6" s="54" t="s">
        <v>80</v>
      </c>
      <c r="D6" s="54" t="s">
        <v>81</v>
      </c>
      <c r="E6" s="54" t="s">
        <v>67</v>
      </c>
    </row>
    <row r="7" spans="1:5">
      <c r="A7" s="51">
        <v>1</v>
      </c>
      <c r="B7" s="58">
        <f>Auditoria_HCL_Higiene_oral!E32</f>
        <v>0</v>
      </c>
      <c r="C7" s="52" t="e">
        <f>Auditoria_HCL_Higiene_oral!E33</f>
        <v>#DIV/0!</v>
      </c>
      <c r="D7" s="52" t="e">
        <f>Auditoria_HCL_Higiene_oral!F33</f>
        <v>#DIV/0!</v>
      </c>
      <c r="E7" s="53" t="e">
        <f>AVERAGE(C7:D7)</f>
        <v>#DIV/0!</v>
      </c>
    </row>
    <row r="8" spans="1:5">
      <c r="A8" s="51">
        <v>2</v>
      </c>
      <c r="B8" s="58">
        <f>Auditoria_HCL_Higiene_oral!G32</f>
        <v>0</v>
      </c>
      <c r="C8" s="52" t="e">
        <f>Auditoria_HCL_Higiene_oral!G33</f>
        <v>#DIV/0!</v>
      </c>
      <c r="D8" s="52" t="e">
        <f>Auditoria_HCL_Higiene_oral!H33</f>
        <v>#DIV/0!</v>
      </c>
      <c r="E8" s="53" t="e">
        <f t="shared" ref="E8:E27" si="0">AVERAGE(C8:D8)</f>
        <v>#DIV/0!</v>
      </c>
    </row>
    <row r="9" spans="1:5">
      <c r="A9" s="51">
        <v>3</v>
      </c>
      <c r="B9" s="58">
        <f>Auditoria_HCL_Higiene_oral!I32</f>
        <v>0</v>
      </c>
      <c r="C9" s="52" t="e">
        <f>Auditoria_HCL_Higiene_oral!I33</f>
        <v>#DIV/0!</v>
      </c>
      <c r="D9" s="52" t="e">
        <f>Auditoria_HCL_Higiene_oral!J33</f>
        <v>#DIV/0!</v>
      </c>
      <c r="E9" s="53" t="e">
        <f t="shared" si="0"/>
        <v>#DIV/0!</v>
      </c>
    </row>
    <row r="10" spans="1:5">
      <c r="A10" s="51">
        <v>4</v>
      </c>
      <c r="B10" s="58">
        <f>Auditoria_HCL_Higiene_oral!K32</f>
        <v>0</v>
      </c>
      <c r="C10" s="52" t="e">
        <f>Auditoria_HCL_Higiene_oral!K33</f>
        <v>#DIV/0!</v>
      </c>
      <c r="D10" s="52" t="e">
        <f>Auditoria_HCL_Higiene_oral!L33</f>
        <v>#DIV/0!</v>
      </c>
      <c r="E10" s="53" t="e">
        <f t="shared" si="0"/>
        <v>#DIV/0!</v>
      </c>
    </row>
    <row r="11" spans="1:5">
      <c r="A11" s="51">
        <v>5</v>
      </c>
      <c r="B11" s="58">
        <f>Auditoria_HCL_Higiene_oral!$M$32</f>
        <v>0</v>
      </c>
      <c r="C11" s="52" t="e">
        <f>Auditoria_HCL_Higiene_oral!M33</f>
        <v>#DIV/0!</v>
      </c>
      <c r="D11" s="52" t="e">
        <f>Auditoria_HCL_Higiene_oral!N33</f>
        <v>#DIV/0!</v>
      </c>
      <c r="E11" s="53" t="e">
        <f t="shared" si="0"/>
        <v>#DIV/0!</v>
      </c>
    </row>
    <row r="12" spans="1:5">
      <c r="A12" s="51">
        <v>6</v>
      </c>
      <c r="B12" s="58">
        <f>Auditoria_HCL_Higiene_oral!O32</f>
        <v>0</v>
      </c>
      <c r="C12" s="52" t="e">
        <f>Auditoria_HCL_Higiene_oral!O33</f>
        <v>#DIV/0!</v>
      </c>
      <c r="D12" s="52" t="e">
        <f>Auditoria_HCL_Higiene_oral!P33</f>
        <v>#DIV/0!</v>
      </c>
      <c r="E12" s="53" t="e">
        <f t="shared" si="0"/>
        <v>#DIV/0!</v>
      </c>
    </row>
    <row r="13" spans="1:5">
      <c r="A13" s="51">
        <v>7</v>
      </c>
      <c r="B13" s="58">
        <f>Auditoria_HCL_Higiene_oral!Q32</f>
        <v>0</v>
      </c>
      <c r="C13" s="52" t="e">
        <f>Auditoria_HCL_Higiene_oral!Q33</f>
        <v>#DIV/0!</v>
      </c>
      <c r="D13" s="52" t="e">
        <f>Auditoria_HCL_Higiene_oral!R33</f>
        <v>#DIV/0!</v>
      </c>
      <c r="E13" s="53" t="e">
        <f t="shared" si="0"/>
        <v>#DIV/0!</v>
      </c>
    </row>
    <row r="14" spans="1:5">
      <c r="A14" s="51">
        <v>8</v>
      </c>
      <c r="B14" s="58">
        <f>Auditoria_HCL_Higiene_oral!S32</f>
        <v>0</v>
      </c>
      <c r="C14" s="52" t="e">
        <f>Auditoria_HCL_Higiene_oral!S33</f>
        <v>#DIV/0!</v>
      </c>
      <c r="D14" s="52" t="e">
        <f>Auditoria_HCL_Higiene_oral!T33</f>
        <v>#DIV/0!</v>
      </c>
      <c r="E14" s="53" t="e">
        <f t="shared" si="0"/>
        <v>#DIV/0!</v>
      </c>
    </row>
    <row r="15" spans="1:5">
      <c r="A15" s="51">
        <v>9</v>
      </c>
      <c r="B15" s="58">
        <f>Auditoria_HCL_Higiene_oral!U32</f>
        <v>0</v>
      </c>
      <c r="C15" s="52" t="e">
        <f>Auditoria_HCL_Higiene_oral!U33</f>
        <v>#DIV/0!</v>
      </c>
      <c r="D15" s="52" t="e">
        <f>Auditoria_HCL_Higiene_oral!V33</f>
        <v>#DIV/0!</v>
      </c>
      <c r="E15" s="53" t="e">
        <f t="shared" si="0"/>
        <v>#DIV/0!</v>
      </c>
    </row>
    <row r="16" spans="1:5">
      <c r="A16" s="51">
        <v>10</v>
      </c>
      <c r="B16" s="58">
        <f>Auditoria_HCL_Higiene_oral!W32</f>
        <v>0</v>
      </c>
      <c r="C16" s="52" t="e">
        <f>Auditoria_HCL_Higiene_oral!W33</f>
        <v>#DIV/0!</v>
      </c>
      <c r="D16" s="52" t="e">
        <f>Auditoria_HCL_Higiene_oral!X33</f>
        <v>#DIV/0!</v>
      </c>
      <c r="E16" s="53" t="e">
        <f t="shared" si="0"/>
        <v>#DIV/0!</v>
      </c>
    </row>
    <row r="17" spans="1:5">
      <c r="A17" s="51">
        <v>11</v>
      </c>
      <c r="B17" s="58">
        <f>Auditoria_HCL_Higiene_oral!Y32</f>
        <v>0</v>
      </c>
      <c r="C17" s="52" t="e">
        <f>Auditoria_HCL_Higiene_oral!Y33</f>
        <v>#DIV/0!</v>
      </c>
      <c r="D17" s="52" t="e">
        <f>Auditoria_HCL_Higiene_oral!Z33</f>
        <v>#DIV/0!</v>
      </c>
      <c r="E17" s="53" t="e">
        <f t="shared" si="0"/>
        <v>#DIV/0!</v>
      </c>
    </row>
    <row r="18" spans="1:5">
      <c r="A18" s="51">
        <v>12</v>
      </c>
      <c r="B18" s="58">
        <f>Auditoria_HCL_Higiene_oral!AA32</f>
        <v>0</v>
      </c>
      <c r="C18" s="52" t="e">
        <f>Auditoria_HCL_Higiene_oral!AA33</f>
        <v>#DIV/0!</v>
      </c>
      <c r="D18" s="52" t="e">
        <f>Auditoria_HCL_Higiene_oral!AB33</f>
        <v>#DIV/0!</v>
      </c>
      <c r="E18" s="53" t="e">
        <f t="shared" si="0"/>
        <v>#DIV/0!</v>
      </c>
    </row>
    <row r="19" spans="1:5">
      <c r="A19" s="51">
        <v>13</v>
      </c>
      <c r="B19" s="58">
        <f>Auditoria_HCL_Higiene_oral!AC32</f>
        <v>0</v>
      </c>
      <c r="C19" s="52" t="e">
        <f>Auditoria_HCL_Higiene_oral!AC33</f>
        <v>#DIV/0!</v>
      </c>
      <c r="D19" s="52" t="e">
        <f>Auditoria_HCL_Higiene_oral!AD33</f>
        <v>#DIV/0!</v>
      </c>
      <c r="E19" s="53" t="e">
        <f t="shared" si="0"/>
        <v>#DIV/0!</v>
      </c>
    </row>
    <row r="20" spans="1:5">
      <c r="A20" s="51">
        <v>14</v>
      </c>
      <c r="B20" s="58">
        <f>Auditoria_HCL_Higiene_oral!AE32</f>
        <v>0</v>
      </c>
      <c r="C20" s="52" t="e">
        <f>Auditoria_HCL_Higiene_oral!AE33</f>
        <v>#DIV/0!</v>
      </c>
      <c r="D20" s="52" t="e">
        <f>Auditoria_HCL_Higiene_oral!AF33</f>
        <v>#DIV/0!</v>
      </c>
      <c r="E20" s="53" t="e">
        <f t="shared" si="0"/>
        <v>#DIV/0!</v>
      </c>
    </row>
    <row r="21" spans="1:5">
      <c r="A21" s="51">
        <v>15</v>
      </c>
      <c r="B21" s="58">
        <f>Auditoria_HCL_Higiene_oral!AG32</f>
        <v>0</v>
      </c>
      <c r="C21" s="52" t="e">
        <f>Auditoria_HCL_Higiene_oral!AG33</f>
        <v>#DIV/0!</v>
      </c>
      <c r="D21" s="52" t="e">
        <f>Auditoria_HCL_Higiene_oral!AH33</f>
        <v>#DIV/0!</v>
      </c>
      <c r="E21" s="53" t="e">
        <f t="shared" si="0"/>
        <v>#DIV/0!</v>
      </c>
    </row>
    <row r="22" spans="1:5">
      <c r="A22" s="51">
        <v>16</v>
      </c>
      <c r="B22" s="58">
        <f>Auditoria_HCL_Higiene_oral!AI32</f>
        <v>0</v>
      </c>
      <c r="C22" s="52" t="e">
        <f>Auditoria_HCL_Higiene_oral!AI33</f>
        <v>#DIV/0!</v>
      </c>
      <c r="D22" s="52" t="e">
        <f>Auditoria_HCL_Higiene_oral!AJ33</f>
        <v>#DIV/0!</v>
      </c>
      <c r="E22" s="53" t="e">
        <f t="shared" si="0"/>
        <v>#DIV/0!</v>
      </c>
    </row>
    <row r="23" spans="1:5">
      <c r="A23" s="51">
        <v>17</v>
      </c>
      <c r="B23" s="58">
        <f>Auditoria_HCL_Higiene_oral!AK32</f>
        <v>0</v>
      </c>
      <c r="C23" s="52" t="e">
        <f>Auditoria_HCL_Higiene_oral!AK33</f>
        <v>#DIV/0!</v>
      </c>
      <c r="D23" s="52" t="e">
        <f>Auditoria_HCL_Higiene_oral!AL33</f>
        <v>#DIV/0!</v>
      </c>
      <c r="E23" s="53" t="e">
        <f t="shared" si="0"/>
        <v>#DIV/0!</v>
      </c>
    </row>
    <row r="24" spans="1:5">
      <c r="A24" s="51">
        <v>18</v>
      </c>
      <c r="B24" s="58">
        <f>Auditoria_HCL_Higiene_oral!AM32</f>
        <v>0</v>
      </c>
      <c r="C24" s="52" t="e">
        <f>Auditoria_HCL_Higiene_oral!AM33</f>
        <v>#DIV/0!</v>
      </c>
      <c r="D24" s="52" t="e">
        <f>Auditoria_HCL_Higiene_oral!AN33</f>
        <v>#DIV/0!</v>
      </c>
      <c r="E24" s="53" t="e">
        <f t="shared" si="0"/>
        <v>#DIV/0!</v>
      </c>
    </row>
    <row r="25" spans="1:5">
      <c r="A25" s="51">
        <v>19</v>
      </c>
      <c r="B25" s="58">
        <f>Auditoria_HCL_Higiene_oral!AO32</f>
        <v>0</v>
      </c>
      <c r="C25" s="52" t="e">
        <f>Auditoria_HCL_Higiene_oral!AO33</f>
        <v>#DIV/0!</v>
      </c>
      <c r="D25" s="52" t="e">
        <f>Auditoria_HCL_Higiene_oral!AP33</f>
        <v>#DIV/0!</v>
      </c>
      <c r="E25" s="53" t="e">
        <f t="shared" si="0"/>
        <v>#DIV/0!</v>
      </c>
    </row>
    <row r="26" spans="1:5">
      <c r="A26" s="51">
        <v>20</v>
      </c>
      <c r="B26" s="58">
        <f>Auditoria_HCL_Higiene_oral!AQ32</f>
        <v>0</v>
      </c>
      <c r="C26" s="52" t="e">
        <f>Auditoria_HCL_Higiene_oral!AQ33</f>
        <v>#DIV/0!</v>
      </c>
      <c r="D26" s="52" t="e">
        <f>Auditoria_HCL_Higiene_oral!AR33</f>
        <v>#DIV/0!</v>
      </c>
      <c r="E26" s="53" t="e">
        <f t="shared" si="0"/>
        <v>#DIV/0!</v>
      </c>
    </row>
    <row r="27" spans="1:5">
      <c r="A27" s="51">
        <v>21</v>
      </c>
      <c r="B27" s="58">
        <f>Auditoria_HCL_Higiene_oral!AS32</f>
        <v>0</v>
      </c>
      <c r="C27" s="52" t="e">
        <f>Auditoria_HCL_Higiene_oral!AS33</f>
        <v>#DIV/0!</v>
      </c>
      <c r="D27" s="52" t="e">
        <f>Auditoria_HCL_Higiene_oral!AT33</f>
        <v>#DIV/0!</v>
      </c>
      <c r="E27" s="53" t="e">
        <f t="shared" si="0"/>
        <v>#DIV/0!</v>
      </c>
    </row>
    <row r="28" spans="1:5">
      <c r="A28" s="99"/>
      <c r="B28" s="99"/>
      <c r="C28" s="99"/>
      <c r="D28" s="99"/>
      <c r="E28" s="99"/>
    </row>
    <row r="29" spans="1:5" ht="60.75" customHeight="1">
      <c r="A29" s="99"/>
      <c r="B29" s="99"/>
      <c r="C29" s="99"/>
      <c r="D29" s="99"/>
      <c r="E29" s="99"/>
    </row>
  </sheetData>
  <mergeCells count="5">
    <mergeCell ref="A4:E4"/>
    <mergeCell ref="A28:E28"/>
    <mergeCell ref="A29:E29"/>
    <mergeCell ref="B1:D1"/>
    <mergeCell ref="A3:E3"/>
  </mergeCells>
  <conditionalFormatting sqref="E7:E27">
    <cfRule type="colorScale" priority="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7" right="0.7" top="0.75" bottom="0.75" header="0.3" footer="0.3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"/>
  <sheetViews>
    <sheetView view="pageBreakPreview" zoomScaleSheetLayoutView="100" workbookViewId="0">
      <selection activeCell="L2" sqref="L2"/>
    </sheetView>
  </sheetViews>
  <sheetFormatPr baseColWidth="10" defaultRowHeight="12.75"/>
  <cols>
    <col min="1" max="1" width="16" customWidth="1"/>
    <col min="2" max="2" width="23.7109375" style="56" bestFit="1" customWidth="1"/>
  </cols>
  <sheetData>
    <row r="1" spans="1:14" ht="48.75" customHeight="1">
      <c r="A1" s="59"/>
      <c r="B1" s="108" t="s">
        <v>103</v>
      </c>
      <c r="C1" s="109"/>
      <c r="D1" s="109"/>
      <c r="E1" s="109"/>
      <c r="F1" s="109"/>
      <c r="G1" s="109"/>
      <c r="H1" s="109"/>
      <c r="I1" s="109"/>
      <c r="J1" s="109"/>
      <c r="K1" s="109"/>
      <c r="L1" s="110"/>
      <c r="M1" s="99"/>
      <c r="N1" s="99"/>
    </row>
    <row r="2" spans="1:14" s="64" customFormat="1" ht="32.25" customHeight="1">
      <c r="A2" s="61" t="s">
        <v>113</v>
      </c>
      <c r="B2" s="111" t="s">
        <v>115</v>
      </c>
      <c r="C2" s="112"/>
      <c r="D2" s="112"/>
      <c r="E2" s="113"/>
      <c r="F2" s="114" t="s">
        <v>130</v>
      </c>
      <c r="G2" s="114"/>
      <c r="H2" s="114"/>
      <c r="I2" s="114"/>
      <c r="J2" s="114"/>
      <c r="K2" s="114"/>
      <c r="L2" s="63" t="s">
        <v>128</v>
      </c>
      <c r="M2" s="114" t="s">
        <v>114</v>
      </c>
      <c r="N2" s="114"/>
    </row>
    <row r="3" spans="1:14" ht="13.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ht="30.75" customHeight="1">
      <c r="A4" s="105" t="s">
        <v>112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</row>
    <row r="5" spans="1:14" ht="8.25" customHeight="1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ht="24" customHeight="1">
      <c r="A6" s="54" t="s">
        <v>66</v>
      </c>
      <c r="B6" s="54" t="s">
        <v>65</v>
      </c>
      <c r="C6" s="54" t="s">
        <v>68</v>
      </c>
      <c r="D6" s="54" t="s">
        <v>69</v>
      </c>
      <c r="E6" s="54" t="s">
        <v>70</v>
      </c>
      <c r="F6" s="54" t="s">
        <v>71</v>
      </c>
      <c r="G6" s="54" t="s">
        <v>72</v>
      </c>
      <c r="H6" s="54" t="s">
        <v>73</v>
      </c>
      <c r="I6" s="54" t="s">
        <v>74</v>
      </c>
      <c r="J6" s="54" t="s">
        <v>75</v>
      </c>
      <c r="K6" s="54" t="s">
        <v>76</v>
      </c>
      <c r="L6" s="54" t="s">
        <v>77</v>
      </c>
      <c r="M6" s="54" t="s">
        <v>78</v>
      </c>
      <c r="N6" s="54" t="s">
        <v>79</v>
      </c>
    </row>
    <row r="7" spans="1:14">
      <c r="A7" s="55">
        <v>1</v>
      </c>
      <c r="B7" s="57">
        <f>Calificacion_Promedio_x_Mes!B7</f>
        <v>0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>
      <c r="A8" s="55">
        <v>2</v>
      </c>
      <c r="B8" s="57">
        <f>Calificacion_Promedio_x_Mes!B8</f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>
      <c r="A9" s="55">
        <v>3</v>
      </c>
      <c r="B9" s="57">
        <f>Calificacion_Promedio_x_Mes!B9</f>
        <v>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>
      <c r="A10" s="55">
        <v>4</v>
      </c>
      <c r="B10" s="57">
        <f>Calificacion_Promedio_x_Mes!B10</f>
        <v>0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>
      <c r="A11" s="55">
        <v>5</v>
      </c>
      <c r="B11" s="57">
        <f>Calificacion_Promedio_x_Mes!B11</f>
        <v>0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4">
      <c r="A12" s="55">
        <v>6</v>
      </c>
      <c r="B12" s="57">
        <f>Calificacion_Promedio_x_Mes!B12</f>
        <v>0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>
      <c r="A13" s="55">
        <v>7</v>
      </c>
      <c r="B13" s="57">
        <f>Calificacion_Promedio_x_Mes!B13</f>
        <v>0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>
      <c r="A14" s="55">
        <v>8</v>
      </c>
      <c r="B14" s="57">
        <f>Calificacion_Promedio_x_Mes!B14</f>
        <v>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4">
      <c r="A15" s="55">
        <v>9</v>
      </c>
      <c r="B15" s="57">
        <f>Calificacion_Promedio_x_Mes!B15</f>
        <v>0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>
      <c r="A16" s="55">
        <v>10</v>
      </c>
      <c r="B16" s="57">
        <f>Calificacion_Promedio_x_Mes!B16</f>
        <v>0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>
      <c r="A17" s="55">
        <v>11</v>
      </c>
      <c r="B17" s="57">
        <f>Calificacion_Promedio_x_Mes!B17</f>
        <v>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>
      <c r="A18" s="55">
        <v>12</v>
      </c>
      <c r="B18" s="57">
        <f>Calificacion_Promedio_x_Mes!B18</f>
        <v>0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1:14">
      <c r="A19" s="55">
        <v>13</v>
      </c>
      <c r="B19" s="57">
        <f>Calificacion_Promedio_x_Mes!B19</f>
        <v>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4">
      <c r="A20" s="55">
        <v>14</v>
      </c>
      <c r="B20" s="57">
        <f>Calificacion_Promedio_x_Mes!B20</f>
        <v>0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>
      <c r="A21" s="55">
        <v>15</v>
      </c>
      <c r="B21" s="57">
        <f>Calificacion_Promedio_x_Mes!B21</f>
        <v>0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>
      <c r="A22" s="55">
        <v>16</v>
      </c>
      <c r="B22" s="57">
        <f>Calificacion_Promedio_x_Mes!B22</f>
        <v>0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>
      <c r="A23" s="55">
        <v>17</v>
      </c>
      <c r="B23" s="57">
        <f>Calificacion_Promedio_x_Mes!B23</f>
        <v>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>
      <c r="A24" s="55">
        <v>18</v>
      </c>
      <c r="B24" s="57">
        <f>Calificacion_Promedio_x_Mes!B24</f>
        <v>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>
      <c r="A25" s="55">
        <v>19</v>
      </c>
      <c r="B25" s="57">
        <f>Calificacion_Promedio_x_Mes!B25</f>
        <v>0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>
      <c r="A26" s="55">
        <v>20</v>
      </c>
      <c r="B26" s="57">
        <f>Calificacion_Promedio_x_Mes!B26</f>
        <v>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>
      <c r="A27" s="55">
        <v>21</v>
      </c>
      <c r="B27" s="57">
        <f>Calificacion_Promedio_x_Mes!B27</f>
        <v>0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</row>
    <row r="29" spans="1:14" ht="57.75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</sheetData>
  <mergeCells count="10">
    <mergeCell ref="A5:N5"/>
    <mergeCell ref="A28:N28"/>
    <mergeCell ref="A29:N29"/>
    <mergeCell ref="A4:N4"/>
    <mergeCell ref="M1:N1"/>
    <mergeCell ref="B1:L1"/>
    <mergeCell ref="B2:E2"/>
    <mergeCell ref="F2:K2"/>
    <mergeCell ref="M2:N2"/>
    <mergeCell ref="A3:N3"/>
  </mergeCells>
  <conditionalFormatting sqref="C7:N27">
    <cfRule type="colorScale" priority="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7" right="0.7" top="0.75" bottom="0.75" header="0.3" footer="0.3"/>
  <pageSetup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view="pageBreakPreview" zoomScaleSheetLayoutView="100" workbookViewId="0">
      <selection activeCell="I38" sqref="I38:L38"/>
    </sheetView>
  </sheetViews>
  <sheetFormatPr baseColWidth="10" defaultRowHeight="12.75"/>
  <cols>
    <col min="11" max="11" width="12.7109375" bestFit="1" customWidth="1"/>
  </cols>
  <sheetData>
    <row r="1" spans="1:12" ht="63.75" customHeight="1">
      <c r="A1" s="132"/>
      <c r="B1" s="133"/>
      <c r="C1" s="117" t="s">
        <v>101</v>
      </c>
      <c r="D1" s="118"/>
      <c r="E1" s="118"/>
      <c r="F1" s="118"/>
      <c r="G1" s="118"/>
      <c r="H1" s="118"/>
      <c r="I1" s="118"/>
      <c r="J1" s="119"/>
      <c r="K1" s="115"/>
      <c r="L1" s="116"/>
    </row>
    <row r="2" spans="1:12" ht="24.75" customHeight="1">
      <c r="A2" s="120" t="s">
        <v>56</v>
      </c>
      <c r="B2" s="121"/>
      <c r="C2" s="122" t="s">
        <v>82</v>
      </c>
      <c r="D2" s="122"/>
      <c r="E2" s="122"/>
      <c r="F2" s="122" t="s">
        <v>131</v>
      </c>
      <c r="G2" s="122"/>
      <c r="H2" s="122"/>
      <c r="I2" s="122" t="s">
        <v>128</v>
      </c>
      <c r="J2" s="123"/>
      <c r="K2" s="124" t="s">
        <v>83</v>
      </c>
      <c r="L2" s="125"/>
    </row>
    <row r="3" spans="1:12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36" customHeight="1">
      <c r="A4" s="130" t="s">
        <v>102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2" ht="25.5" customHeight="1">
      <c r="A6" s="126" t="s">
        <v>17</v>
      </c>
      <c r="B6" s="126"/>
      <c r="C6" s="139" t="s">
        <v>49</v>
      </c>
      <c r="D6" s="139"/>
      <c r="E6" s="139"/>
      <c r="F6" s="139"/>
      <c r="G6" s="139"/>
      <c r="H6" s="139"/>
      <c r="I6" s="139"/>
      <c r="J6" s="139"/>
      <c r="K6" s="139"/>
      <c r="L6" s="139"/>
    </row>
    <row r="7" spans="1:12" ht="32.25" customHeight="1">
      <c r="A7" s="131" t="s">
        <v>18</v>
      </c>
      <c r="B7" s="131"/>
      <c r="C7" s="127" t="s">
        <v>100</v>
      </c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5.75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</row>
    <row r="9" spans="1:12" ht="15">
      <c r="A9" s="134" t="s">
        <v>19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</row>
    <row r="10" spans="1:12" ht="15.75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</row>
    <row r="11" spans="1:12" ht="21.75" customHeight="1">
      <c r="A11" s="126" t="s">
        <v>34</v>
      </c>
      <c r="B11" s="126"/>
      <c r="C11" s="136" t="s">
        <v>20</v>
      </c>
      <c r="D11" s="136"/>
      <c r="E11" s="136"/>
      <c r="F11" s="136"/>
      <c r="G11" s="136"/>
      <c r="H11" s="136"/>
      <c r="I11" s="136"/>
      <c r="J11" s="136"/>
      <c r="K11" s="136"/>
      <c r="L11" s="136"/>
    </row>
    <row r="12" spans="1:12" ht="21.75" customHeight="1">
      <c r="A12" s="126" t="s">
        <v>4</v>
      </c>
      <c r="B12" s="126"/>
      <c r="C12" s="127" t="s">
        <v>21</v>
      </c>
      <c r="D12" s="127"/>
      <c r="E12" s="127"/>
      <c r="F12" s="127"/>
      <c r="G12" s="127"/>
      <c r="H12" s="127"/>
      <c r="I12" s="127"/>
      <c r="J12" s="127"/>
      <c r="K12" s="127"/>
      <c r="L12" s="127"/>
    </row>
    <row r="13" spans="1:12" ht="21.75" customHeight="1">
      <c r="A13" s="126" t="s">
        <v>5</v>
      </c>
      <c r="B13" s="126"/>
      <c r="C13" s="127" t="s">
        <v>42</v>
      </c>
      <c r="D13" s="127"/>
      <c r="E13" s="127"/>
      <c r="F13" s="127"/>
      <c r="G13" s="127"/>
      <c r="H13" s="127"/>
      <c r="I13" s="127"/>
      <c r="J13" s="127"/>
      <c r="K13" s="127"/>
      <c r="L13" s="127"/>
    </row>
    <row r="14" spans="1:12" ht="64.5" customHeight="1">
      <c r="A14" s="126" t="s">
        <v>1</v>
      </c>
      <c r="B14" s="126"/>
      <c r="C14" s="127" t="s">
        <v>22</v>
      </c>
      <c r="D14" s="127"/>
      <c r="E14" s="127"/>
      <c r="F14" s="127"/>
      <c r="G14" s="127"/>
      <c r="H14" s="127"/>
      <c r="I14" s="127"/>
      <c r="J14" s="127"/>
      <c r="K14" s="127"/>
      <c r="L14" s="127"/>
    </row>
    <row r="15" spans="1:12" ht="30.75" customHeight="1">
      <c r="A15" s="126" t="s">
        <v>121</v>
      </c>
      <c r="B15" s="126"/>
      <c r="C15" s="127" t="s">
        <v>105</v>
      </c>
      <c r="D15" s="127"/>
      <c r="E15" s="127"/>
      <c r="F15" s="127"/>
      <c r="G15" s="127"/>
      <c r="H15" s="127"/>
      <c r="I15" s="127"/>
      <c r="J15" s="127"/>
      <c r="K15" s="127"/>
      <c r="L15" s="127"/>
    </row>
    <row r="16" spans="1:12" ht="33" customHeight="1">
      <c r="A16" s="126" t="s">
        <v>122</v>
      </c>
      <c r="B16" s="126"/>
      <c r="C16" s="127" t="s">
        <v>123</v>
      </c>
      <c r="D16" s="127"/>
      <c r="E16" s="127"/>
      <c r="F16" s="127"/>
      <c r="G16" s="127"/>
      <c r="H16" s="127"/>
      <c r="I16" s="127"/>
      <c r="J16" s="127"/>
      <c r="K16" s="127"/>
      <c r="L16" s="127"/>
    </row>
    <row r="17" spans="1:12" ht="51.75" customHeight="1">
      <c r="A17" s="126" t="s">
        <v>124</v>
      </c>
      <c r="B17" s="126"/>
      <c r="C17" s="127" t="s">
        <v>125</v>
      </c>
      <c r="D17" s="127"/>
      <c r="E17" s="127"/>
      <c r="F17" s="127"/>
      <c r="G17" s="127"/>
      <c r="H17" s="127"/>
      <c r="I17" s="127"/>
      <c r="J17" s="127"/>
      <c r="K17" s="127"/>
      <c r="L17" s="127"/>
    </row>
    <row r="18" spans="1:12" ht="33.75" customHeight="1">
      <c r="A18" s="126" t="s">
        <v>118</v>
      </c>
      <c r="B18" s="126"/>
      <c r="C18" s="127" t="s">
        <v>126</v>
      </c>
      <c r="D18" s="127"/>
      <c r="E18" s="127"/>
      <c r="F18" s="127"/>
      <c r="G18" s="127"/>
      <c r="H18" s="127"/>
      <c r="I18" s="127"/>
      <c r="J18" s="127"/>
      <c r="K18" s="127"/>
      <c r="L18" s="127"/>
    </row>
    <row r="19" spans="1:12" ht="64.5" customHeight="1">
      <c r="A19" s="126" t="s">
        <v>36</v>
      </c>
      <c r="B19" s="126"/>
      <c r="C19" s="128" t="s">
        <v>43</v>
      </c>
      <c r="D19" s="128"/>
      <c r="E19" s="128"/>
      <c r="F19" s="128"/>
      <c r="G19" s="128"/>
      <c r="H19" s="128"/>
      <c r="I19" s="128"/>
      <c r="J19" s="128"/>
      <c r="K19" s="128"/>
      <c r="L19" s="128"/>
    </row>
    <row r="20" spans="1:12" ht="33.75" customHeight="1">
      <c r="A20" s="126" t="s">
        <v>23</v>
      </c>
      <c r="B20" s="126"/>
      <c r="C20" s="127" t="s">
        <v>24</v>
      </c>
      <c r="D20" s="127"/>
      <c r="E20" s="127"/>
      <c r="F20" s="127"/>
      <c r="G20" s="127"/>
      <c r="H20" s="127"/>
      <c r="I20" s="127"/>
      <c r="J20" s="127"/>
      <c r="K20" s="127"/>
      <c r="L20" s="127"/>
    </row>
    <row r="21" spans="1:12" ht="33.75" customHeight="1">
      <c r="A21" s="126" t="s">
        <v>37</v>
      </c>
      <c r="B21" s="126"/>
      <c r="C21" s="127" t="s">
        <v>25</v>
      </c>
      <c r="D21" s="127"/>
      <c r="E21" s="127"/>
      <c r="F21" s="127"/>
      <c r="G21" s="127"/>
      <c r="H21" s="127"/>
      <c r="I21" s="127"/>
      <c r="J21" s="127"/>
      <c r="K21" s="127"/>
      <c r="L21" s="127"/>
    </row>
    <row r="22" spans="1:12" ht="34.5" customHeight="1">
      <c r="A22" s="131" t="s">
        <v>35</v>
      </c>
      <c r="B22" s="131"/>
      <c r="C22" s="127" t="s">
        <v>50</v>
      </c>
      <c r="D22" s="127"/>
      <c r="E22" s="127"/>
      <c r="F22" s="127"/>
      <c r="G22" s="127"/>
      <c r="H22" s="127"/>
      <c r="I22" s="127"/>
      <c r="J22" s="127"/>
      <c r="K22" s="127"/>
      <c r="L22" s="127"/>
    </row>
    <row r="23" spans="1:12" ht="49.5" customHeight="1">
      <c r="A23" s="126" t="s">
        <v>38</v>
      </c>
      <c r="B23" s="126"/>
      <c r="C23" s="128" t="s">
        <v>44</v>
      </c>
      <c r="D23" s="128"/>
      <c r="E23" s="128"/>
      <c r="F23" s="128"/>
      <c r="G23" s="128"/>
      <c r="H23" s="128"/>
      <c r="I23" s="128"/>
      <c r="J23" s="128"/>
      <c r="K23" s="128"/>
      <c r="L23" s="128"/>
    </row>
    <row r="24" spans="1:12" ht="52.5" customHeight="1">
      <c r="A24" s="126" t="s">
        <v>39</v>
      </c>
      <c r="B24" s="126"/>
      <c r="C24" s="128" t="s">
        <v>45</v>
      </c>
      <c r="D24" s="128"/>
      <c r="E24" s="128"/>
      <c r="F24" s="128"/>
      <c r="G24" s="128"/>
      <c r="H24" s="128"/>
      <c r="I24" s="128"/>
      <c r="J24" s="128"/>
      <c r="K24" s="128"/>
      <c r="L24" s="128"/>
    </row>
    <row r="25" spans="1:12" ht="52.5" customHeight="1">
      <c r="A25" s="126" t="s">
        <v>40</v>
      </c>
      <c r="B25" s="126"/>
      <c r="C25" s="128" t="s">
        <v>51</v>
      </c>
      <c r="D25" s="128"/>
      <c r="E25" s="128"/>
      <c r="F25" s="128"/>
      <c r="G25" s="128"/>
      <c r="H25" s="128"/>
      <c r="I25" s="128"/>
      <c r="J25" s="128"/>
      <c r="K25" s="128"/>
      <c r="L25" s="128"/>
    </row>
    <row r="26" spans="1:12" ht="45" customHeight="1">
      <c r="A26" s="126" t="s">
        <v>38</v>
      </c>
      <c r="B26" s="126"/>
      <c r="C26" s="127" t="s">
        <v>47</v>
      </c>
      <c r="D26" s="127"/>
      <c r="E26" s="127"/>
      <c r="F26" s="127"/>
      <c r="G26" s="127"/>
      <c r="H26" s="127"/>
      <c r="I26" s="127"/>
      <c r="J26" s="127"/>
      <c r="K26" s="127"/>
      <c r="L26" s="127"/>
    </row>
    <row r="27" spans="1:12" ht="49.5" customHeight="1">
      <c r="A27" s="126" t="s">
        <v>41</v>
      </c>
      <c r="B27" s="126"/>
      <c r="C27" s="127" t="s">
        <v>48</v>
      </c>
      <c r="D27" s="127"/>
      <c r="E27" s="127"/>
      <c r="F27" s="127"/>
      <c r="G27" s="127"/>
      <c r="H27" s="127"/>
      <c r="I27" s="127"/>
      <c r="J27" s="127"/>
      <c r="K27" s="127"/>
      <c r="L27" s="127"/>
    </row>
    <row r="28" spans="1:12" ht="32.25" customHeight="1">
      <c r="A28" s="129" t="s">
        <v>46</v>
      </c>
      <c r="B28" s="129"/>
      <c r="C28" s="128" t="s">
        <v>52</v>
      </c>
      <c r="D28" s="128"/>
      <c r="E28" s="128"/>
      <c r="F28" s="128"/>
      <c r="G28" s="128"/>
      <c r="H28" s="128"/>
      <c r="I28" s="128"/>
      <c r="J28" s="128"/>
      <c r="K28" s="128"/>
      <c r="L28" s="128"/>
    </row>
    <row r="29" spans="1:12" ht="23.25" customHeight="1">
      <c r="A29" s="126" t="s">
        <v>58</v>
      </c>
      <c r="B29" s="126"/>
      <c r="C29" s="127" t="s">
        <v>54</v>
      </c>
      <c r="D29" s="127"/>
      <c r="E29" s="127"/>
      <c r="F29" s="127"/>
      <c r="G29" s="127"/>
      <c r="H29" s="127"/>
      <c r="I29" s="127"/>
      <c r="J29" s="127"/>
      <c r="K29" s="127"/>
      <c r="L29" s="127"/>
    </row>
    <row r="30" spans="1:12" ht="23.25" customHeight="1">
      <c r="A30" s="126" t="s">
        <v>10</v>
      </c>
      <c r="B30" s="126"/>
      <c r="C30" s="127" t="s">
        <v>53</v>
      </c>
      <c r="D30" s="127"/>
      <c r="E30" s="127"/>
      <c r="F30" s="127"/>
      <c r="G30" s="127"/>
      <c r="H30" s="127"/>
      <c r="I30" s="127"/>
      <c r="J30" s="127"/>
      <c r="K30" s="127"/>
      <c r="L30" s="127"/>
    </row>
    <row r="31" spans="1:12" ht="12" customHeight="1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</row>
    <row r="32" spans="1:12" ht="15">
      <c r="A32" s="141" t="s">
        <v>26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</row>
    <row r="33" spans="1:12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2" ht="15.75">
      <c r="A34" s="143" t="s">
        <v>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</row>
    <row r="35" spans="1:12" ht="15">
      <c r="A35" s="140" t="s">
        <v>28</v>
      </c>
      <c r="B35" s="140"/>
      <c r="C35" s="140"/>
      <c r="D35" s="140"/>
      <c r="E35" s="140" t="s">
        <v>29</v>
      </c>
      <c r="F35" s="140"/>
      <c r="G35" s="140"/>
      <c r="H35" s="140"/>
      <c r="I35" s="140" t="s">
        <v>30</v>
      </c>
      <c r="J35" s="140"/>
      <c r="K35" s="140"/>
      <c r="L35" s="140"/>
    </row>
    <row r="36" spans="1:12" ht="132" customHeight="1">
      <c r="A36" s="144">
        <v>1</v>
      </c>
      <c r="B36" s="144"/>
      <c r="C36" s="144"/>
      <c r="D36" s="144"/>
      <c r="E36" s="145" t="s">
        <v>116</v>
      </c>
      <c r="F36" s="146"/>
      <c r="G36" s="146"/>
      <c r="H36" s="147"/>
      <c r="I36" s="148">
        <v>45719</v>
      </c>
      <c r="J36" s="148"/>
      <c r="K36" s="148"/>
      <c r="L36" s="148"/>
    </row>
    <row r="37" spans="1:12" ht="111" customHeight="1">
      <c r="A37" s="152">
        <v>2</v>
      </c>
      <c r="B37" s="153"/>
      <c r="C37" s="153"/>
      <c r="D37" s="154"/>
      <c r="E37" s="145" t="s">
        <v>134</v>
      </c>
      <c r="F37" s="146"/>
      <c r="G37" s="146"/>
      <c r="H37" s="147"/>
      <c r="I37" s="156">
        <v>46106</v>
      </c>
      <c r="J37" s="155"/>
      <c r="K37" s="155"/>
      <c r="L37" s="157"/>
    </row>
    <row r="38" spans="1:12" ht="207" customHeight="1">
      <c r="A38" s="149" t="s">
        <v>117</v>
      </c>
      <c r="B38" s="150"/>
      <c r="C38" s="150"/>
      <c r="D38" s="151"/>
      <c r="E38" s="149" t="s">
        <v>132</v>
      </c>
      <c r="F38" s="150"/>
      <c r="G38" s="150"/>
      <c r="H38" s="151"/>
      <c r="I38" s="149" t="s">
        <v>133</v>
      </c>
      <c r="J38" s="150"/>
      <c r="K38" s="150"/>
      <c r="L38" s="151"/>
    </row>
    <row r="39" spans="1:12" ht="15.75">
      <c r="A39" s="123" t="s">
        <v>31</v>
      </c>
      <c r="B39" s="123"/>
      <c r="C39" s="123"/>
      <c r="D39" s="123"/>
      <c r="E39" s="123" t="s">
        <v>32</v>
      </c>
      <c r="F39" s="123"/>
      <c r="G39" s="123"/>
      <c r="H39" s="123"/>
      <c r="I39" s="123" t="s">
        <v>33</v>
      </c>
      <c r="J39" s="123"/>
      <c r="K39" s="123"/>
      <c r="L39" s="123"/>
    </row>
    <row r="40" spans="1:12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</row>
    <row r="41" spans="1:12" ht="51" customHeight="1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</sheetData>
  <mergeCells count="79">
    <mergeCell ref="A37:D37"/>
    <mergeCell ref="E37:H37"/>
    <mergeCell ref="I37:L37"/>
    <mergeCell ref="A38:D38"/>
    <mergeCell ref="E38:H38"/>
    <mergeCell ref="I38:L38"/>
    <mergeCell ref="A12:B12"/>
    <mergeCell ref="C12:L12"/>
    <mergeCell ref="A35:D35"/>
    <mergeCell ref="E35:H35"/>
    <mergeCell ref="I35:L35"/>
    <mergeCell ref="A26:B26"/>
    <mergeCell ref="C26:L26"/>
    <mergeCell ref="A27:B27"/>
    <mergeCell ref="C27:L27"/>
    <mergeCell ref="A30:B30"/>
    <mergeCell ref="C30:L30"/>
    <mergeCell ref="A29:B29"/>
    <mergeCell ref="C29:L29"/>
    <mergeCell ref="A32:L32"/>
    <mergeCell ref="A33:L33"/>
    <mergeCell ref="A34:L34"/>
    <mergeCell ref="A1:B1"/>
    <mergeCell ref="A9:L9"/>
    <mergeCell ref="A10:L10"/>
    <mergeCell ref="A11:B11"/>
    <mergeCell ref="C11:L11"/>
    <mergeCell ref="A8:L8"/>
    <mergeCell ref="A3:L3"/>
    <mergeCell ref="A4:L4"/>
    <mergeCell ref="A5:L5"/>
    <mergeCell ref="A6:B6"/>
    <mergeCell ref="C6:L6"/>
    <mergeCell ref="A7:B7"/>
    <mergeCell ref="C7:L7"/>
    <mergeCell ref="A13:B13"/>
    <mergeCell ref="C13:L13"/>
    <mergeCell ref="A16:B16"/>
    <mergeCell ref="C16:L16"/>
    <mergeCell ref="A18:B18"/>
    <mergeCell ref="C18:L18"/>
    <mergeCell ref="A14:B14"/>
    <mergeCell ref="C14:L14"/>
    <mergeCell ref="A15:B15"/>
    <mergeCell ref="C15:L15"/>
    <mergeCell ref="A17:B17"/>
    <mergeCell ref="C17:L17"/>
    <mergeCell ref="A24:B24"/>
    <mergeCell ref="C24:L24"/>
    <mergeCell ref="A40:L40"/>
    <mergeCell ref="A31:L31"/>
    <mergeCell ref="A19:B19"/>
    <mergeCell ref="C19:L19"/>
    <mergeCell ref="A20:B20"/>
    <mergeCell ref="C20:L20"/>
    <mergeCell ref="A22:B22"/>
    <mergeCell ref="C22:L22"/>
    <mergeCell ref="A39:D39"/>
    <mergeCell ref="E39:H39"/>
    <mergeCell ref="I39:L39"/>
    <mergeCell ref="A36:D36"/>
    <mergeCell ref="E36:H36"/>
    <mergeCell ref="I36:L36"/>
    <mergeCell ref="A41:L41"/>
    <mergeCell ref="K1:L1"/>
    <mergeCell ref="C1:J1"/>
    <mergeCell ref="A2:B2"/>
    <mergeCell ref="C2:E2"/>
    <mergeCell ref="F2:H2"/>
    <mergeCell ref="I2:J2"/>
    <mergeCell ref="K2:L2"/>
    <mergeCell ref="A21:B21"/>
    <mergeCell ref="C21:L21"/>
    <mergeCell ref="A25:B25"/>
    <mergeCell ref="C25:L25"/>
    <mergeCell ref="A28:B28"/>
    <mergeCell ref="C28:L28"/>
    <mergeCell ref="A23:B23"/>
    <mergeCell ref="C23:L23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Auditoria_HCL_Higiene_oral</vt:lpstr>
      <vt:lpstr>Calificacion_Promedio_x_Mes</vt:lpstr>
      <vt:lpstr>Historico_Mensual</vt:lpstr>
      <vt:lpstr>Instructivo</vt:lpstr>
      <vt:lpstr>Auditoria_HCL_Higiene_oral!Área_de_impresión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06979</dc:creator>
  <cp:lastModifiedBy>planeacion</cp:lastModifiedBy>
  <dcterms:created xsi:type="dcterms:W3CDTF">2022-09-05T19:55:05Z</dcterms:created>
  <dcterms:modified xsi:type="dcterms:W3CDTF">2026-03-25T19:54:54Z</dcterms:modified>
</cp:coreProperties>
</file>