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codeName="ThisWorkbook" defaultThemeVersion="124226"/>
  <xr:revisionPtr revIDLastSave="0" documentId="13_ncr:1_{F83AA350-907F-4A64-801D-0A2C5785F863}" xr6:coauthVersionLast="47" xr6:coauthVersionMax="47" xr10:uidLastSave="{00000000-0000-0000-0000-000000000000}"/>
  <bookViews>
    <workbookView xWindow="-120" yWindow="-120" windowWidth="29040" windowHeight="15720" tabRatio="871" xr2:uid="{00000000-000D-0000-FFFF-FFFF00000000}"/>
  </bookViews>
  <sheets>
    <sheet name="Consolidado Año 2026" sheetId="36" r:id="rId1"/>
    <sheet name="Talento Humano" sheetId="13" r:id="rId2"/>
    <sheet name="Tecnico Cientifica" sheetId="14" r:id="rId3"/>
    <sheet name="Comunicaciones" sheetId="15" r:id="rId4"/>
    <sheet name="Mision Medica " sheetId="16" r:id="rId5"/>
    <sheet name="TICs" sheetId="17" r:id="rId6"/>
    <sheet name="Biomedico" sheetId="18" r:id="rId7"/>
    <sheet name="SIAU" sheetId="19" r:id="rId8"/>
    <sheet name="SST" sheetId="20" r:id="rId9"/>
    <sheet name="Calidad" sheetId="21" r:id="rId10"/>
    <sheet name="Ambiental " sheetId="22" r:id="rId11"/>
    <sheet name="Financiera" sheetId="23" r:id="rId12"/>
    <sheet name="Planeación " sheetId="25" r:id="rId13"/>
    <sheet name="Contratación " sheetId="24" r:id="rId14"/>
    <sheet name="Facturacion " sheetId="26" r:id="rId15"/>
    <sheet name="Almacen" sheetId="27" r:id="rId16"/>
    <sheet name="Comercial" sheetId="28" r:id="rId17"/>
    <sheet name="Infraestructura" sheetId="29" r:id="rId18"/>
    <sheet name="Defensa Judicial" sheetId="30" r:id="rId19"/>
    <sheet name="Control Interno" sheetId="31" r:id="rId20"/>
    <sheet name="Gestion Documental " sheetId="32" r:id="rId21"/>
    <sheet name="Instructivo" sheetId="38" r:id="rId22"/>
  </sheets>
  <definedNames>
    <definedName name="_xlnm._FilterDatabase" localSheetId="10" hidden="1">'Ambiental '!$A$8:$AR$31</definedName>
    <definedName name="_xlnm._FilterDatabase" localSheetId="6" hidden="1">Biomedico!$A$8:$DC$19</definedName>
    <definedName name="_xlnm._FilterDatabase" localSheetId="9" hidden="1">Calidad!$A$8:$DG$18</definedName>
    <definedName name="_xlnm._FilterDatabase" localSheetId="3" hidden="1">Comunicaciones!$A$8:$DF$24</definedName>
    <definedName name="_xlnm._FilterDatabase" localSheetId="11" hidden="1">Financiera!$A$8:$DG$21</definedName>
    <definedName name="_xlnm._FilterDatabase" localSheetId="17" hidden="1">Infraestructura!$A$8:$AT$19</definedName>
    <definedName name="_xlnm._FilterDatabase" localSheetId="12" hidden="1">'Planeación '!$A$8:$AT$20</definedName>
    <definedName name="_xlnm._FilterDatabase" localSheetId="2" hidden="1">'Tecnico Cientifica'!$A$8:$DH$47</definedName>
    <definedName name="_xlnm._FilterDatabase" localSheetId="5" hidden="1">TICs!$A$8:$AU$17</definedName>
    <definedName name="_Pilar_Eje">#REF!</definedName>
    <definedName name="_xlnm.Print_Area" localSheetId="15">Almacen!#REF!</definedName>
    <definedName name="_xlnm.Print_Area" localSheetId="10">'Ambiental '!#REF!</definedName>
    <definedName name="_xlnm.Print_Area" localSheetId="6">Biomedico!#REF!</definedName>
    <definedName name="_xlnm.Print_Area" localSheetId="9">Calidad!#REF!</definedName>
    <definedName name="_xlnm.Print_Area" localSheetId="16">Comercial!#REF!</definedName>
    <definedName name="_xlnm.Print_Area" localSheetId="3">Comunicaciones!#REF!</definedName>
    <definedName name="_xlnm.Print_Area" localSheetId="13">'Contratación '!#REF!</definedName>
    <definedName name="_xlnm.Print_Area" localSheetId="19">'Control Interno'!#REF!</definedName>
    <definedName name="_xlnm.Print_Area" localSheetId="18">'Defensa Judicial'!#REF!</definedName>
    <definedName name="_xlnm.Print_Area" localSheetId="14">'Facturacion '!#REF!</definedName>
    <definedName name="_xlnm.Print_Area" localSheetId="11">Financiera!#REF!</definedName>
    <definedName name="_xlnm.Print_Area" localSheetId="20">'Gestion Documental '!#REF!</definedName>
    <definedName name="_xlnm.Print_Area" localSheetId="17">Infraestructura!#REF!</definedName>
    <definedName name="_xlnm.Print_Area" localSheetId="4">'Mision Medica '!#REF!</definedName>
    <definedName name="_xlnm.Print_Area" localSheetId="12">'Planeación '!#REF!</definedName>
    <definedName name="_xlnm.Print_Area" localSheetId="7">SIAU!#REF!</definedName>
    <definedName name="_xlnm.Print_Area" localSheetId="8">SST!#REF!</definedName>
    <definedName name="_xlnm.Print_Area" localSheetId="1">'Talento Humano'!$A$1:$X$20</definedName>
    <definedName name="_xlnm.Print_Area" localSheetId="2">'Tecnico Cientifica'!$A$4:$Y$44</definedName>
    <definedName name="_xlnm.Print_Area" localSheetId="5">TICs!#REF!</definedName>
    <definedName name="Dimensiones">#REF!</definedName>
    <definedName name="Política_Públic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2" l="1"/>
  <c r="H9" i="22"/>
  <c r="H15" i="22"/>
  <c r="T10" i="32"/>
  <c r="T11" i="32"/>
  <c r="T9" i="32"/>
  <c r="P10" i="32"/>
  <c r="P11" i="32"/>
  <c r="P9" i="32"/>
  <c r="L10" i="32"/>
  <c r="L11" i="32"/>
  <c r="L9" i="32"/>
  <c r="H10" i="32"/>
  <c r="H11" i="32"/>
  <c r="H9" i="32"/>
  <c r="T10" i="31"/>
  <c r="T11" i="31"/>
  <c r="T12" i="31"/>
  <c r="T13" i="31"/>
  <c r="T9" i="31"/>
  <c r="P10" i="31"/>
  <c r="P11" i="31"/>
  <c r="P12" i="31"/>
  <c r="P13" i="31"/>
  <c r="P9" i="31"/>
  <c r="L10" i="31"/>
  <c r="L11" i="31"/>
  <c r="L12" i="31"/>
  <c r="L13" i="31"/>
  <c r="L9" i="31"/>
  <c r="H10" i="31"/>
  <c r="H16" i="31" s="1"/>
  <c r="H11" i="31"/>
  <c r="H12" i="31"/>
  <c r="H13" i="31"/>
  <c r="H9" i="31"/>
  <c r="T10" i="30"/>
  <c r="T11" i="30"/>
  <c r="T12" i="30"/>
  <c r="T13" i="30"/>
  <c r="T14" i="30"/>
  <c r="T15" i="30"/>
  <c r="T16" i="30"/>
  <c r="T9" i="30"/>
  <c r="P10" i="30"/>
  <c r="P11" i="30"/>
  <c r="P12" i="30"/>
  <c r="P13" i="30"/>
  <c r="P14" i="30"/>
  <c r="P15" i="30"/>
  <c r="P16" i="30"/>
  <c r="P9" i="30"/>
  <c r="L10" i="30"/>
  <c r="L11" i="30"/>
  <c r="L12" i="30"/>
  <c r="L13" i="30"/>
  <c r="L14" i="30"/>
  <c r="L15" i="30"/>
  <c r="L16" i="30"/>
  <c r="L9" i="30"/>
  <c r="H10" i="30"/>
  <c r="H11" i="30"/>
  <c r="H12" i="30"/>
  <c r="H13" i="30"/>
  <c r="H14" i="30"/>
  <c r="H15" i="30"/>
  <c r="H16" i="30"/>
  <c r="H9" i="30"/>
  <c r="T10" i="29"/>
  <c r="T11" i="29"/>
  <c r="T12" i="29"/>
  <c r="T13" i="29"/>
  <c r="T14" i="29"/>
  <c r="T15" i="29"/>
  <c r="T16" i="29"/>
  <c r="T17" i="29"/>
  <c r="T22" i="29" s="1"/>
  <c r="T18" i="29"/>
  <c r="T19" i="29"/>
  <c r="T9" i="29"/>
  <c r="P10" i="29"/>
  <c r="P11" i="29"/>
  <c r="P12" i="29"/>
  <c r="P13" i="29"/>
  <c r="P14" i="29"/>
  <c r="P15" i="29"/>
  <c r="P16" i="29"/>
  <c r="P17" i="29"/>
  <c r="P18" i="29"/>
  <c r="P19" i="29"/>
  <c r="P9" i="29"/>
  <c r="P22" i="29" s="1"/>
  <c r="L10" i="29"/>
  <c r="L11" i="29"/>
  <c r="L12" i="29"/>
  <c r="L13" i="29"/>
  <c r="L14" i="29"/>
  <c r="L15" i="29"/>
  <c r="L16" i="29"/>
  <c r="L17" i="29"/>
  <c r="L18" i="29"/>
  <c r="L19" i="29"/>
  <c r="L9" i="29"/>
  <c r="H10" i="29"/>
  <c r="H11" i="29"/>
  <c r="H12" i="29"/>
  <c r="H13" i="29"/>
  <c r="H14" i="29"/>
  <c r="H15" i="29"/>
  <c r="H16" i="29"/>
  <c r="H17" i="29"/>
  <c r="H18" i="29"/>
  <c r="H19" i="29"/>
  <c r="H9" i="29"/>
  <c r="T10" i="28"/>
  <c r="T11" i="28"/>
  <c r="T12" i="28"/>
  <c r="T13" i="28"/>
  <c r="T14" i="28"/>
  <c r="T15" i="28"/>
  <c r="T16" i="28"/>
  <c r="T17" i="28"/>
  <c r="T18" i="28"/>
  <c r="T19" i="28"/>
  <c r="T20" i="28"/>
  <c r="T21" i="28"/>
  <c r="T22" i="28"/>
  <c r="T9" i="28"/>
  <c r="P10" i="28"/>
  <c r="P11" i="28"/>
  <c r="P12" i="28"/>
  <c r="P13" i="28"/>
  <c r="P14" i="28"/>
  <c r="P15" i="28"/>
  <c r="P16" i="28"/>
  <c r="P17" i="28"/>
  <c r="P18" i="28"/>
  <c r="P19" i="28"/>
  <c r="P20" i="28"/>
  <c r="P21" i="28"/>
  <c r="P22" i="28"/>
  <c r="P9" i="28"/>
  <c r="L10" i="28"/>
  <c r="L11" i="28"/>
  <c r="L12" i="28"/>
  <c r="L13" i="28"/>
  <c r="L14" i="28"/>
  <c r="L15" i="28"/>
  <c r="L16" i="28"/>
  <c r="L17" i="28"/>
  <c r="L18" i="28"/>
  <c r="L19" i="28"/>
  <c r="L20" i="28"/>
  <c r="L21" i="28"/>
  <c r="L22" i="28"/>
  <c r="L9" i="28"/>
  <c r="H9" i="28"/>
  <c r="H10" i="28"/>
  <c r="H11" i="28"/>
  <c r="H12" i="28"/>
  <c r="H13" i="28"/>
  <c r="H14" i="28"/>
  <c r="H15" i="28"/>
  <c r="H16" i="28"/>
  <c r="H17" i="28"/>
  <c r="H18" i="28"/>
  <c r="H19" i="28"/>
  <c r="H20" i="28"/>
  <c r="H21" i="28"/>
  <c r="H22" i="28"/>
  <c r="T10" i="27"/>
  <c r="T11" i="27"/>
  <c r="T12" i="27"/>
  <c r="T13" i="27"/>
  <c r="T9" i="27"/>
  <c r="P10" i="27"/>
  <c r="P11" i="27"/>
  <c r="P12" i="27"/>
  <c r="P13" i="27"/>
  <c r="P9" i="27"/>
  <c r="L10" i="27"/>
  <c r="L11" i="27"/>
  <c r="L12" i="27"/>
  <c r="L13" i="27"/>
  <c r="L9" i="27"/>
  <c r="L16" i="27" s="1"/>
  <c r="H10" i="27"/>
  <c r="H11" i="27"/>
  <c r="H12" i="27"/>
  <c r="H13" i="27"/>
  <c r="H9" i="27"/>
  <c r="T10" i="26"/>
  <c r="T11" i="26"/>
  <c r="T9" i="26"/>
  <c r="P10" i="26"/>
  <c r="P11" i="26"/>
  <c r="P9" i="26"/>
  <c r="L10" i="26"/>
  <c r="L11" i="26"/>
  <c r="L9" i="26"/>
  <c r="H10" i="26"/>
  <c r="H11" i="26"/>
  <c r="H9" i="26"/>
  <c r="T10" i="24"/>
  <c r="T11" i="24"/>
  <c r="T12" i="24"/>
  <c r="T13" i="24"/>
  <c r="T14" i="24"/>
  <c r="T9" i="24"/>
  <c r="P10" i="24"/>
  <c r="P11" i="24"/>
  <c r="P12" i="24"/>
  <c r="P13" i="24"/>
  <c r="P14" i="24"/>
  <c r="P9" i="24"/>
  <c r="L10" i="24"/>
  <c r="L11" i="24"/>
  <c r="L12" i="24"/>
  <c r="L13" i="24"/>
  <c r="L14" i="24"/>
  <c r="L9" i="24"/>
  <c r="H10" i="24"/>
  <c r="H11" i="24"/>
  <c r="H12" i="24"/>
  <c r="H13" i="24"/>
  <c r="H14" i="24"/>
  <c r="H9" i="24"/>
  <c r="H18" i="25"/>
  <c r="H9" i="25"/>
  <c r="T10" i="25"/>
  <c r="T11" i="25"/>
  <c r="T12" i="25"/>
  <c r="T13" i="25"/>
  <c r="T14" i="25"/>
  <c r="T15" i="25"/>
  <c r="T16" i="25"/>
  <c r="T17" i="25"/>
  <c r="T18" i="25"/>
  <c r="T19" i="25"/>
  <c r="T20" i="25"/>
  <c r="T9" i="25"/>
  <c r="P10" i="25"/>
  <c r="P11" i="25"/>
  <c r="P12" i="25"/>
  <c r="P13" i="25"/>
  <c r="P14" i="25"/>
  <c r="P15" i="25"/>
  <c r="P16" i="25"/>
  <c r="P17" i="25"/>
  <c r="P18" i="25"/>
  <c r="P19" i="25"/>
  <c r="P20" i="25"/>
  <c r="P9" i="25"/>
  <c r="L10" i="25"/>
  <c r="L11" i="25"/>
  <c r="L12" i="25"/>
  <c r="L13" i="25"/>
  <c r="L14" i="25"/>
  <c r="L15" i="25"/>
  <c r="L16" i="25"/>
  <c r="L17" i="25"/>
  <c r="L18" i="25"/>
  <c r="L19" i="25"/>
  <c r="L20" i="25"/>
  <c r="L9" i="25"/>
  <c r="H10" i="25"/>
  <c r="H11" i="25"/>
  <c r="H12" i="25"/>
  <c r="H13" i="25"/>
  <c r="H14" i="25"/>
  <c r="H15" i="25"/>
  <c r="H16" i="25"/>
  <c r="H17" i="25"/>
  <c r="H19" i="25"/>
  <c r="H20" i="25"/>
  <c r="T10" i="23"/>
  <c r="T11" i="23"/>
  <c r="T12" i="23"/>
  <c r="T13" i="23"/>
  <c r="T14" i="23"/>
  <c r="T15" i="23"/>
  <c r="T16" i="23"/>
  <c r="T17" i="23"/>
  <c r="T18" i="23"/>
  <c r="T19" i="23"/>
  <c r="T20" i="23"/>
  <c r="T21" i="23"/>
  <c r="T9" i="23"/>
  <c r="P10" i="23"/>
  <c r="P11" i="23"/>
  <c r="P12" i="23"/>
  <c r="P13" i="23"/>
  <c r="P14" i="23"/>
  <c r="P15" i="23"/>
  <c r="P16" i="23"/>
  <c r="P17" i="23"/>
  <c r="P18" i="23"/>
  <c r="P19" i="23"/>
  <c r="P20" i="23"/>
  <c r="P21" i="23"/>
  <c r="P9" i="23"/>
  <c r="L10" i="23"/>
  <c r="L11" i="23"/>
  <c r="L12" i="23"/>
  <c r="L13" i="23"/>
  <c r="L14" i="23"/>
  <c r="L15" i="23"/>
  <c r="L16" i="23"/>
  <c r="L17" i="23"/>
  <c r="L18" i="23"/>
  <c r="L19" i="23"/>
  <c r="L20" i="23"/>
  <c r="L21" i="23"/>
  <c r="L9" i="23"/>
  <c r="H10" i="23"/>
  <c r="H11" i="23"/>
  <c r="H12" i="23"/>
  <c r="H13" i="23"/>
  <c r="H14" i="23"/>
  <c r="H15" i="23"/>
  <c r="H16" i="23"/>
  <c r="H17" i="23"/>
  <c r="H18" i="23"/>
  <c r="H19" i="23"/>
  <c r="H20" i="23"/>
  <c r="H21" i="23"/>
  <c r="H9" i="23"/>
  <c r="L9" i="22"/>
  <c r="V23" i="22"/>
  <c r="X23" i="22" s="1"/>
  <c r="V24" i="22"/>
  <c r="W24" i="22" s="1"/>
  <c r="T10" i="22"/>
  <c r="T11" i="22"/>
  <c r="T12" i="22"/>
  <c r="T13" i="22"/>
  <c r="T14" i="22"/>
  <c r="T15" i="22"/>
  <c r="T16" i="22"/>
  <c r="T17" i="22"/>
  <c r="T18" i="22"/>
  <c r="T19" i="22"/>
  <c r="T20" i="22"/>
  <c r="T21" i="22"/>
  <c r="T22" i="22"/>
  <c r="T23" i="22"/>
  <c r="T24" i="22"/>
  <c r="T25" i="22"/>
  <c r="T26" i="22"/>
  <c r="T27" i="22"/>
  <c r="T28" i="22"/>
  <c r="T9" i="22"/>
  <c r="P10" i="22"/>
  <c r="P11" i="22"/>
  <c r="P12" i="22"/>
  <c r="P13" i="22"/>
  <c r="P14" i="22"/>
  <c r="P15" i="22"/>
  <c r="P16" i="22"/>
  <c r="P17" i="22"/>
  <c r="P18" i="22"/>
  <c r="P19" i="22"/>
  <c r="P20" i="22"/>
  <c r="P21" i="22"/>
  <c r="P22" i="22"/>
  <c r="P23" i="22"/>
  <c r="P24" i="22"/>
  <c r="P25" i="22"/>
  <c r="P26" i="22"/>
  <c r="P27" i="22"/>
  <c r="P28" i="22"/>
  <c r="P9" i="22"/>
  <c r="L10" i="22"/>
  <c r="L11" i="22"/>
  <c r="L12" i="22"/>
  <c r="L13" i="22"/>
  <c r="L14" i="22"/>
  <c r="L15" i="22"/>
  <c r="L16" i="22"/>
  <c r="L17" i="22"/>
  <c r="L18" i="22"/>
  <c r="L19" i="22"/>
  <c r="L20" i="22"/>
  <c r="L21" i="22"/>
  <c r="L22" i="22"/>
  <c r="L23" i="22"/>
  <c r="L24" i="22"/>
  <c r="L25" i="22"/>
  <c r="L26" i="22"/>
  <c r="L27" i="22"/>
  <c r="L28" i="22"/>
  <c r="H10" i="22"/>
  <c r="H11" i="22"/>
  <c r="H12" i="22"/>
  <c r="H13" i="22"/>
  <c r="H14" i="22"/>
  <c r="H16" i="22"/>
  <c r="H17" i="22"/>
  <c r="H18" i="22"/>
  <c r="H19" i="22"/>
  <c r="H20" i="22"/>
  <c r="H21" i="22"/>
  <c r="H22" i="22"/>
  <c r="H23" i="22"/>
  <c r="H24" i="22"/>
  <c r="H25" i="22"/>
  <c r="H26" i="22"/>
  <c r="H27" i="22"/>
  <c r="H28" i="22"/>
  <c r="T10" i="21"/>
  <c r="T11" i="21"/>
  <c r="T12" i="21"/>
  <c r="T13" i="21"/>
  <c r="T14" i="21"/>
  <c r="T15" i="21"/>
  <c r="T9" i="21"/>
  <c r="P10" i="21"/>
  <c r="P11" i="21"/>
  <c r="P12" i="21"/>
  <c r="P13" i="21"/>
  <c r="P14" i="21"/>
  <c r="P15" i="21"/>
  <c r="P9" i="21"/>
  <c r="L10" i="21"/>
  <c r="L11" i="21"/>
  <c r="L12" i="21"/>
  <c r="L13" i="21"/>
  <c r="L14" i="21"/>
  <c r="L15" i="21"/>
  <c r="L9" i="21"/>
  <c r="H10" i="21"/>
  <c r="H11" i="21"/>
  <c r="H12" i="21"/>
  <c r="H13" i="21"/>
  <c r="H14" i="21"/>
  <c r="H15" i="21"/>
  <c r="H9" i="21"/>
  <c r="T10" i="20"/>
  <c r="T11" i="20"/>
  <c r="T12" i="20"/>
  <c r="T13" i="20"/>
  <c r="T14" i="20"/>
  <c r="T15" i="20"/>
  <c r="T16" i="20"/>
  <c r="T17" i="20"/>
  <c r="T9" i="20"/>
  <c r="P10" i="20"/>
  <c r="P11" i="20"/>
  <c r="P12" i="20"/>
  <c r="P13" i="20"/>
  <c r="P14" i="20"/>
  <c r="P15" i="20"/>
  <c r="P16" i="20"/>
  <c r="P17" i="20"/>
  <c r="P9" i="20"/>
  <c r="L10" i="20"/>
  <c r="L11" i="20"/>
  <c r="L12" i="20"/>
  <c r="L13" i="20"/>
  <c r="L14" i="20"/>
  <c r="L15" i="20"/>
  <c r="L16" i="20"/>
  <c r="L17" i="20"/>
  <c r="L9" i="20"/>
  <c r="H10" i="20"/>
  <c r="H11" i="20"/>
  <c r="H12" i="20"/>
  <c r="H13" i="20"/>
  <c r="H14" i="20"/>
  <c r="H15" i="20"/>
  <c r="H16" i="20"/>
  <c r="H17" i="20"/>
  <c r="H9" i="20"/>
  <c r="T10" i="19"/>
  <c r="T11" i="19"/>
  <c r="T12" i="19"/>
  <c r="T13" i="19"/>
  <c r="T9" i="19"/>
  <c r="P10" i="19"/>
  <c r="P11" i="19"/>
  <c r="P12" i="19"/>
  <c r="P13" i="19"/>
  <c r="P9" i="19"/>
  <c r="L10" i="19"/>
  <c r="L11" i="19"/>
  <c r="L12" i="19"/>
  <c r="L13" i="19"/>
  <c r="L9" i="19"/>
  <c r="H10" i="19"/>
  <c r="H11" i="19"/>
  <c r="H12" i="19"/>
  <c r="H13" i="19"/>
  <c r="H9" i="19"/>
  <c r="T10" i="18"/>
  <c r="T11" i="18"/>
  <c r="T12" i="18"/>
  <c r="T13" i="18"/>
  <c r="T14" i="18"/>
  <c r="T15" i="18"/>
  <c r="T16" i="18"/>
  <c r="T9" i="18"/>
  <c r="P10" i="18"/>
  <c r="P11" i="18"/>
  <c r="P12" i="18"/>
  <c r="P13" i="18"/>
  <c r="P14" i="18"/>
  <c r="P15" i="18"/>
  <c r="P16" i="18"/>
  <c r="P9" i="18"/>
  <c r="L10" i="18"/>
  <c r="L11" i="18"/>
  <c r="L12" i="18"/>
  <c r="L13" i="18"/>
  <c r="L14" i="18"/>
  <c r="L15" i="18"/>
  <c r="L16" i="18"/>
  <c r="L9" i="18"/>
  <c r="H10" i="18"/>
  <c r="H11" i="18"/>
  <c r="H12" i="18"/>
  <c r="H13" i="18"/>
  <c r="H14" i="18"/>
  <c r="H15" i="18"/>
  <c r="H16" i="18"/>
  <c r="H9" i="18"/>
  <c r="T10" i="17"/>
  <c r="T11" i="17"/>
  <c r="T12" i="17"/>
  <c r="T13" i="17"/>
  <c r="T14" i="17"/>
  <c r="T15" i="17"/>
  <c r="T16" i="17"/>
  <c r="T17" i="17"/>
  <c r="T9" i="17"/>
  <c r="P10" i="17"/>
  <c r="P11" i="17"/>
  <c r="P12" i="17"/>
  <c r="P13" i="17"/>
  <c r="P14" i="17"/>
  <c r="P15" i="17"/>
  <c r="P16" i="17"/>
  <c r="P17" i="17"/>
  <c r="P9" i="17"/>
  <c r="L10" i="17"/>
  <c r="L11" i="17"/>
  <c r="L12" i="17"/>
  <c r="L13" i="17"/>
  <c r="L14" i="17"/>
  <c r="L15" i="17"/>
  <c r="L16" i="17"/>
  <c r="L17" i="17"/>
  <c r="L9" i="17"/>
  <c r="H10" i="17"/>
  <c r="H11" i="17"/>
  <c r="H12" i="17"/>
  <c r="H13" i="17"/>
  <c r="H14" i="17"/>
  <c r="H15" i="17"/>
  <c r="H16" i="17"/>
  <c r="H17" i="17"/>
  <c r="H9" i="17"/>
  <c r="U10" i="16"/>
  <c r="U11" i="16"/>
  <c r="U9" i="16"/>
  <c r="Q10" i="16"/>
  <c r="Q11" i="16"/>
  <c r="Q9" i="16"/>
  <c r="M10" i="16"/>
  <c r="M11" i="16"/>
  <c r="M9" i="16"/>
  <c r="I10" i="16"/>
  <c r="I11" i="16"/>
  <c r="I9" i="16"/>
  <c r="L9" i="15"/>
  <c r="W9" i="16"/>
  <c r="X9" i="16" s="1"/>
  <c r="V9" i="15"/>
  <c r="W9" i="15" s="1"/>
  <c r="T10" i="15"/>
  <c r="T11" i="15"/>
  <c r="T12" i="15"/>
  <c r="T13" i="15"/>
  <c r="T14" i="15"/>
  <c r="T15" i="15"/>
  <c r="T16" i="15"/>
  <c r="T17" i="15"/>
  <c r="T18" i="15"/>
  <c r="T19" i="15"/>
  <c r="T20" i="15"/>
  <c r="T21" i="15"/>
  <c r="T9" i="15"/>
  <c r="P10" i="15"/>
  <c r="P11" i="15"/>
  <c r="P12" i="15"/>
  <c r="P13" i="15"/>
  <c r="P14" i="15"/>
  <c r="P15" i="15"/>
  <c r="P16" i="15"/>
  <c r="P17" i="15"/>
  <c r="P18" i="15"/>
  <c r="P19" i="15"/>
  <c r="P20" i="15"/>
  <c r="P21" i="15"/>
  <c r="P9" i="15"/>
  <c r="L10" i="15"/>
  <c r="L11" i="15"/>
  <c r="L12" i="15"/>
  <c r="L13" i="15"/>
  <c r="L14" i="15"/>
  <c r="L15" i="15"/>
  <c r="L16" i="15"/>
  <c r="L17" i="15"/>
  <c r="L18" i="15"/>
  <c r="L19" i="15"/>
  <c r="L20" i="15"/>
  <c r="L21" i="15"/>
  <c r="H10" i="15"/>
  <c r="H11" i="15"/>
  <c r="H12" i="15"/>
  <c r="H13" i="15"/>
  <c r="H14" i="15"/>
  <c r="H15" i="15"/>
  <c r="H16" i="15"/>
  <c r="H17" i="15"/>
  <c r="H18" i="15"/>
  <c r="H19" i="15"/>
  <c r="H20" i="15"/>
  <c r="H21" i="15"/>
  <c r="H9" i="15"/>
  <c r="T9" i="14"/>
  <c r="V9" i="14"/>
  <c r="X9" i="14" s="1"/>
  <c r="T10" i="14"/>
  <c r="T11" i="14"/>
  <c r="T12" i="14"/>
  <c r="T13" i="14"/>
  <c r="T14" i="14"/>
  <c r="T15" i="14"/>
  <c r="T16" i="14"/>
  <c r="T17" i="14"/>
  <c r="T18" i="14"/>
  <c r="T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P14" i="14"/>
  <c r="P15" i="14"/>
  <c r="P16" i="14"/>
  <c r="P17" i="14"/>
  <c r="P18" i="14"/>
  <c r="P19" i="14"/>
  <c r="P20" i="14"/>
  <c r="P21" i="14"/>
  <c r="P22" i="14"/>
  <c r="P23" i="14"/>
  <c r="P24" i="14"/>
  <c r="P25" i="14"/>
  <c r="P26" i="14"/>
  <c r="P27" i="14"/>
  <c r="P28" i="14"/>
  <c r="P29" i="14"/>
  <c r="P30" i="14"/>
  <c r="P31" i="14"/>
  <c r="P32" i="14"/>
  <c r="P33" i="14"/>
  <c r="P34" i="14"/>
  <c r="P35" i="14"/>
  <c r="P36" i="14"/>
  <c r="P37" i="14"/>
  <c r="P38" i="14"/>
  <c r="P39" i="14"/>
  <c r="P40" i="14"/>
  <c r="P41" i="14"/>
  <c r="P42" i="14"/>
  <c r="P43" i="14"/>
  <c r="P44" i="14"/>
  <c r="P10" i="14"/>
  <c r="P11" i="14"/>
  <c r="P12" i="14"/>
  <c r="P13" i="14"/>
  <c r="P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9" i="14"/>
  <c r="V17" i="13"/>
  <c r="X17" i="13" s="1"/>
  <c r="V16" i="13"/>
  <c r="X16" i="13" s="1"/>
  <c r="V15" i="13"/>
  <c r="X15" i="13" s="1"/>
  <c r="V14" i="13"/>
  <c r="X14" i="13" s="1"/>
  <c r="V13" i="13"/>
  <c r="X13" i="13" s="1"/>
  <c r="V10" i="13"/>
  <c r="X10" i="13" s="1"/>
  <c r="V9" i="13"/>
  <c r="X9" i="13" s="1"/>
  <c r="T10" i="13"/>
  <c r="T11" i="13"/>
  <c r="T12" i="13"/>
  <c r="T13" i="13"/>
  <c r="T14" i="13"/>
  <c r="T15" i="13"/>
  <c r="T16" i="13"/>
  <c r="T17" i="13"/>
  <c r="T9" i="13"/>
  <c r="P10" i="13"/>
  <c r="P11" i="13"/>
  <c r="P12" i="13"/>
  <c r="P13" i="13"/>
  <c r="P14" i="13"/>
  <c r="P15" i="13"/>
  <c r="P16" i="13"/>
  <c r="P17" i="13"/>
  <c r="P9" i="13"/>
  <c r="L10" i="13"/>
  <c r="L11" i="13"/>
  <c r="L12" i="13"/>
  <c r="L13" i="13"/>
  <c r="L14" i="13"/>
  <c r="L15" i="13"/>
  <c r="L16" i="13"/>
  <c r="L17" i="13"/>
  <c r="L9" i="13"/>
  <c r="H10" i="13"/>
  <c r="H11" i="13"/>
  <c r="H12" i="13"/>
  <c r="H13" i="13"/>
  <c r="H14" i="13"/>
  <c r="H15" i="13"/>
  <c r="H16" i="13"/>
  <c r="H17" i="13"/>
  <c r="H9" i="13"/>
  <c r="W11" i="16"/>
  <c r="X11" i="16" s="1"/>
  <c r="V12" i="14"/>
  <c r="X12" i="14" s="1"/>
  <c r="V11" i="14"/>
  <c r="X11" i="14" s="1"/>
  <c r="F15" i="18"/>
  <c r="P14" i="32"/>
  <c r="L14" i="32"/>
  <c r="T16" i="31"/>
  <c r="T14" i="26"/>
  <c r="P14" i="26"/>
  <c r="F31" i="14"/>
  <c r="V10" i="32"/>
  <c r="W10" i="32" s="1"/>
  <c r="V11" i="32"/>
  <c r="W11" i="32" s="1"/>
  <c r="V9" i="32"/>
  <c r="W9" i="32" s="1"/>
  <c r="F10" i="32"/>
  <c r="F11" i="32"/>
  <c r="F9" i="32"/>
  <c r="V10" i="31"/>
  <c r="W10" i="31" s="1"/>
  <c r="V11" i="31"/>
  <c r="W11" i="31" s="1"/>
  <c r="V12" i="31"/>
  <c r="W12" i="31" s="1"/>
  <c r="V13" i="31"/>
  <c r="W13" i="31" s="1"/>
  <c r="R12" i="31"/>
  <c r="J12" i="31"/>
  <c r="N12" i="31"/>
  <c r="J9" i="31"/>
  <c r="J10" i="31"/>
  <c r="J11" i="31"/>
  <c r="J13" i="31"/>
  <c r="F10" i="31"/>
  <c r="F11" i="31"/>
  <c r="F12" i="31"/>
  <c r="F13" i="31"/>
  <c r="V10" i="30"/>
  <c r="W10" i="30" s="1"/>
  <c r="V11" i="30"/>
  <c r="X11" i="30" s="1"/>
  <c r="V12" i="30"/>
  <c r="X12" i="30" s="1"/>
  <c r="V13" i="30"/>
  <c r="X13" i="30" s="1"/>
  <c r="V14" i="30"/>
  <c r="X14" i="30" s="1"/>
  <c r="V15" i="30"/>
  <c r="X15" i="30" s="1"/>
  <c r="V16" i="30"/>
  <c r="W16" i="30" s="1"/>
  <c r="R10" i="30"/>
  <c r="R11" i="30"/>
  <c r="R12" i="30"/>
  <c r="R13" i="30"/>
  <c r="R14" i="30"/>
  <c r="R15" i="30"/>
  <c r="N10" i="30"/>
  <c r="N11" i="30"/>
  <c r="N12" i="30"/>
  <c r="N13" i="30"/>
  <c r="N14" i="30"/>
  <c r="N15" i="30"/>
  <c r="J10" i="30"/>
  <c r="J11" i="30"/>
  <c r="J12" i="30"/>
  <c r="J13" i="30"/>
  <c r="J14" i="30"/>
  <c r="J15" i="30"/>
  <c r="F10" i="30"/>
  <c r="F11" i="30"/>
  <c r="F12" i="30"/>
  <c r="F13" i="30"/>
  <c r="F14" i="30"/>
  <c r="F15" i="30"/>
  <c r="V10" i="29"/>
  <c r="X10" i="29" s="1"/>
  <c r="V11" i="29"/>
  <c r="W11" i="29" s="1"/>
  <c r="V12" i="29"/>
  <c r="X12" i="29" s="1"/>
  <c r="V13" i="29"/>
  <c r="W13" i="29" s="1"/>
  <c r="V14" i="29"/>
  <c r="X14" i="29" s="1"/>
  <c r="V15" i="29"/>
  <c r="X15" i="29" s="1"/>
  <c r="V16" i="29"/>
  <c r="W16" i="29" s="1"/>
  <c r="V17" i="29"/>
  <c r="X17" i="29" s="1"/>
  <c r="V18" i="29"/>
  <c r="W18" i="29" s="1"/>
  <c r="V19" i="29"/>
  <c r="W19" i="29" s="1"/>
  <c r="V9" i="29"/>
  <c r="W9" i="29" s="1"/>
  <c r="R10" i="29"/>
  <c r="R11" i="29"/>
  <c r="R12" i="29"/>
  <c r="R13" i="29"/>
  <c r="R14" i="29"/>
  <c r="R15" i="29"/>
  <c r="R16" i="29"/>
  <c r="R17" i="29"/>
  <c r="R18" i="29"/>
  <c r="R19" i="29"/>
  <c r="N10" i="29"/>
  <c r="N11" i="29"/>
  <c r="N12" i="29"/>
  <c r="N13" i="29"/>
  <c r="N14" i="29"/>
  <c r="N15" i="29"/>
  <c r="N16" i="29"/>
  <c r="N17" i="29"/>
  <c r="N18" i="29"/>
  <c r="N19" i="29"/>
  <c r="J10" i="29"/>
  <c r="J11" i="29"/>
  <c r="J12" i="29"/>
  <c r="J13" i="29"/>
  <c r="J14" i="29"/>
  <c r="J15" i="29"/>
  <c r="J16" i="29"/>
  <c r="J17" i="29"/>
  <c r="J18" i="29"/>
  <c r="J19" i="29"/>
  <c r="F18" i="29"/>
  <c r="V9" i="28"/>
  <c r="X9" i="28" s="1"/>
  <c r="V10" i="28"/>
  <c r="W10" i="28" s="1"/>
  <c r="V11" i="28"/>
  <c r="W11" i="28" s="1"/>
  <c r="V12" i="28"/>
  <c r="W12" i="28" s="1"/>
  <c r="V13" i="28"/>
  <c r="W13" i="28" s="1"/>
  <c r="V14" i="28"/>
  <c r="W14" i="28" s="1"/>
  <c r="V15" i="28"/>
  <c r="W15" i="28" s="1"/>
  <c r="V16" i="28"/>
  <c r="X16" i="28" s="1"/>
  <c r="V17" i="28"/>
  <c r="X17" i="28" s="1"/>
  <c r="V18" i="28"/>
  <c r="X18" i="28" s="1"/>
  <c r="V19" i="28"/>
  <c r="W19" i="28" s="1"/>
  <c r="V20" i="28"/>
  <c r="X20" i="28" s="1"/>
  <c r="V21" i="28"/>
  <c r="W21" i="28" s="1"/>
  <c r="V22" i="28"/>
  <c r="W22" i="28" s="1"/>
  <c r="R10" i="28"/>
  <c r="R11" i="28"/>
  <c r="R12" i="28"/>
  <c r="R13" i="28"/>
  <c r="R14" i="28"/>
  <c r="R15" i="28"/>
  <c r="R16" i="28"/>
  <c r="R17" i="28"/>
  <c r="R18" i="28"/>
  <c r="R19" i="28"/>
  <c r="R20" i="28"/>
  <c r="R21" i="28"/>
  <c r="R22" i="28"/>
  <c r="R9" i="28"/>
  <c r="N10" i="28"/>
  <c r="N11" i="28"/>
  <c r="N12" i="28"/>
  <c r="N13" i="28"/>
  <c r="N14" i="28"/>
  <c r="N15" i="28"/>
  <c r="N16" i="28"/>
  <c r="N17" i="28"/>
  <c r="N18" i="28"/>
  <c r="N19" i="28"/>
  <c r="N20" i="28"/>
  <c r="N21" i="28"/>
  <c r="J10" i="28"/>
  <c r="J11" i="28"/>
  <c r="J12" i="28"/>
  <c r="J13" i="28"/>
  <c r="J14" i="28"/>
  <c r="J15" i="28"/>
  <c r="J16" i="28"/>
  <c r="J17" i="28"/>
  <c r="J18" i="28"/>
  <c r="J19" i="28"/>
  <c r="J20" i="28"/>
  <c r="J21" i="28"/>
  <c r="J22" i="28"/>
  <c r="J9" i="28"/>
  <c r="V10" i="27"/>
  <c r="W10" i="27" s="1"/>
  <c r="V11" i="27"/>
  <c r="W11" i="27" s="1"/>
  <c r="V12" i="27"/>
  <c r="W12" i="27" s="1"/>
  <c r="V13" i="27"/>
  <c r="W13" i="27" s="1"/>
  <c r="R10" i="27"/>
  <c r="R11" i="27"/>
  <c r="R12" i="27"/>
  <c r="N10" i="27"/>
  <c r="N11" i="27"/>
  <c r="N12" i="27"/>
  <c r="N13" i="27"/>
  <c r="J10" i="27"/>
  <c r="J11" i="27"/>
  <c r="J12" i="27"/>
  <c r="J13" i="27"/>
  <c r="F10" i="27"/>
  <c r="F11" i="27"/>
  <c r="F12" i="27"/>
  <c r="F13" i="27"/>
  <c r="F9" i="27"/>
  <c r="F11" i="26"/>
  <c r="J11" i="26"/>
  <c r="V10" i="24"/>
  <c r="X10" i="24" s="1"/>
  <c r="V11" i="24"/>
  <c r="X11" i="24" s="1"/>
  <c r="V12" i="24"/>
  <c r="X12" i="24" s="1"/>
  <c r="V13" i="24"/>
  <c r="X13" i="24" s="1"/>
  <c r="V14" i="24"/>
  <c r="X14" i="24" s="1"/>
  <c r="R10" i="24"/>
  <c r="R11" i="24"/>
  <c r="R12" i="24"/>
  <c r="R13" i="24"/>
  <c r="R14" i="24"/>
  <c r="N10" i="24"/>
  <c r="N11" i="24"/>
  <c r="N12" i="24"/>
  <c r="N13" i="24"/>
  <c r="N14" i="24"/>
  <c r="J10" i="24"/>
  <c r="J11" i="24"/>
  <c r="J12" i="24"/>
  <c r="J13" i="24"/>
  <c r="J14" i="24"/>
  <c r="F10" i="24"/>
  <c r="F11" i="24"/>
  <c r="F12" i="24"/>
  <c r="F13" i="24"/>
  <c r="F14" i="24"/>
  <c r="R14" i="18"/>
  <c r="R15" i="18"/>
  <c r="N14" i="18"/>
  <c r="N15" i="18"/>
  <c r="J14" i="18"/>
  <c r="J15" i="18"/>
  <c r="J16" i="18"/>
  <c r="V10" i="23"/>
  <c r="X10" i="23" s="1"/>
  <c r="V11" i="23"/>
  <c r="X11" i="23" s="1"/>
  <c r="V12" i="23"/>
  <c r="X12" i="23" s="1"/>
  <c r="V13" i="23"/>
  <c r="W13" i="23" s="1"/>
  <c r="V14" i="23"/>
  <c r="X14" i="23" s="1"/>
  <c r="V15" i="23"/>
  <c r="X15" i="23" s="1"/>
  <c r="V16" i="23"/>
  <c r="X16" i="23" s="1"/>
  <c r="V17" i="23"/>
  <c r="X17" i="23" s="1"/>
  <c r="V18" i="23"/>
  <c r="X18" i="23" s="1"/>
  <c r="V19" i="23"/>
  <c r="X19" i="23" s="1"/>
  <c r="V20" i="23"/>
  <c r="X20" i="23" s="1"/>
  <c r="V21" i="23"/>
  <c r="X21" i="23" s="1"/>
  <c r="V9" i="23"/>
  <c r="X9" i="23" s="1"/>
  <c r="R14" i="23"/>
  <c r="N14" i="23"/>
  <c r="J14" i="23"/>
  <c r="F10" i="23"/>
  <c r="F11" i="23"/>
  <c r="F12" i="23"/>
  <c r="F13" i="23"/>
  <c r="F14" i="23"/>
  <c r="F15" i="23"/>
  <c r="F16" i="23"/>
  <c r="F17" i="23"/>
  <c r="F18" i="23"/>
  <c r="F19" i="23"/>
  <c r="F20" i="23"/>
  <c r="F21" i="23"/>
  <c r="F9" i="23"/>
  <c r="R23" i="22"/>
  <c r="N10" i="22"/>
  <c r="N11" i="22"/>
  <c r="N12" i="22"/>
  <c r="N13" i="22"/>
  <c r="N14" i="22"/>
  <c r="N15" i="22"/>
  <c r="N16" i="22"/>
  <c r="N17" i="22"/>
  <c r="N18" i="22"/>
  <c r="N19" i="22"/>
  <c r="N20" i="22"/>
  <c r="N21" i="22"/>
  <c r="N22" i="22"/>
  <c r="N23" i="22"/>
  <c r="N24" i="22"/>
  <c r="N25" i="22"/>
  <c r="N26" i="22"/>
  <c r="N27" i="22"/>
  <c r="N28" i="22"/>
  <c r="J10" i="22"/>
  <c r="J11" i="22"/>
  <c r="J12" i="22"/>
  <c r="J13" i="22"/>
  <c r="J14" i="22"/>
  <c r="J15" i="22"/>
  <c r="J16" i="22"/>
  <c r="J17" i="22"/>
  <c r="J18" i="22"/>
  <c r="J19" i="22"/>
  <c r="J20" i="22"/>
  <c r="J21" i="22"/>
  <c r="J23" i="22"/>
  <c r="J24" i="22"/>
  <c r="J25" i="22"/>
  <c r="J26" i="22"/>
  <c r="J27" i="22"/>
  <c r="J28" i="22"/>
  <c r="J9" i="22"/>
  <c r="F23" i="22"/>
  <c r="F22" i="22"/>
  <c r="F9" i="22"/>
  <c r="V15" i="21"/>
  <c r="X15" i="21" s="1"/>
  <c r="V9" i="21"/>
  <c r="X9" i="21" s="1"/>
  <c r="V10" i="21"/>
  <c r="W10" i="21" s="1"/>
  <c r="V11" i="21"/>
  <c r="W11" i="21" s="1"/>
  <c r="V12" i="21"/>
  <c r="W12" i="21" s="1"/>
  <c r="V13" i="21"/>
  <c r="X13" i="21" s="1"/>
  <c r="V14" i="21"/>
  <c r="X14" i="21" s="1"/>
  <c r="R10" i="21"/>
  <c r="R11" i="21"/>
  <c r="R12" i="21"/>
  <c r="R13" i="21"/>
  <c r="R14" i="21"/>
  <c r="R15" i="21"/>
  <c r="N10" i="21"/>
  <c r="N11" i="21"/>
  <c r="N12" i="21"/>
  <c r="N13" i="21"/>
  <c r="N14" i="21"/>
  <c r="N15" i="21"/>
  <c r="N9" i="21"/>
  <c r="J10" i="21"/>
  <c r="J11" i="21"/>
  <c r="J12" i="21"/>
  <c r="J13" i="21"/>
  <c r="J14" i="21"/>
  <c r="J15" i="21"/>
  <c r="J9" i="21"/>
  <c r="F10" i="21"/>
  <c r="F11" i="21"/>
  <c r="F12" i="21"/>
  <c r="F13" i="21"/>
  <c r="F14" i="21"/>
  <c r="F15" i="21"/>
  <c r="F9" i="21"/>
  <c r="V10" i="20"/>
  <c r="W10" i="20" s="1"/>
  <c r="V11" i="20"/>
  <c r="W11" i="20" s="1"/>
  <c r="V12" i="20"/>
  <c r="X12" i="20" s="1"/>
  <c r="V13" i="20"/>
  <c r="X13" i="20" s="1"/>
  <c r="V14" i="20"/>
  <c r="W14" i="20" s="1"/>
  <c r="V15" i="20"/>
  <c r="W15" i="20" s="1"/>
  <c r="V16" i="20"/>
  <c r="W16" i="20" s="1"/>
  <c r="V17" i="20"/>
  <c r="W17" i="20" s="1"/>
  <c r="V9" i="20"/>
  <c r="W9" i="20" s="1"/>
  <c r="R10" i="20"/>
  <c r="R11" i="20"/>
  <c r="R12" i="20"/>
  <c r="R13" i="20"/>
  <c r="R14" i="20"/>
  <c r="R15" i="20"/>
  <c r="R16" i="20"/>
  <c r="R17" i="20"/>
  <c r="N10" i="20"/>
  <c r="N11" i="20"/>
  <c r="N12" i="20"/>
  <c r="N13" i="20"/>
  <c r="N14" i="20"/>
  <c r="N15" i="20"/>
  <c r="N16" i="20"/>
  <c r="N17" i="20"/>
  <c r="N9" i="20"/>
  <c r="J10" i="20"/>
  <c r="J11" i="20"/>
  <c r="J12" i="20"/>
  <c r="J13" i="20"/>
  <c r="J14" i="20"/>
  <c r="J15" i="20"/>
  <c r="J16" i="20"/>
  <c r="J17" i="20"/>
  <c r="J9" i="20"/>
  <c r="T14" i="32" l="1"/>
  <c r="P16" i="31"/>
  <c r="L22" i="29"/>
  <c r="P25" i="28"/>
  <c r="P16" i="27"/>
  <c r="H14" i="26"/>
  <c r="H23" i="25"/>
  <c r="D17" i="36" s="1"/>
  <c r="T24" i="23"/>
  <c r="L24" i="23"/>
  <c r="W12" i="20"/>
  <c r="Y11" i="16"/>
  <c r="Y9" i="16"/>
  <c r="X9" i="15"/>
  <c r="W9" i="14"/>
  <c r="W17" i="13"/>
  <c r="T23" i="25"/>
  <c r="G17" i="36" s="1"/>
  <c r="P23" i="25"/>
  <c r="F17" i="36" s="1"/>
  <c r="L23" i="25"/>
  <c r="E17" i="36" s="1"/>
  <c r="H14" i="32"/>
  <c r="X11" i="32"/>
  <c r="W14" i="32"/>
  <c r="X10" i="32"/>
  <c r="X9" i="32"/>
  <c r="L16" i="31"/>
  <c r="X13" i="31"/>
  <c r="X12" i="31"/>
  <c r="X11" i="31"/>
  <c r="X10" i="31"/>
  <c r="W15" i="30"/>
  <c r="X16" i="30"/>
  <c r="W14" i="30"/>
  <c r="W13" i="30"/>
  <c r="W12" i="30"/>
  <c r="W11" i="30"/>
  <c r="X10" i="30"/>
  <c r="W17" i="29"/>
  <c r="W15" i="29"/>
  <c r="W14" i="29"/>
  <c r="X16" i="29"/>
  <c r="X19" i="29"/>
  <c r="X18" i="29"/>
  <c r="X13" i="29"/>
  <c r="W12" i="29"/>
  <c r="X11" i="29"/>
  <c r="W10" i="29"/>
  <c r="X9" i="29"/>
  <c r="H22" i="29"/>
  <c r="W17" i="28"/>
  <c r="T25" i="28"/>
  <c r="W20" i="28"/>
  <c r="W18" i="28"/>
  <c r="W16" i="28"/>
  <c r="L25" i="28"/>
  <c r="W9" i="28"/>
  <c r="X22" i="28"/>
  <c r="X21" i="28"/>
  <c r="X19" i="28"/>
  <c r="X15" i="28"/>
  <c r="X14" i="28"/>
  <c r="X13" i="28"/>
  <c r="X12" i="28"/>
  <c r="X11" i="28"/>
  <c r="H25" i="28"/>
  <c r="X10" i="28"/>
  <c r="X11" i="27"/>
  <c r="X13" i="27"/>
  <c r="X12" i="27"/>
  <c r="H16" i="27"/>
  <c r="X10" i="27"/>
  <c r="L14" i="26"/>
  <c r="W13" i="24"/>
  <c r="W14" i="24"/>
  <c r="W12" i="24"/>
  <c r="W11" i="24"/>
  <c r="W10" i="24"/>
  <c r="P24" i="23"/>
  <c r="W12" i="23"/>
  <c r="W11" i="23"/>
  <c r="W10" i="23"/>
  <c r="W21" i="23"/>
  <c r="W20" i="23"/>
  <c r="W19" i="23"/>
  <c r="X13" i="23"/>
  <c r="W18" i="23"/>
  <c r="W17" i="23"/>
  <c r="W16" i="23"/>
  <c r="W15" i="23"/>
  <c r="W14" i="23"/>
  <c r="H24" i="23"/>
  <c r="W9" i="23"/>
  <c r="W23" i="22"/>
  <c r="T31" i="22"/>
  <c r="P31" i="22"/>
  <c r="L31" i="22"/>
  <c r="X24" i="22"/>
  <c r="H31" i="22"/>
  <c r="D15" i="36" s="1"/>
  <c r="P18" i="21"/>
  <c r="L18" i="21"/>
  <c r="W13" i="21"/>
  <c r="W15" i="21"/>
  <c r="W14" i="21"/>
  <c r="X12" i="21"/>
  <c r="X11" i="21"/>
  <c r="H18" i="21"/>
  <c r="X10" i="21"/>
  <c r="W9" i="21"/>
  <c r="T20" i="20"/>
  <c r="P20" i="20"/>
  <c r="X16" i="20"/>
  <c r="L20" i="20"/>
  <c r="X17" i="20"/>
  <c r="X15" i="20"/>
  <c r="X14" i="20"/>
  <c r="W13" i="20"/>
  <c r="X11" i="20"/>
  <c r="X10" i="20"/>
  <c r="X9" i="20"/>
  <c r="H20" i="20"/>
  <c r="H20" i="17"/>
  <c r="T20" i="17"/>
  <c r="L20" i="17"/>
  <c r="P20" i="17"/>
  <c r="H20" i="13"/>
  <c r="F10" i="20"/>
  <c r="F11" i="20"/>
  <c r="F12" i="20"/>
  <c r="F13" i="20"/>
  <c r="F14" i="20"/>
  <c r="F15" i="20"/>
  <c r="F16" i="20"/>
  <c r="F17" i="20"/>
  <c r="F9" i="20"/>
  <c r="V12" i="19"/>
  <c r="X12" i="19" s="1"/>
  <c r="R12" i="19"/>
  <c r="N12" i="19"/>
  <c r="J12" i="19"/>
  <c r="F12" i="19"/>
  <c r="V9" i="19"/>
  <c r="V15" i="18"/>
  <c r="X15" i="18" s="1"/>
  <c r="V10" i="18"/>
  <c r="X10" i="18" s="1"/>
  <c r="V11" i="18"/>
  <c r="X11" i="18" s="1"/>
  <c r="V12" i="18"/>
  <c r="X12" i="18" s="1"/>
  <c r="V13" i="18"/>
  <c r="X13" i="18" s="1"/>
  <c r="V14" i="18"/>
  <c r="X14" i="18" s="1"/>
  <c r="V16" i="18"/>
  <c r="X16" i="18" s="1"/>
  <c r="V9" i="18"/>
  <c r="J9" i="18"/>
  <c r="V9" i="17"/>
  <c r="K9" i="16"/>
  <c r="V16" i="17"/>
  <c r="F9" i="17"/>
  <c r="J17" i="17"/>
  <c r="S11" i="16"/>
  <c r="S10" i="16"/>
  <c r="S9" i="16"/>
  <c r="W10" i="16"/>
  <c r="G10" i="16"/>
  <c r="G11" i="16"/>
  <c r="G9" i="16"/>
  <c r="V13" i="15"/>
  <c r="V12" i="15"/>
  <c r="V11" i="15"/>
  <c r="V10" i="15"/>
  <c r="N13" i="15"/>
  <c r="N9" i="15"/>
  <c r="N10" i="15"/>
  <c r="N11" i="15"/>
  <c r="N12" i="15"/>
  <c r="N14" i="15"/>
  <c r="N15" i="15"/>
  <c r="N16" i="15"/>
  <c r="N17" i="15"/>
  <c r="N18" i="15"/>
  <c r="N19" i="15"/>
  <c r="N20" i="15"/>
  <c r="N21" i="15"/>
  <c r="J9" i="15"/>
  <c r="J10" i="15"/>
  <c r="J11" i="15"/>
  <c r="J12" i="15"/>
  <c r="J13" i="15"/>
  <c r="J14" i="15"/>
  <c r="J15" i="15"/>
  <c r="J16" i="15"/>
  <c r="J17" i="15"/>
  <c r="J18" i="15"/>
  <c r="J19" i="15"/>
  <c r="J20" i="15"/>
  <c r="J21" i="15"/>
  <c r="F21" i="15"/>
  <c r="F14" i="15"/>
  <c r="F13" i="15"/>
  <c r="V18" i="14"/>
  <c r="V35" i="14"/>
  <c r="V34" i="14"/>
  <c r="X34" i="14" s="1"/>
  <c r="V33" i="14"/>
  <c r="X33" i="14" s="1"/>
  <c r="V32" i="14"/>
  <c r="V31" i="14"/>
  <c r="V30" i="14"/>
  <c r="X30" i="14" s="1"/>
  <c r="V29" i="14"/>
  <c r="X29" i="14" s="1"/>
  <c r="V28" i="14"/>
  <c r="X28" i="14" s="1"/>
  <c r="V27" i="14"/>
  <c r="V26" i="14"/>
  <c r="X26" i="14" s="1"/>
  <c r="V25" i="14"/>
  <c r="X25" i="14" s="1"/>
  <c r="V24" i="14"/>
  <c r="V23" i="14"/>
  <c r="X23" i="14" s="1"/>
  <c r="V22" i="14"/>
  <c r="X22" i="14" s="1"/>
  <c r="V21" i="14"/>
  <c r="X21" i="14" s="1"/>
  <c r="V20" i="14"/>
  <c r="X20" i="14" s="1"/>
  <c r="V17" i="14"/>
  <c r="X17" i="14" s="1"/>
  <c r="V16" i="14"/>
  <c r="X16" i="14" s="1"/>
  <c r="V15" i="14"/>
  <c r="X15" i="14" s="1"/>
  <c r="V14" i="14"/>
  <c r="V13" i="14"/>
  <c r="W12" i="14"/>
  <c r="V10" i="14"/>
  <c r="L47" i="14"/>
  <c r="E7" i="36" s="1"/>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0" i="14"/>
  <c r="J9" i="14"/>
  <c r="F44" i="14"/>
  <c r="F43" i="14"/>
  <c r="F42" i="14"/>
  <c r="F41" i="14"/>
  <c r="F40" i="14"/>
  <c r="F39" i="14"/>
  <c r="F38" i="14"/>
  <c r="F37" i="14"/>
  <c r="F36" i="14"/>
  <c r="F35" i="14"/>
  <c r="F34" i="14"/>
  <c r="F33" i="14"/>
  <c r="F32" i="14"/>
  <c r="F30" i="14"/>
  <c r="F29" i="14"/>
  <c r="F28" i="14"/>
  <c r="F27" i="14"/>
  <c r="F26" i="14"/>
  <c r="F25" i="14"/>
  <c r="F24" i="14"/>
  <c r="F23" i="14"/>
  <c r="F22" i="14"/>
  <c r="F21" i="14"/>
  <c r="F20" i="14"/>
  <c r="F19" i="14"/>
  <c r="F18" i="14"/>
  <c r="F17" i="14"/>
  <c r="F16" i="14"/>
  <c r="F15" i="14"/>
  <c r="F14" i="14"/>
  <c r="F13" i="14"/>
  <c r="F12" i="14"/>
  <c r="F11" i="14"/>
  <c r="F10" i="14"/>
  <c r="F9" i="14"/>
  <c r="W9" i="13"/>
  <c r="F10" i="28"/>
  <c r="F11" i="28"/>
  <c r="F12" i="28"/>
  <c r="F13" i="28"/>
  <c r="F14" i="28"/>
  <c r="F15" i="28"/>
  <c r="F16" i="28"/>
  <c r="F17" i="28"/>
  <c r="F18" i="28"/>
  <c r="F19" i="28"/>
  <c r="F20" i="28"/>
  <c r="F21" i="28"/>
  <c r="F22" i="28"/>
  <c r="F9" i="28"/>
  <c r="J13" i="23"/>
  <c r="N13" i="23"/>
  <c r="R13" i="23"/>
  <c r="F14" i="18"/>
  <c r="F13" i="18"/>
  <c r="W22" i="29" l="1"/>
  <c r="H22" i="36" s="1"/>
  <c r="W20" i="20"/>
  <c r="H13" i="36" s="1"/>
  <c r="X10" i="16"/>
  <c r="Y10" i="16"/>
  <c r="W10" i="15"/>
  <c r="X10" i="15"/>
  <c r="W11" i="15"/>
  <c r="X11" i="15"/>
  <c r="W12" i="15"/>
  <c r="X12" i="15"/>
  <c r="W13" i="15"/>
  <c r="X13" i="15"/>
  <c r="W13" i="14"/>
  <c r="X13" i="14"/>
  <c r="W14" i="14"/>
  <c r="X14" i="14"/>
  <c r="W27" i="14"/>
  <c r="X27" i="14"/>
  <c r="W10" i="14"/>
  <c r="X10" i="14"/>
  <c r="W35" i="14"/>
  <c r="X35" i="14"/>
  <c r="W24" i="14"/>
  <c r="X24" i="14"/>
  <c r="W31" i="14"/>
  <c r="X31" i="14"/>
  <c r="W32" i="14"/>
  <c r="X32" i="14"/>
  <c r="W18" i="14"/>
  <c r="X18" i="14"/>
  <c r="W25" i="28"/>
  <c r="X25" i="28" s="1"/>
  <c r="H21" i="36"/>
  <c r="W24" i="23"/>
  <c r="H16" i="36" s="1"/>
  <c r="W12" i="19"/>
  <c r="W9" i="19"/>
  <c r="X9" i="19"/>
  <c r="W16" i="18"/>
  <c r="W14" i="18"/>
  <c r="W15" i="18"/>
  <c r="W13" i="18"/>
  <c r="W12" i="18"/>
  <c r="W11" i="18"/>
  <c r="W10" i="18"/>
  <c r="X9" i="18"/>
  <c r="W9" i="18"/>
  <c r="X16" i="17"/>
  <c r="W16" i="17"/>
  <c r="X9" i="17"/>
  <c r="W9" i="17"/>
  <c r="D6" i="36"/>
  <c r="U14" i="16"/>
  <c r="Q14" i="16"/>
  <c r="M14" i="16"/>
  <c r="I14" i="16"/>
  <c r="T24" i="15"/>
  <c r="P24" i="15"/>
  <c r="L24" i="15"/>
  <c r="H24" i="15"/>
  <c r="T47" i="14"/>
  <c r="G7" i="36" s="1"/>
  <c r="P47" i="14"/>
  <c r="F7" i="36" s="1"/>
  <c r="W30" i="14"/>
  <c r="W11" i="14"/>
  <c r="W34" i="14"/>
  <c r="W29" i="14"/>
  <c r="W33" i="14"/>
  <c r="W28" i="14"/>
  <c r="W26" i="14"/>
  <c r="W25" i="14"/>
  <c r="W23" i="14"/>
  <c r="W22" i="14"/>
  <c r="W21" i="14"/>
  <c r="W20" i="14"/>
  <c r="W17" i="14"/>
  <c r="W16" i="14"/>
  <c r="W15" i="14"/>
  <c r="H47" i="14"/>
  <c r="D7" i="36" s="1"/>
  <c r="F16" i="17"/>
  <c r="J16" i="17"/>
  <c r="N16" i="17"/>
  <c r="R16" i="17"/>
  <c r="V19" i="14"/>
  <c r="X19" i="14" s="1"/>
  <c r="V36" i="14"/>
  <c r="X36" i="14" s="1"/>
  <c r="V37" i="14"/>
  <c r="X37" i="14" s="1"/>
  <c r="V38" i="14"/>
  <c r="X38" i="14" s="1"/>
  <c r="V39" i="14"/>
  <c r="X39" i="14" s="1"/>
  <c r="V40" i="14"/>
  <c r="X40" i="14" s="1"/>
  <c r="V41" i="14"/>
  <c r="X41" i="14" s="1"/>
  <c r="V42" i="14"/>
  <c r="X42" i="14" s="1"/>
  <c r="V43" i="14"/>
  <c r="X43" i="14" s="1"/>
  <c r="V44" i="14"/>
  <c r="X44" i="14" s="1"/>
  <c r="R10" i="14"/>
  <c r="R11" i="14"/>
  <c r="R12" i="14"/>
  <c r="R13" i="14"/>
  <c r="R14" i="14"/>
  <c r="R15" i="14"/>
  <c r="R16" i="14"/>
  <c r="R17" i="14"/>
  <c r="R18" i="14"/>
  <c r="R19" i="14"/>
  <c r="R20" i="14"/>
  <c r="R21" i="14"/>
  <c r="R22" i="14"/>
  <c r="R23" i="14"/>
  <c r="R24" i="14"/>
  <c r="R25" i="14"/>
  <c r="R26" i="14"/>
  <c r="R27" i="14"/>
  <c r="R28" i="14"/>
  <c r="R29" i="14"/>
  <c r="R30" i="14"/>
  <c r="R31" i="14"/>
  <c r="R32" i="14"/>
  <c r="R33" i="14"/>
  <c r="R34" i="14"/>
  <c r="R35" i="14"/>
  <c r="R36" i="14"/>
  <c r="R37" i="14"/>
  <c r="R38" i="14"/>
  <c r="R39" i="14"/>
  <c r="R40" i="14"/>
  <c r="R41" i="14"/>
  <c r="R42" i="14"/>
  <c r="R43" i="14"/>
  <c r="R44" i="14"/>
  <c r="R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9" i="14"/>
  <c r="F16" i="13"/>
  <c r="W19" i="18" l="1"/>
  <c r="X19" i="18" s="1"/>
  <c r="X14" i="16"/>
  <c r="H9" i="36" s="1"/>
  <c r="W44" i="14"/>
  <c r="W43" i="14"/>
  <c r="W42" i="14"/>
  <c r="W41" i="14"/>
  <c r="W40" i="14"/>
  <c r="W39" i="14"/>
  <c r="W38" i="14"/>
  <c r="W37" i="14"/>
  <c r="W36" i="14"/>
  <c r="W19" i="14"/>
  <c r="N16" i="13"/>
  <c r="W47" i="14" l="1"/>
  <c r="H7" i="36" s="1"/>
  <c r="I7" i="36" s="1"/>
  <c r="H11" i="36"/>
  <c r="T20" i="13"/>
  <c r="P20" i="13"/>
  <c r="L20" i="13"/>
  <c r="F10" i="13"/>
  <c r="F11" i="13"/>
  <c r="F12" i="13"/>
  <c r="F9" i="13"/>
  <c r="O10" i="16"/>
  <c r="O11" i="16"/>
  <c r="K10" i="16"/>
  <c r="K11" i="16"/>
  <c r="V20" i="15"/>
  <c r="X20" i="15" s="1"/>
  <c r="R20" i="15"/>
  <c r="F20" i="15"/>
  <c r="R10" i="13"/>
  <c r="R11" i="13"/>
  <c r="R12" i="13"/>
  <c r="R16" i="13"/>
  <c r="N10" i="13"/>
  <c r="N11" i="13"/>
  <c r="N12" i="13"/>
  <c r="N9" i="13"/>
  <c r="J16" i="13"/>
  <c r="J12" i="13"/>
  <c r="J11" i="13"/>
  <c r="J10" i="13"/>
  <c r="J9" i="13"/>
  <c r="F9" i="29"/>
  <c r="F9" i="18"/>
  <c r="F9" i="15"/>
  <c r="F9" i="19"/>
  <c r="F9" i="25"/>
  <c r="F9" i="24"/>
  <c r="F9" i="26"/>
  <c r="F9" i="30"/>
  <c r="F9" i="31"/>
  <c r="X47" i="14" l="1"/>
  <c r="W20" i="15"/>
  <c r="W16" i="13"/>
  <c r="V9" i="31"/>
  <c r="V9" i="30"/>
  <c r="V9" i="27"/>
  <c r="V10" i="26"/>
  <c r="V11" i="26"/>
  <c r="V9" i="26"/>
  <c r="V9" i="24"/>
  <c r="X9" i="24" s="1"/>
  <c r="V10" i="25"/>
  <c r="V11" i="25"/>
  <c r="V12" i="25"/>
  <c r="V13" i="25"/>
  <c r="V14" i="25"/>
  <c r="V15" i="25"/>
  <c r="V16" i="25"/>
  <c r="V17" i="25"/>
  <c r="V18" i="25"/>
  <c r="V19" i="25"/>
  <c r="V20" i="25"/>
  <c r="V9" i="25"/>
  <c r="V10" i="22"/>
  <c r="V11" i="22"/>
  <c r="V12" i="22"/>
  <c r="V13" i="22"/>
  <c r="V14" i="22"/>
  <c r="V15" i="22"/>
  <c r="V16" i="22"/>
  <c r="V17" i="22"/>
  <c r="V18" i="22"/>
  <c r="V19" i="22"/>
  <c r="V20" i="22"/>
  <c r="V21" i="22"/>
  <c r="V22" i="22"/>
  <c r="V25" i="22"/>
  <c r="V26" i="22"/>
  <c r="V27" i="22"/>
  <c r="V28" i="22"/>
  <c r="V9" i="22"/>
  <c r="V10" i="19"/>
  <c r="V11" i="19"/>
  <c r="V13" i="19"/>
  <c r="N9" i="22"/>
  <c r="V10" i="17"/>
  <c r="V11" i="17"/>
  <c r="V12" i="17"/>
  <c r="V13" i="17"/>
  <c r="V14" i="17"/>
  <c r="V15" i="17"/>
  <c r="V17" i="17"/>
  <c r="V14" i="15"/>
  <c r="X14" i="15" s="1"/>
  <c r="V15" i="15"/>
  <c r="X15" i="15" s="1"/>
  <c r="V16" i="15"/>
  <c r="X16" i="15" s="1"/>
  <c r="V17" i="15"/>
  <c r="X17" i="15" s="1"/>
  <c r="V18" i="15"/>
  <c r="X18" i="15" s="1"/>
  <c r="V19" i="15"/>
  <c r="X19" i="15" s="1"/>
  <c r="V21" i="15"/>
  <c r="X21" i="15" s="1"/>
  <c r="V11" i="13"/>
  <c r="X11" i="13" s="1"/>
  <c r="V12" i="13"/>
  <c r="X12" i="13" s="1"/>
  <c r="R9" i="13"/>
  <c r="R11" i="32"/>
  <c r="N11" i="32"/>
  <c r="J11" i="32"/>
  <c r="R10" i="32"/>
  <c r="N10" i="32"/>
  <c r="J10" i="32"/>
  <c r="R9" i="32"/>
  <c r="N9" i="32"/>
  <c r="J9" i="32"/>
  <c r="R13" i="31"/>
  <c r="N13" i="31"/>
  <c r="R11" i="31"/>
  <c r="N11" i="31"/>
  <c r="R10" i="31"/>
  <c r="N10" i="31"/>
  <c r="R9" i="31"/>
  <c r="N9" i="31"/>
  <c r="R16" i="30"/>
  <c r="N16" i="30"/>
  <c r="J16" i="30"/>
  <c r="F16" i="30"/>
  <c r="R9" i="30"/>
  <c r="N9" i="30"/>
  <c r="J9" i="30"/>
  <c r="F19" i="29"/>
  <c r="F17" i="29"/>
  <c r="F16" i="29"/>
  <c r="F15" i="29"/>
  <c r="F14" i="29"/>
  <c r="F13" i="29"/>
  <c r="F12" i="29"/>
  <c r="F11" i="29"/>
  <c r="F10" i="29"/>
  <c r="R9" i="29"/>
  <c r="N9" i="29"/>
  <c r="J9" i="29"/>
  <c r="N22" i="28"/>
  <c r="N9" i="28"/>
  <c r="R13" i="27"/>
  <c r="R9" i="27"/>
  <c r="N9" i="27"/>
  <c r="J9" i="27"/>
  <c r="R11" i="26"/>
  <c r="N11" i="26"/>
  <c r="R10" i="26"/>
  <c r="N10" i="26"/>
  <c r="J10" i="26"/>
  <c r="F10" i="26"/>
  <c r="R9" i="26"/>
  <c r="N9" i="26"/>
  <c r="J9" i="26"/>
  <c r="R20" i="25"/>
  <c r="N20" i="25"/>
  <c r="J20" i="25"/>
  <c r="F20" i="25"/>
  <c r="R19" i="25"/>
  <c r="N19" i="25"/>
  <c r="J19" i="25"/>
  <c r="F19" i="25"/>
  <c r="R18" i="25"/>
  <c r="N18" i="25"/>
  <c r="J18" i="25"/>
  <c r="F18" i="25"/>
  <c r="R17" i="25"/>
  <c r="N17" i="25"/>
  <c r="J17" i="25"/>
  <c r="F17" i="25"/>
  <c r="R16" i="25"/>
  <c r="N16" i="25"/>
  <c r="J16" i="25"/>
  <c r="F16" i="25"/>
  <c r="R15" i="25"/>
  <c r="N15" i="25"/>
  <c r="J15" i="25"/>
  <c r="F15" i="25"/>
  <c r="R14" i="25"/>
  <c r="N14" i="25"/>
  <c r="J14" i="25"/>
  <c r="F14" i="25"/>
  <c r="R13" i="25"/>
  <c r="N13" i="25"/>
  <c r="J13" i="25"/>
  <c r="F13" i="25"/>
  <c r="R12" i="25"/>
  <c r="N12" i="25"/>
  <c r="J12" i="25"/>
  <c r="F12" i="25"/>
  <c r="R11" i="25"/>
  <c r="N11" i="25"/>
  <c r="J11" i="25"/>
  <c r="F11" i="25"/>
  <c r="R10" i="25"/>
  <c r="N10" i="25"/>
  <c r="J10" i="25"/>
  <c r="F10" i="25"/>
  <c r="R9" i="25"/>
  <c r="N9" i="25"/>
  <c r="J9" i="25"/>
  <c r="R9" i="24"/>
  <c r="N9" i="24"/>
  <c r="J9" i="24"/>
  <c r="R21" i="23"/>
  <c r="N21" i="23"/>
  <c r="J21" i="23"/>
  <c r="R20" i="23"/>
  <c r="N20" i="23"/>
  <c r="J20" i="23"/>
  <c r="R19" i="23"/>
  <c r="N19" i="23"/>
  <c r="J19" i="23"/>
  <c r="R18" i="23"/>
  <c r="N18" i="23"/>
  <c r="J18" i="23"/>
  <c r="R17" i="23"/>
  <c r="N17" i="23"/>
  <c r="J17" i="23"/>
  <c r="R16" i="23"/>
  <c r="N16" i="23"/>
  <c r="J16" i="23"/>
  <c r="R15" i="23"/>
  <c r="N15" i="23"/>
  <c r="J15" i="23"/>
  <c r="R12" i="23"/>
  <c r="N12" i="23"/>
  <c r="J12" i="23"/>
  <c r="R11" i="23"/>
  <c r="N11" i="23"/>
  <c r="J11" i="23"/>
  <c r="R10" i="23"/>
  <c r="N10" i="23"/>
  <c r="J10" i="23"/>
  <c r="R9" i="23"/>
  <c r="N9" i="23"/>
  <c r="J9" i="23"/>
  <c r="R28" i="22"/>
  <c r="F28" i="22"/>
  <c r="R27" i="22"/>
  <c r="F27" i="22"/>
  <c r="R26" i="22"/>
  <c r="F26" i="22"/>
  <c r="R25" i="22"/>
  <c r="F25" i="22"/>
  <c r="R24" i="22"/>
  <c r="F24" i="22"/>
  <c r="R22" i="22"/>
  <c r="R21" i="22"/>
  <c r="F21" i="22"/>
  <c r="R20" i="22"/>
  <c r="F20" i="22"/>
  <c r="R19" i="22"/>
  <c r="F19" i="22"/>
  <c r="R18" i="22"/>
  <c r="F18" i="22"/>
  <c r="R17" i="22"/>
  <c r="F17" i="22"/>
  <c r="R16" i="22"/>
  <c r="F16" i="22"/>
  <c r="R15" i="22"/>
  <c r="F15" i="22"/>
  <c r="R14" i="22"/>
  <c r="F14" i="22"/>
  <c r="R13" i="22"/>
  <c r="F13" i="22"/>
  <c r="R12" i="22"/>
  <c r="F12" i="22"/>
  <c r="R11" i="22"/>
  <c r="F11" i="22"/>
  <c r="R10" i="22"/>
  <c r="F10" i="22"/>
  <c r="R9" i="22"/>
  <c r="R9" i="21"/>
  <c r="R9" i="20"/>
  <c r="R13" i="19"/>
  <c r="N13" i="19"/>
  <c r="J13" i="19"/>
  <c r="F13" i="19"/>
  <c r="R11" i="19"/>
  <c r="N11" i="19"/>
  <c r="J11" i="19"/>
  <c r="F11" i="19"/>
  <c r="R10" i="19"/>
  <c r="N10" i="19"/>
  <c r="J10" i="19"/>
  <c r="F10" i="19"/>
  <c r="R9" i="19"/>
  <c r="N9" i="19"/>
  <c r="J9" i="19"/>
  <c r="R16" i="18"/>
  <c r="N16" i="18"/>
  <c r="F16" i="18"/>
  <c r="R13" i="18"/>
  <c r="N13" i="18"/>
  <c r="J13" i="18"/>
  <c r="R12" i="18"/>
  <c r="N12" i="18"/>
  <c r="J12" i="18"/>
  <c r="F12" i="18"/>
  <c r="R11" i="18"/>
  <c r="N11" i="18"/>
  <c r="J11" i="18"/>
  <c r="F11" i="18"/>
  <c r="R10" i="18"/>
  <c r="N10" i="18"/>
  <c r="J10" i="18"/>
  <c r="F10" i="18"/>
  <c r="R9" i="18"/>
  <c r="N9" i="18"/>
  <c r="F13" i="17"/>
  <c r="F10" i="17"/>
  <c r="R10" i="17"/>
  <c r="R11" i="17"/>
  <c r="R12" i="17"/>
  <c r="R13" i="17"/>
  <c r="R14" i="17"/>
  <c r="R15" i="17"/>
  <c r="R17" i="17"/>
  <c r="N10" i="17"/>
  <c r="N11" i="17"/>
  <c r="N12" i="17"/>
  <c r="N13" i="17"/>
  <c r="N14" i="17"/>
  <c r="N15" i="17"/>
  <c r="N17" i="17"/>
  <c r="J10" i="17"/>
  <c r="J11" i="17"/>
  <c r="J12" i="17"/>
  <c r="J13" i="17"/>
  <c r="J14" i="17"/>
  <c r="J15" i="17"/>
  <c r="F11" i="17"/>
  <c r="F12" i="17"/>
  <c r="F14" i="17"/>
  <c r="F15" i="17"/>
  <c r="F17" i="17"/>
  <c r="R9" i="17"/>
  <c r="N9" i="17"/>
  <c r="J9" i="17"/>
  <c r="O9" i="16"/>
  <c r="R10" i="15"/>
  <c r="R11" i="15"/>
  <c r="R12" i="15"/>
  <c r="R13" i="15"/>
  <c r="R14" i="15"/>
  <c r="R15" i="15"/>
  <c r="R16" i="15"/>
  <c r="R17" i="15"/>
  <c r="R18" i="15"/>
  <c r="R19" i="15"/>
  <c r="R21" i="15"/>
  <c r="F18" i="15"/>
  <c r="F19" i="15"/>
  <c r="F10" i="15"/>
  <c r="F11" i="15"/>
  <c r="F12" i="15"/>
  <c r="F15" i="15"/>
  <c r="F16" i="15"/>
  <c r="F17" i="15"/>
  <c r="R9" i="15"/>
  <c r="W20" i="25" l="1"/>
  <c r="X20" i="25"/>
  <c r="W19" i="25"/>
  <c r="X19" i="25"/>
  <c r="W18" i="25"/>
  <c r="X18" i="25"/>
  <c r="W17" i="25"/>
  <c r="X17" i="25"/>
  <c r="W16" i="25"/>
  <c r="X16" i="25"/>
  <c r="W15" i="25"/>
  <c r="X15" i="25"/>
  <c r="W14" i="25"/>
  <c r="X14" i="25"/>
  <c r="W13" i="25"/>
  <c r="X13" i="25"/>
  <c r="W12" i="25"/>
  <c r="X12" i="25"/>
  <c r="W11" i="25"/>
  <c r="X11" i="25"/>
  <c r="W10" i="25"/>
  <c r="X10" i="25"/>
  <c r="X9" i="25"/>
  <c r="W9" i="25"/>
  <c r="W9" i="31"/>
  <c r="W16" i="31" s="1"/>
  <c r="H24" i="36" s="1"/>
  <c r="X9" i="31"/>
  <c r="X9" i="30"/>
  <c r="W9" i="30"/>
  <c r="W19" i="30" s="1"/>
  <c r="X9" i="27"/>
  <c r="W9" i="27"/>
  <c r="X11" i="26"/>
  <c r="W11" i="26"/>
  <c r="X10" i="26"/>
  <c r="W10" i="26"/>
  <c r="X9" i="26"/>
  <c r="W9" i="26"/>
  <c r="X28" i="22"/>
  <c r="W28" i="22"/>
  <c r="X27" i="22"/>
  <c r="W27" i="22"/>
  <c r="X26" i="22"/>
  <c r="W26" i="22"/>
  <c r="X25" i="22"/>
  <c r="W25" i="22"/>
  <c r="X22" i="22"/>
  <c r="W22" i="22"/>
  <c r="X21" i="22"/>
  <c r="W21" i="22"/>
  <c r="X20" i="22"/>
  <c r="W20" i="22"/>
  <c r="X19" i="22"/>
  <c r="W19" i="22"/>
  <c r="X18" i="22"/>
  <c r="W18" i="22"/>
  <c r="X17" i="22"/>
  <c r="W17" i="22"/>
  <c r="X16" i="22"/>
  <c r="W16" i="22"/>
  <c r="X15" i="22"/>
  <c r="W15" i="22"/>
  <c r="X14" i="22"/>
  <c r="W14" i="22"/>
  <c r="X13" i="22"/>
  <c r="W13" i="22"/>
  <c r="X12" i="22"/>
  <c r="W12" i="22"/>
  <c r="X11" i="22"/>
  <c r="W11" i="22"/>
  <c r="X10" i="22"/>
  <c r="W10" i="22"/>
  <c r="W9" i="22"/>
  <c r="X9" i="22"/>
  <c r="X13" i="19"/>
  <c r="W13" i="19"/>
  <c r="X11" i="19"/>
  <c r="W11" i="19"/>
  <c r="X10" i="19"/>
  <c r="W10" i="19"/>
  <c r="X17" i="17"/>
  <c r="W17" i="17"/>
  <c r="X15" i="17"/>
  <c r="W15" i="17"/>
  <c r="W14" i="17"/>
  <c r="X14" i="17"/>
  <c r="X13" i="17"/>
  <c r="W13" i="17"/>
  <c r="X12" i="17"/>
  <c r="W12" i="17"/>
  <c r="X11" i="17"/>
  <c r="W11" i="17"/>
  <c r="X10" i="17"/>
  <c r="W10" i="17"/>
  <c r="W9" i="24"/>
  <c r="W17" i="24" s="1"/>
  <c r="H18" i="36" s="1"/>
  <c r="W17" i="15"/>
  <c r="W21" i="15"/>
  <c r="W19" i="15"/>
  <c r="W18" i="15"/>
  <c r="W16" i="15"/>
  <c r="W15" i="15"/>
  <c r="W14" i="15"/>
  <c r="W14" i="13"/>
  <c r="W13" i="13"/>
  <c r="W15" i="13"/>
  <c r="W12" i="13"/>
  <c r="W11" i="13"/>
  <c r="W10" i="13"/>
  <c r="D9" i="36"/>
  <c r="H23" i="36" l="1"/>
  <c r="H25" i="36"/>
  <c r="X19" i="30"/>
  <c r="W23" i="25"/>
  <c r="H17" i="36" s="1"/>
  <c r="W14" i="26"/>
  <c r="H19" i="36" s="1"/>
  <c r="W31" i="22"/>
  <c r="H15" i="36" s="1"/>
  <c r="W20" i="17"/>
  <c r="H10" i="36" s="1"/>
  <c r="W20" i="13"/>
  <c r="T16" i="19"/>
  <c r="E20" i="36"/>
  <c r="L16" i="19"/>
  <c r="T19" i="18"/>
  <c r="G11" i="36" s="1"/>
  <c r="T19" i="30"/>
  <c r="P19" i="30"/>
  <c r="D21" i="36"/>
  <c r="E21" i="36"/>
  <c r="T16" i="27"/>
  <c r="H17" i="24"/>
  <c r="T17" i="24"/>
  <c r="L17" i="24"/>
  <c r="E10" i="36"/>
  <c r="D20" i="36"/>
  <c r="P17" i="24"/>
  <c r="G9" i="36"/>
  <c r="E9" i="36"/>
  <c r="H19" i="18"/>
  <c r="D11" i="36" s="1"/>
  <c r="G15" i="36"/>
  <c r="H16" i="19"/>
  <c r="H19" i="30"/>
  <c r="L19" i="18"/>
  <c r="E11" i="36" s="1"/>
  <c r="L19" i="30"/>
  <c r="P16" i="19"/>
  <c r="F12" i="36" s="1"/>
  <c r="F9" i="36"/>
  <c r="T18" i="21"/>
  <c r="G14" i="36" s="1"/>
  <c r="E14" i="36"/>
  <c r="P19" i="18"/>
  <c r="H6" i="36" l="1"/>
  <c r="I6" i="36" s="1"/>
  <c r="I9" i="36"/>
  <c r="G13" i="36"/>
  <c r="D24" i="36"/>
  <c r="F21" i="36"/>
  <c r="G18" i="36"/>
  <c r="G12" i="36"/>
  <c r="D10" i="36"/>
  <c r="G23" i="36"/>
  <c r="F23" i="36"/>
  <c r="W16" i="27"/>
  <c r="F19" i="36"/>
  <c r="E13" i="36"/>
  <c r="W16" i="19"/>
  <c r="E12" i="36"/>
  <c r="D25" i="36"/>
  <c r="X16" i="31"/>
  <c r="D22" i="36"/>
  <c r="G20" i="36"/>
  <c r="D18" i="36"/>
  <c r="E18" i="36"/>
  <c r="G16" i="36"/>
  <c r="F16" i="36"/>
  <c r="F25" i="36"/>
  <c r="G22" i="36"/>
  <c r="F24" i="36"/>
  <c r="F11" i="36"/>
  <c r="G19" i="36"/>
  <c r="E24" i="36"/>
  <c r="E19" i="36"/>
  <c r="D23" i="36"/>
  <c r="D12" i="36"/>
  <c r="D16" i="36"/>
  <c r="X20" i="20"/>
  <c r="E16" i="36"/>
  <c r="F18" i="36"/>
  <c r="E22" i="36"/>
  <c r="G10" i="36"/>
  <c r="E15" i="36"/>
  <c r="G24" i="36"/>
  <c r="G25" i="36"/>
  <c r="F13" i="36"/>
  <c r="E25" i="36"/>
  <c r="F10" i="36"/>
  <c r="E23" i="36"/>
  <c r="F15" i="36"/>
  <c r="G21" i="36"/>
  <c r="D13" i="36"/>
  <c r="F22" i="36"/>
  <c r="Y14" i="16"/>
  <c r="D19" i="36"/>
  <c r="F20" i="36"/>
  <c r="F8" i="36"/>
  <c r="D8" i="36"/>
  <c r="E8" i="36"/>
  <c r="G8" i="36"/>
  <c r="D14" i="36"/>
  <c r="W18" i="21"/>
  <c r="H14" i="36" s="1"/>
  <c r="F14" i="36"/>
  <c r="W24" i="15"/>
  <c r="H8" i="36" s="1"/>
  <c r="G6" i="36"/>
  <c r="E6" i="36"/>
  <c r="F6" i="36"/>
  <c r="I23" i="36" l="1"/>
  <c r="I25" i="36"/>
  <c r="X16" i="27"/>
  <c r="H20" i="36"/>
  <c r="I20" i="36" s="1"/>
  <c r="X16" i="19"/>
  <c r="H12" i="36"/>
  <c r="I12" i="36" s="1"/>
  <c r="I15" i="36"/>
  <c r="I10" i="36"/>
  <c r="I16" i="36"/>
  <c r="I22" i="36"/>
  <c r="I18" i="36"/>
  <c r="I11" i="36"/>
  <c r="I19" i="36"/>
  <c r="I13" i="36"/>
  <c r="I24" i="36"/>
  <c r="I21" i="36"/>
  <c r="I17" i="36"/>
  <c r="I14" i="36"/>
  <c r="I8" i="36"/>
  <c r="X31" i="22"/>
  <c r="X18" i="21"/>
  <c r="X24" i="23"/>
  <c r="X14" i="32"/>
  <c r="X17" i="24"/>
  <c r="X22" i="29"/>
  <c r="X14" i="26"/>
  <c r="X23" i="25"/>
  <c r="X24" i="15"/>
  <c r="X20" i="17"/>
  <c r="X20"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15" authorId="0" shapeId="0" xr:uid="{58BA5EFC-8A4F-4B82-9D34-193FC3D27E7E}">
      <text>
        <r>
          <rPr>
            <b/>
            <sz val="9"/>
            <color indexed="81"/>
            <rFont val="Tahoma"/>
            <family val="2"/>
          </rPr>
          <t xml:space="preserve">Autor:
</t>
        </r>
      </text>
    </comment>
  </commentList>
</comments>
</file>

<file path=xl/sharedStrings.xml><?xml version="1.0" encoding="utf-8"?>
<sst xmlns="http://schemas.openxmlformats.org/spreadsheetml/2006/main" count="1810" uniqueCount="624">
  <si>
    <t>Meta año 2025</t>
  </si>
  <si>
    <t>Estrategia</t>
  </si>
  <si>
    <t>Acciones</t>
  </si>
  <si>
    <t xml:space="preserve">Indicador </t>
  </si>
  <si>
    <t>Capacitar al personal interno y externo para mejorar las habilidades y competencias laborales.</t>
  </si>
  <si>
    <t>Desarrollar un Plan Institucional de Capacitación que identifique las necesidades formativas del personal interno y externo.</t>
  </si>
  <si>
    <t>Capacitar y certificar al personal interno y externo en habilidades blandas y competencias laborales para un mejor desempeño laboral.</t>
  </si>
  <si>
    <t>Articular con clientes internos y externos con el fin de crear hábitos de mejora del bienestar y generar una cultura de desarrollo continuo.</t>
  </si>
  <si>
    <t>Establecer reuniones periódicas de articulación con los diferentes grupos de interés (internos y externos) para evaluar necesidades de bienestar integral.</t>
  </si>
  <si>
    <t>Mejorar la difusión y participación de programas de investigación e innovación, como escenario de práctica para el personal del área de la salud.</t>
  </si>
  <si>
    <t>Establecer un sistema integral para el funcionamiento del repositorio institucional digital, asegurando la transferencia de conocimiento institucional y educativo.</t>
  </si>
  <si>
    <t>Garantizar la estabilidad laboral de los colaboradores, creando un ambiente de tranquilidad y productividad.</t>
  </si>
  <si>
    <t>Crear un programa de inducción que incluya formación técnica, información sobre los valores organizacionales y políticas internas.</t>
  </si>
  <si>
    <t xml:space="preserve">Responsable </t>
  </si>
  <si>
    <t>Fortalecer el Plan Institucional de Capacitación y Certificación en habilidades blandas y competencias laborales del personal interno y externo.</t>
  </si>
  <si>
    <t>Fortalecer la cultura de investigación e innovación en salud mediante la difusión efectiva de programas y el fomento de proyectos que mejoren los servicios de salud.</t>
  </si>
  <si>
    <t>Realizar un diagnóstico integral de las comunicaciones internas y externas, identificando fortalezas, debilidades y áreas de mejora.</t>
  </si>
  <si>
    <t>Desarrollar e implementar una estrategia integral para mejorar el posicionamiento de la imagen institucional y fortalecer los canales de comunicación oficiales.</t>
  </si>
  <si>
    <t>Coordinar y desarrollar un plan de medios efectivo que articule las necesidades de las diferentes áreas, las estrategias de divulgación, y los resultados de un estudio de mercado previo.</t>
  </si>
  <si>
    <t>Posicionar la imagen de la ESE Carmen Emilia Ospina en el ámbito local y regional</t>
  </si>
  <si>
    <t>Divulgar de manera permanente información sobre actividades de cada uno de los programas que adelanta la ESE</t>
  </si>
  <si>
    <t>Realizar al menos una actualización mensual en la intranet institucional con información validada por las áreas responsables.</t>
  </si>
  <si>
    <t>Realizar la actualización de carteleras físicas al menos una vez al mes en todos los centros de atención, incorporando información validada y relevante.</t>
  </si>
  <si>
    <t>Fortalecer la presencia institucional en redes sociales mediante la actualización periódica y la publicación de contenido relevante y validado en las plataformas oficiales.</t>
  </si>
  <si>
    <t>Incrementar el alcance y la interacción en un 10% anual en todas las plataformas - Alcance actual - Alcance previo) / Alcance previo x 100.</t>
  </si>
  <si>
    <t>Fortalecer la transparencia institucional mediante la planeación, ejecución y evaluación de la Audiencia Pública de Rendición de Cuentas, asegurando el cumplimiento de la normatividad vigente y la participación ciudadana.</t>
  </si>
  <si>
    <t>Realizar la audiencia pública de rendición de cuentas, cumpliendo con los lineamientos normativos establecidos.</t>
  </si>
  <si>
    <t>Garantizar la transparencia y accesibilidad de la información sobre los servicios institucionales, mediante un portafolio actualizado y difundido de manera efectiva a la ciudadanía y entidades de control.</t>
  </si>
  <si>
    <t>Realizar la actualización del portafolio de servicios con información precisa sobre horarios, puntos de atención y servicios habilitados.</t>
  </si>
  <si>
    <t>Fortalecer la capacidad institucional de la E.S.E. Carmen Emilia Ospina mediante la gestión eficiente de los recursos biomédicos, tecnológicos y de infraestructura, garantizando servicios de salud de calidad, sostenibles y accesibles para la población urbana y rural</t>
  </si>
  <si>
    <t>Optimizar el mantenimiento preventivo y correctivo de refrigeradores horizontales de vacunacion</t>
  </si>
  <si>
    <t>Realizar el cronograma de formación para el personal del área que asegure el conocimiento actualizado en cuanto a normativa y mejores practicas</t>
  </si>
  <si>
    <t>Porcentaje de implementación del sistema de registro GLPI.</t>
  </si>
  <si>
    <t>Asegurar la renovación, adquisición y control del licenciamiento para el software institucional, incluyendo antivirus, Office, sistemas operativos y correos electrónicos, con el fin de mantener la legalidad y funcionalidad de las herramientas tecnológicas.</t>
  </si>
  <si>
    <t>Diseñar, implementar y ejecutar un cronograma detallado de mantenimiento preventivo y correctivo para garantizar el funcionamiento óptimo de los equipos e infraestructura tecnológica.</t>
  </si>
  <si>
    <t xml:space="preserve">1. Fortalecimiento de las Relación con la Comunidad </t>
  </si>
  <si>
    <t xml:space="preserve">2. Compromiso con la Calidad y la Gestión Ambiental </t>
  </si>
  <si>
    <t xml:space="preserve">Establecer un plan de trabajo integrado con el direccionamiento estrategico,  en el cual se maximice las capacidades del personal del area de calidad en los siguientes 4 años que hacen parte del nuevo ciclo gerencial. </t>
  </si>
  <si>
    <t>Reunión mensual realizada con las áreas de  calidad y direccionamiento estratégico  sobre  situaciones de alarma, pronóstico para cierre de indicadores por mes y el desarrollo de las actividades propias de calidad.</t>
  </si>
  <si>
    <t>De manera semestral se entregara un informe a direccionamiento estratégico, en el cual se consolidara la información general y pertinente del área calidad con respecto al estado actual de la institución.</t>
  </si>
  <si>
    <t>Implementar un plan de auditoria, seguimiento y apoyo a los servicios enfocados al primer nivel de atencion ambulatoria ( RIAS) con el fin de fortalecer la institucion en la gestion del riesgo</t>
  </si>
  <si>
    <t>De manera trimestral, se realizaran auditorias a los diferentes programas que componen las RIAS, por partes del area de calidad.</t>
  </si>
  <si>
    <t>Utilizar el modelo de mejoramiento de la calidad para estandarizar los instrumentos y mejorar la comunicación con las Entidades Administradoras de Planes de Beneficios (EAPB), asegurando una atención de calidad para los usuarios.</t>
  </si>
  <si>
    <t>Concertar 1 reunión anual con las principales EAPB para acordar pautas de apoyo mutuo y mejorar la atención al usuario.</t>
  </si>
  <si>
    <t xml:space="preserve">Optimizar los recursos humanos y financieros mediante la priorización y automatización de procesos para cumplir con la atención segura del paciente.
</t>
  </si>
  <si>
    <t>Las rondas de seguridad se realizarán trimestralmente en los servicios de urgencias y hospitalización.</t>
  </si>
  <si>
    <t>Fortalecer la Alineación Estratégica y el Apoyo Administrativo para Mejorar la Ejecución de Intervenciones y Planes de Mejora</t>
  </si>
  <si>
    <t>Asignar claramente la responsabilidad a cada líder de proceso para garantizar el cumplimiento de los tiempos máximos, estableciendo un mecanismo de rendición de cuentas mediante informes semanales o mensuales que reflejen el estado de los procesos.</t>
  </si>
  <si>
    <t>Actualizar el plan de gestion integral de residuos de atencion en salud y otras actividades ( PGIRASA)</t>
  </si>
  <si>
    <t>Mantener actualizado el PGIRASA</t>
  </si>
  <si>
    <t>Realizar inspeccion manejo y recoleccion de residuos hospitalarios mensualmente sobre la separacion segregacion y deposito de residuos.</t>
  </si>
  <si>
    <t>Cumplir con el 100% de las inspecciones programadas</t>
  </si>
  <si>
    <t>Disponer en el relleno sanitario los residuos ordinarios e inertes generados en la E.S.E CEO</t>
  </si>
  <si>
    <t>Disponer el 20% de los residuos ordinarios e inertes al relleno sanitario del total generado en la E.S.E CEO</t>
  </si>
  <si>
    <t>Aprovechar los residuos reciclables generados en la E.S.E CEO</t>
  </si>
  <si>
    <t>Aprovechar el 20% de los residuos reciclables del total generado en la E.S.E CEO</t>
  </si>
  <si>
    <t xml:space="preserve">Capacitar al cliente interno y externo de la institucion </t>
  </si>
  <si>
    <t>Cumplir con el 100% de las capacitaciones programadas</t>
  </si>
  <si>
    <t xml:space="preserve">Realizar campañas ambientales sobre sensibilizacion del medio ambiente </t>
  </si>
  <si>
    <t>Implementar jornadas ludicas ambientales en la E.S.E CEO</t>
  </si>
  <si>
    <t>Cumplir al 100% con las jornadas ambientales programadas</t>
  </si>
  <si>
    <t>Operativizar el grupo administrativo de gestion ambiental y sanitaria ( GAGAS)</t>
  </si>
  <si>
    <t>Programar y ejecutar el comité de GAGAS</t>
  </si>
  <si>
    <t>Gestionar la realizacion ciclos de control de vectores en todas las sedes de la E.S.E CEO</t>
  </si>
  <si>
    <t xml:space="preserve">Darle cumplimiento a los ciclos programados </t>
  </si>
  <si>
    <t xml:space="preserve">Gestionar la realizacion ciclos de limpieza y desinfeccion a los tanques de la institucion </t>
  </si>
  <si>
    <t>Entregar al 100% el reporte de los residuos hospitalarios generados</t>
  </si>
  <si>
    <t>Entregar consolidado RH1 a la secretaria de salud municipal</t>
  </si>
  <si>
    <t>Dar cumplimiento al 100% con la entrega de los RH1</t>
  </si>
  <si>
    <t>cumplimiento al 100% con la entrega de los RH1</t>
  </si>
  <si>
    <t>Programar los Comites Institucional de Gestión y Desempeño</t>
  </si>
  <si>
    <t>Actualizar el mapa de procesos institucionales, incorporando nuevos procedimientos alineados con los objetivos estratégicos.</t>
  </si>
  <si>
    <t>Gestión proactiva de seguimientos y evalución.</t>
  </si>
  <si>
    <t>1 reporte anual con sus respectivas evidencias</t>
  </si>
  <si>
    <t>Resultado mayor al del año anterior</t>
  </si>
  <si>
    <t>Actualización de la Politica de gestión del riesgo</t>
  </si>
  <si>
    <t>Actualizar la politica de gestión del riesgo</t>
  </si>
  <si>
    <t>1 documento actualizado</t>
  </si>
  <si>
    <t>Actualización de los riesgos de corrupción, gestión y fiscal.</t>
  </si>
  <si>
    <t>Depurar el estado de la cartera mediante la identificación y clasificación del estado de las cuentas por entidad, con el objetivo de formalizar acuerdos de pago y establecer conciliaciones efectivas en las áreas de AUM, PYP, ADTVAS y Sistemas</t>
  </si>
  <si>
    <t>Elaborar un informe detallado del estado actual de las cuentas clasificadas como vencidas, activas y en conciliación, con el objetivo de gestionar y completar al menos el 95% de las conciliaciones programadas con las EPS-S.</t>
  </si>
  <si>
    <t xml:space="preserve">
Establecer un proceso eficiente de notificación y seguimiento para garantizar que el 100% de las conciliaciones sean informadas a AUM en un máximo de 5 días hábiles, con responsables asignados y la entrega oportuna del 100% de la información al área de cartera.</t>
  </si>
  <si>
    <t>Reducir objeciones y glosas mediante socialización continua con áreas competentes, evaluaciones mensuales de glosas, y correcciones inmediatas lideradas por responsables de cada proceso.</t>
  </si>
  <si>
    <t>Mantener  meta de recaudo de cartera máximo  a  140 días</t>
  </si>
  <si>
    <t>Ventas servicios a crédito/Saldo promedio cuentas por cobrar</t>
  </si>
  <si>
    <t>Ejecutar la liquidación de al menos el 60% de los contratos de prestación de servicios de salud suscritos con entidades responsables del pago (EPS), garantizando el saneamiento de cartera y la reducción de morosidad.</t>
  </si>
  <si>
    <t>Realizar un seguimiento mensual al estado de los contratos terminados, notificando al área de PYP para gestionar las conciliaciones necesarias y coordinando con las entidades responsables (EPS) para ejecutar el proceso de liquidación de manera conjunta, asegurando el saneamiento de cartera y cumplimiento de la meta del 60</t>
  </si>
  <si>
    <t>Garantizar la estabilidad presupuestal de la ESE CEO mediante evaluaciones periódicas de ingresos y gastos, asegurando el equilibrio a través de análisis mensuales y cumplimiento oportuno de informes programados</t>
  </si>
  <si>
    <t xml:space="preserve">Realizar reuniones periódicas para analizar el comportamiento de ingresos y gastos frente al presupuesto aprobado y¿e  Implementar medidas correctivas y preventivas cuando se identifiquen desequilibrios entre ingresos y gastos. </t>
  </si>
  <si>
    <t>Fortalecer recursos económicos, calidad asistencial y relación prestadora-aseguradora mediante personal y tecnología adecuados, asegurando el cumplimiento normativo en la gestión del 100% de objeciones dentro de los plazos establecidos.</t>
  </si>
  <si>
    <t>Contar con recurso humano idóneo y suficiente para cubrir el volumen de objeciones comunicadas por la diferentes Entidades</t>
  </si>
  <si>
    <t>Contar con recursos tecnológicos como equipo de cómputo, línea telefónica y demás insumos  que permitan agilizar y desarrollar el objetivo planteado</t>
  </si>
  <si>
    <t>Seguimiento en tiempos de recepción, trámite y generación de respuesta y envío a las entidades correspondientes</t>
  </si>
  <si>
    <t xml:space="preserve">Capacitacion para la mejorar la eficiencia en la estructuracion y proyeccion de estudios previos </t>
  </si>
  <si>
    <t xml:space="preserve">Programar las sesiones de tranferencia de conocimiemnto según normatividad y reglamemtacion vigente </t>
  </si>
  <si>
    <t>Realizar los respectivos cargues de los documentos requeridos en las plataformas "SIA Oserva y SECCOP II"</t>
  </si>
  <si>
    <t>Cargar los documentos soporte las plataformas de "SIA Oserva y SECCOP II" según normatividad vigente</t>
  </si>
  <si>
    <t xml:space="preserve">Estandarizar los procesos de estudios de mercado que garanticen la trasnparencia en los procesos contractuales </t>
  </si>
  <si>
    <t>Solicitar las respectivas contizaciones de los diversos procesos contratuales</t>
  </si>
  <si>
    <t>Actaulizar el manual de contratacion según normatividad y necesidad</t>
  </si>
  <si>
    <t>Asegurar el cierre oportuno de ingresos por servicios atendidos, evitando retrasos en facturación y mejorando la eficiencia en la gestión financiera.</t>
  </si>
  <si>
    <t>Fortalecer la facturación asegurando el cierre diario y oportuno del 100% de ingresos generados por servicios atendidos, garantizando la correcta gestión y flujo financiero</t>
  </si>
  <si>
    <t>Garantizar la radicación oportuna de la facturación generada ante las diferentes entidades responsables de pago, para el sostenimiento económico y financiero de la ESE.</t>
  </si>
  <si>
    <t>Radicar los procesos de facturación en los tiempos oportunos, cumpliendo con la normatividad vigente y garantizando el flujo financiero de la ESE Carmen Emilia Ospina.</t>
  </si>
  <si>
    <t xml:space="preserve">
Optimizar la gestión financiera de la E.S.E. mediante facturación, cobro persuasivo, conciliaciones y liquidaciones efectivas, asegurando el flujo oportuno de recursos y fortaleciendo su sostenibilidad económica.</t>
  </si>
  <si>
    <t>Reducir objeciones y glosas mediante retroalimentación, evaluaciones mensuales y correcciones inmediatas en cada proceso.</t>
  </si>
  <si>
    <t>Presentar la facturación anticipada, priorizar cobros por antigüedad, gestionar conciliaciones en tiempo real, escalar a jurídico con criterios claros y evaluar mensualmente para optimizar la recuperación de cartera.</t>
  </si>
  <si>
    <t>Anticipar la facturación Capita, realizar cobros persuasivos, aplicar conciliaciones de inmediato, escalar casos a Gerencia para cobro jurídico y mantener el recaudo de cartera en menos de 140 días.</t>
  </si>
  <si>
    <t xml:space="preserve"> Reporte de ventas de servicios a crédito / Saldo promedio de cuentas por cobra</t>
  </si>
  <si>
    <t>3. Compromiso Financiero, de Planeación y Administrativo</t>
  </si>
  <si>
    <t xml:space="preserve">3. Gestión Integral de Recursos Financieros y Operaciones Estratégicas </t>
  </si>
  <si>
    <t>Fortalecer la gestión de suministro de insumos mediante una planificación eficiente y un monitoreo constante, asegurando la entrega oportuna y mejorando la capacidad de respuesta para garantizar la continuidad y calidad de los servicios.</t>
  </si>
  <si>
    <t>Garantizar la operatividad continua de la infraestructura hospitalaria, incluyendo la red vehicular y de comunicación, mediante un mantenimiento eficiente y oportuno</t>
  </si>
  <si>
    <t>Realizar el mantenimiento preventivo de radioteléfonos base, móviles y portátiles, garantizando su óptimo funcionamiento, continuidad en las comunicaciones y soporte efectivo para las operaciones de la entidad</t>
  </si>
  <si>
    <t>Realizar el mantenimiento preventivo de los vehículos cada 5000 kilometrosm, que esten asignados a la entidad, garantizando su operatividad, seguridad y cumplimiento de las normativas de transporte.</t>
  </si>
  <si>
    <t>Garantizar que el 95% de los vehículos asignados a la entidad reciban mantenimiento preventivo dentro del intervalo de 5000 kilómetros, asegurando su operatividad, seguridad y cumplimiento de las normativas de transporte.</t>
  </si>
  <si>
    <t xml:space="preserve">Realizar el mantenimiento preventivo de la infraestructura de las sedes urbanas de la E.S.E CEO </t>
  </si>
  <si>
    <t>Garantizar el mantenimiento preventivo de la infraestructura de las sedes urbanas de la E.S.E. Carmen Emilia Ospina, asegurando condiciones óptimas de funcionamiento, seguridad y confort para los usuarios y colaboradores</t>
  </si>
  <si>
    <t>Realizar el mantenimiento preventivo de la infraestructura de las sedes rurales de la E.S.E. Carmen Emilia Ospina, asegurando condiciones óptimas para la prestación de servicios de salud, la seguridad de los usuarios y el bienestar del personal</t>
  </si>
  <si>
    <t>4. Compromiso con la Gestión Estratégica Legal, Control Interno y Documental</t>
  </si>
  <si>
    <t>Capacitar al personal médico interno y externo para disminuir los riesgos asociados a la prestación del servicio</t>
  </si>
  <si>
    <t>Capacitar al personal que ejercen funciones de supervisión para disminuir los riesgos asociados a la prestación del servicio</t>
  </si>
  <si>
    <t>Estrategia focalizada para el pago de la deuda por sentencias judiciales, conciliaciones</t>
  </si>
  <si>
    <t>Establecimiento de un manual de daño antijuridico</t>
  </si>
  <si>
    <t>Fortalecer a traves de capacitaciones al personal médico para el diligenciamiento de la historia clinica a fin de conjurar el daño antijuridico.</t>
  </si>
  <si>
    <t>Fortalecer a traves de capacitaciones a los supervisores de los contratos a fin de conjurar el daño antijuridico.</t>
  </si>
  <si>
    <t>Potenciar el uso de mecanismos alternativos de solución de conflictos, en etapa prejudicial</t>
  </si>
  <si>
    <t>Reforzar las competencias de los abogados de defensa judicial</t>
  </si>
  <si>
    <t>Fortalecer el programa de capacitacion al cliente interno; asi como el cliente externo, para  dar buen uso  a la herramienta tecnologica en gestion documental</t>
  </si>
  <si>
    <t>Capacitar al personal interno en el manejo y utilidades de los instrumentos archivisticos y de los procesos que estan establecidos en el SIMAD, dando cumplimiento a la politica institucional de cero papel</t>
  </si>
  <si>
    <t xml:space="preserve">Fortalecer la apropiación conceptual, metodológica y de sensibilización dirigida al personal asistencial, administrativo y usuarios para el desarrollo de la Política IAMI. </t>
  </si>
  <si>
    <t xml:space="preserve">Elaborar documentos para la atención en salud mental para la población atendida en la ESE Carmen Emilia Ospina. </t>
  </si>
  <si>
    <t xml:space="preserve">Diseñar e  implementar documentación para la  prestación de servicios de salud y de eta manera  promover, proteger y mejorar la salud de la población.  </t>
  </si>
  <si>
    <t>Fortalecer la estrategia de atención en salud extramural para la prevención de enfermedades y la promoción, protección y mejoramiento de la salud de la población designada.</t>
  </si>
  <si>
    <t>Diseñar el plan de cuidado liderado por enfermería, integrando análisis de riesgo, necesidades del paciente y familia, con apoyo del equipo interdisciplinario.</t>
  </si>
  <si>
    <t>Prevención y atención integral centrada en las personas afectadas por tuberculosis</t>
  </si>
  <si>
    <t xml:space="preserve">Gestionar ante las EAPB el plan de atención integral para los usuarios designados a la ESE Carmen Emilia Ospina </t>
  </si>
  <si>
    <t>Lograr el 60%  de la proporción de gestantes con consejería de lactancia materna en la institución.</t>
  </si>
  <si>
    <t>Elaborar, actualizar y socializar documento de atención que incluya las rutas integrales de atención  de violencia, volencia de genero y sexuales.</t>
  </si>
  <si>
    <t xml:space="preserve">Elaborar, actualizar y socializar documento de atención que incluya las rutas integrales de atención en salud mental (trastornos asociados al uso de Sustancias psicoactivas, </t>
  </si>
  <si>
    <t>Mantener en un 80% la proporción de mujeres entre 25 y 69 años con toma de citología en el último año</t>
  </si>
  <si>
    <t>Realizar el 90% de las brigadas en salud área urbana programadas</t>
  </si>
  <si>
    <t>Realizar el 90% de las brigadas en salud área rural programadas</t>
  </si>
  <si>
    <t>Documentar  y/o actualizar  el proceso de realización de Rx en la institución.</t>
  </si>
  <si>
    <t>Documentar  y/o actualizar  el proceso de realización de ecografía en la institución.</t>
  </si>
  <si>
    <t>Mantener 16,4 casos por 100.000 habitantes  de habitantes</t>
  </si>
  <si>
    <t>Mantener en un 95% los reportes al SIVIGILA</t>
  </si>
  <si>
    <t>Reporte del número total de casos confirmados de dengue grave/ Reporte programado sobre dengue grave</t>
  </si>
  <si>
    <t>Implementar un programa de capacitación para el personal en el proceso de atención al usuario, enfocado en habilidades de comunicación, resolución de conflictos y mejora del servicio.</t>
  </si>
  <si>
    <t>Ejecutar el 90% de las capacitaciones  Programadas en el plan de accion de la OCI.</t>
  </si>
  <si>
    <t>Dar cumplimiento al plan de accion de la vigencia  de la oficina de Control Interno aprobado por el Comité Institucional de coordinacion de  control Intero siguiendo los lineamientos del MIPG</t>
  </si>
  <si>
    <t>Ejecutar el 90% del Programa Anual de Auditoría aprobado para cada vigencia,  incluyendo las auditorías especiales</t>
  </si>
  <si>
    <t>Medir la eficiencia de los procesos de la oficina de control interno en busca de cumplimiento de los objetivos Institucionales.</t>
  </si>
  <si>
    <t>Ejecutar el 100% de los informes de ley que presenta a OCI, con oportunidad, eficacia y pertinencia</t>
  </si>
  <si>
    <t>Realizar seguimiento al 90% de los planes de mejoramiento suscritos, tanto internos como externos</t>
  </si>
  <si>
    <t xml:space="preserve">Calibración y metrología de los equipos biomédicos para su optimo funcionamiento </t>
  </si>
  <si>
    <t>(Nivel de satisfacción obtenido / Nivel de satisfacción proyectado) x 100</t>
  </si>
  <si>
    <t>( Cantidad de residuos ordinarios en Kg.mes/ Cantidad de residuos totales generados en Kg mes)  x 100</t>
  </si>
  <si>
    <t>( Cantidad de residuos reciclables en Kg.mes/ Cantidad de residuos totales generados en Kg. Mes)  x 100</t>
  </si>
  <si>
    <t>( Total de objeciones contestadas en el periodo / Total de objeciones recibidas ) x 100</t>
  </si>
  <si>
    <t xml:space="preserve">( N° de ingresos abiertos / N° de ingresos abiertos y efectivamente atendidos.) x 100 </t>
  </si>
  <si>
    <t>( Ventas servicios a crédito/Saldo promedio cuentas por cobrar) X 100</t>
  </si>
  <si>
    <t xml:space="preserve">Componentes Estratégicos </t>
  </si>
  <si>
    <t xml:space="preserve">Línea Base </t>
  </si>
  <si>
    <t xml:space="preserve">Líder de Talento Humano </t>
  </si>
  <si>
    <t>Mejorar el nivel de conocimiento  conceptual sobre  la Política IAMII en la Institución dirigido a personal interno.</t>
  </si>
  <si>
    <t>Mejorar el nivel de conocimiento general  de la Política IAMII en la Institución dirigido a usuarios externos y internos.</t>
  </si>
  <si>
    <t>Dar cumplimiento al la Norma 256 sobre  proporción de gestantes captadas antes de la semana 12 de gestación.</t>
  </si>
  <si>
    <t>Dar cumplimiento al la Resolución  3280 sobre la proporción de gestantes captadas antes de la semana 10 de gestación</t>
  </si>
  <si>
    <t xml:space="preserve">Mantener en un 30% la proporción de gestantes con un mínimo de 4 controles prenatales  </t>
  </si>
  <si>
    <t>Garantizar  programas de promoción y prevención articulados con las necesidades en salud  de la población designada.</t>
  </si>
  <si>
    <t>Mantener en 90% la adherencia en la Evaluación de la aplicación de guía de manejo especifica: Guía de atención enfermedad hipertensiva</t>
  </si>
  <si>
    <t xml:space="preserve">Actualización del documento elaborado </t>
  </si>
  <si>
    <t>Garantizar la atención del paciente con dengue  de manera más oportuna y correcta</t>
  </si>
  <si>
    <t xml:space="preserve">Notificar oportunamente los eventos  de interés en salud publica, de acuerdo a los lineamientos establecidos por el instituto nacional de salud </t>
  </si>
  <si>
    <t xml:space="preserve">Gestión del conocimiento mediante la implementación del plan de capacitación utilizando tecnologías de información y comunicación. </t>
  </si>
  <si>
    <t>Diseñar la matriz de actividades para dar cumplimiento al  Plan de Acción a los convenios y metas contratadas</t>
  </si>
  <si>
    <t>Crear mecanismos de monitores, evaluación y control de la Matriz de seguimiento para dar cumplimiento al Plan de Acción</t>
  </si>
  <si>
    <t>Fomentar la formación continua que permita implementar nuevas tecnologías disponibles para mejorar los procesos de información</t>
  </si>
  <si>
    <t xml:space="preserve">Brindar capacitaciones al personal del área TIC en sistemas de información en las diferentes áreas relacionadas </t>
  </si>
  <si>
    <t xml:space="preserve">Validar el cruce de información para su certificación y publicación </t>
  </si>
  <si>
    <t xml:space="preserve">Implementación de sistema de registro de casos incidentes de apoyo para la mesa de ayuda. GLPI </t>
  </si>
  <si>
    <t xml:space="preserve">No se le realizo modificaciones </t>
  </si>
  <si>
    <t>No se le realizo modificaicones</t>
  </si>
  <si>
    <t xml:space="preserve">No se realizo modificaciones </t>
  </si>
  <si>
    <t xml:space="preserve">Se ajusta la acción , la linea base y el indicador y la meta por año . Meta anterior 4 , meta ajustada 2 . Linea base anterior 16 , linea base ajustada 8 . </t>
  </si>
  <si>
    <t xml:space="preserve">Se modifica el indicador </t>
  </si>
  <si>
    <t xml:space="preserve">Se ajusta la acción ya que ésta mal formaulada, al igual  que el indicador. </t>
  </si>
  <si>
    <t>Documentar y monitorear las actividades de los colaboradores para mejorar la eficiencia y desempeño.</t>
  </si>
  <si>
    <t>Desarrollar un sistema automatizado de reportes que compile datos clave de producción institucional y 
Capacitar al personal encargado en el uso del sistema y en la interpretación de los reportes.</t>
  </si>
  <si>
    <t>Reporte del 100% de cumplimiento en todos los reportes generados.</t>
  </si>
  <si>
    <t xml:space="preserve">Optimizar el mantenimiento preventivo y correctivo de equipos biomedicos en zona rural </t>
  </si>
  <si>
    <t xml:space="preserve">Optimizar el mantenimiento preventivo y correctivo de equipos biomedicos en zona urbana </t>
  </si>
  <si>
    <t xml:space="preserve">Optimizar el mantenimiento preventivo y correctivo equipos odontologicos </t>
  </si>
  <si>
    <t>Optimizar el mantenimiento preventivo y correctivo del servicio de alcantarillado</t>
  </si>
  <si>
    <t xml:space="preserve">(Reporte sobre el numero de mantenimientos realizados segun el cronograma / Total de mantenimientos planificados) ×100
 </t>
  </si>
  <si>
    <t xml:space="preserve">Programar reuniones con lideres de area responsables , presupuesto, financias y talento humano  para generar los respectivos reportes y planes de accion </t>
  </si>
  <si>
    <t xml:space="preserve">Contizaciones </t>
  </si>
  <si>
    <t xml:space="preserve">Realizar la actualizacion del manual de contratacion según necesidad y direccion organizativa </t>
  </si>
  <si>
    <t xml:space="preserve">Manual de contratacion actualizado </t>
  </si>
  <si>
    <t>Fortalecer el control y uso eficiente de insumos, activos fijos, propiedad, planta y equipo, mediante programas de capacitación, monitoreo constante e inventarios periódicos que aseguren la sostenibilidad operativa y la optimización de recursos</t>
  </si>
  <si>
    <t>Reporte de inventarios realizados en las áreas de servicio / Inventarios planificados  por sede</t>
  </si>
  <si>
    <t>Fortalecer el control y mantenimiento de los activos fijos, propiedad, planta y equipo de la institución mediante inventarios anuales detallados y revisiones aleatorias en las diferentes sedes o servicios.</t>
  </si>
  <si>
    <t>Optimizar el mantenimiento preventivo y correctivo a muebles y enseres en general según necesidad.</t>
  </si>
  <si>
    <t>Realizar al menos 1 mantenimiento preventivo y correctivo anual a los muebles y enseres de la ESE, garantizando su funcionalidad, prolongando su vida útil y mejorando las condiciones de trabajo y atención al usuario.</t>
  </si>
  <si>
    <t xml:space="preserve">Optimizar el mantenimiento preventivo y correctivo de recargas, cambios o mejorar de extintores. </t>
  </si>
  <si>
    <t>Asegurar la eficiencia del mantenimiento preventivo y correctivo de extintores mediante la realización de recargas, cambios o mejoras necesarias, garantizando su operatividad y cumplimiento de normativas de seguridad.</t>
  </si>
  <si>
    <t>Mejorar la eficiencia y continuidad del servicio de alcantarillado mediante la optimización del mantenimiento preventivo y correctivo, asegurando el cumplimiento de estándares de calidad y la prevención de contingencias</t>
  </si>
  <si>
    <t>Fortalecer los mecanismos alternativos de solución de conflictos ante el Comité de Conciliación frente a los casos que se adviertan potencial riesgo de pérdida</t>
  </si>
  <si>
    <t>Capacitar al personal externo en la utilidad de tablas de retención, dando cumplimiento a la politica institucional de cero papel</t>
  </si>
  <si>
    <t>N° de proyectos de investigación formulados / N° de proyectos de investigación aprobados.</t>
  </si>
  <si>
    <t>N° de empleados que completan el programa de inducción / N° de empleados contratados) X 100</t>
  </si>
  <si>
    <t xml:space="preserve">AREA: TALENTO HUMANO </t>
  </si>
  <si>
    <t>N° de actas realizadas sobre las capacitación de política IAMII  al personal asistencial y administrativo /  N° total actas programadas durante el año</t>
  </si>
  <si>
    <t>N° de gestantes que recibieron consejería  en lactancia materna en la institución / N° total de gestantes inscritas a programa de control prenatal  x 100</t>
  </si>
  <si>
    <t xml:space="preserve">N°de gestantes con toma de prueba para VIH durante el control prenatal / N°total de gestantes inscritas a programa de control prenatal  x 100 </t>
  </si>
  <si>
    <t>N° de mujeres de entre 25 y 69 años que se ha tomado la citología en el periodo definido/ Total de mujeres entre 25 y 69 años asignadas a la IPS X 100</t>
  </si>
  <si>
    <t>Actividades realizadas / Actividades programadas *100</t>
  </si>
  <si>
    <t>Reporte sobre la tasa de incidencia de TBC*100.000 Usuarios / Reportes programados  de medición de la tasa de incidencia de TBC</t>
  </si>
  <si>
    <t xml:space="preserve">Reporte de cumplimiento SIVIGILA / Reporte  programado  X 100 </t>
  </si>
  <si>
    <t>Porcentaje de ejecución de metas contratadas / Metas ejecutadas ×100</t>
  </si>
  <si>
    <t>N° de actividades del Plan de Acción cumplidas / (N° total de actividades programadas en  el Plan de Acción)×100</t>
  </si>
  <si>
    <t xml:space="preserve">N° de boletines enviados y publicados / N° de boletines programados mensuales </t>
  </si>
  <si>
    <t>AREA: TICS</t>
  </si>
  <si>
    <t>AREA: BIOMEDICO</t>
  </si>
  <si>
    <t>(N° de módulos implementados / Total de módulos planificados) ×100</t>
  </si>
  <si>
    <t>(N° de reportes EAPB usuarios decepcionados/ N° de reportes certificados y reportados) x 100</t>
  </si>
  <si>
    <t>(N° de renovaciones realizadas dentro del plazo / Total de renovaciones planificadas) ×100</t>
  </si>
  <si>
    <t>(N° de actividades del plan completadas / N° total de actividades planificadas) x 100</t>
  </si>
  <si>
    <t xml:space="preserve">AREA: SEGURIDAD Y SALUD EN EL TRABAJO </t>
  </si>
  <si>
    <t xml:space="preserve">
N° de reuniones realizadas / N° de reuniones programadas.</t>
  </si>
  <si>
    <t xml:space="preserve">
N° de informes planeados / N° de informes entregados totales</t>
  </si>
  <si>
    <t xml:space="preserve">Auditorias realizadas / Auditorias programadas </t>
  </si>
  <si>
    <t>N° de reuniones realizadas / N° de reuniones concertadas</t>
  </si>
  <si>
    <t xml:space="preserve">N°  de rondas realizadas / N° de rondas programadas </t>
  </si>
  <si>
    <t>N° de procesos con tiempos máximos / Total de procesos que ameritan tiempos máximos</t>
  </si>
  <si>
    <t>AREA: GESTION AMBIENTAL</t>
  </si>
  <si>
    <t>(N° De inspecciones ejecutadas mes / Total de inspecciones programadas)  x 100</t>
  </si>
  <si>
    <t>( N° De capacitaciones ejecutadas mes / total de capacitaciones programadas) x  100</t>
  </si>
  <si>
    <t>( N° De campañas realizadas / N° De campañas programadas)  x 100</t>
  </si>
  <si>
    <t>(N° De jornadas realizadas / N° De jornada programadas)  x 100</t>
  </si>
  <si>
    <t xml:space="preserve">N° De ciclos ejecutadas / N° De ciclos programadas </t>
  </si>
  <si>
    <t>( N° De reportes realiazados / N° De reportes programados)  x 100</t>
  </si>
  <si>
    <t>AREA: FINANCIERA</t>
  </si>
  <si>
    <t>(N° de Conciliaciones realizadas/Conciliaciones programadas) x 100</t>
  </si>
  <si>
    <t>(N° de conciliaciones notificadas y gestionadas dentro del plazo / Total de conciliaciones generadas) ×100</t>
  </si>
  <si>
    <t>% de cuentas por cobrar 100%</t>
  </si>
  <si>
    <t>(N° de contratos liquidados / Total de contratos terminados en el periodo) ×100</t>
  </si>
  <si>
    <t>N° de informes entregados / N° de informes programados</t>
  </si>
  <si>
    <t>( N°de documentos generados y comunicados / N° de documentos programados) ×100</t>
  </si>
  <si>
    <t>AREA: PLANEACION</t>
  </si>
  <si>
    <t xml:space="preserve">AREA: CONTRATACIÓN </t>
  </si>
  <si>
    <t xml:space="preserve">( N° de reportes  programados/ N° de reportes cargadoos)  x 100 </t>
  </si>
  <si>
    <t xml:space="preserve">AREA: FACTURACION  </t>
  </si>
  <si>
    <t>AREA: COMERCIAL</t>
  </si>
  <si>
    <t>AREA: INFRAESTRUCTURA</t>
  </si>
  <si>
    <t xml:space="preserve">N° de Mttos Preventivos realizados / N° de  Mttos programados </t>
  </si>
  <si>
    <t>AREA: DEFENSA JUDICIAL</t>
  </si>
  <si>
    <t>AREA: CONTROL INTERNO</t>
  </si>
  <si>
    <t>N°de capacitaciones o realizados
/ N° de  capacitaciones programados en el mes</t>
  </si>
  <si>
    <t>N° de auditorias realizadas 
/ N° de auditorias programadas durante el año</t>
  </si>
  <si>
    <t xml:space="preserve">AREA: GESTION DOCUMENTAL </t>
  </si>
  <si>
    <t xml:space="preserve">Meta Periodo </t>
  </si>
  <si>
    <t xml:space="preserve">Avance </t>
  </si>
  <si>
    <t xml:space="preserve">Evidencia </t>
  </si>
  <si>
    <t>1ER TRIMESTRE</t>
  </si>
  <si>
    <t>2DO TRIMESTRE</t>
  </si>
  <si>
    <t>3ER TRIMESTRE</t>
  </si>
  <si>
    <t>4TO TRIMESTRE</t>
  </si>
  <si>
    <t>Estado</t>
  </si>
  <si>
    <t xml:space="preserve">Consolidado Avances </t>
  </si>
  <si>
    <t xml:space="preserve">Estado </t>
  </si>
  <si>
    <t xml:space="preserve">Consolidado de Avances </t>
  </si>
  <si>
    <t xml:space="preserve">% CUMPLIMIENTO </t>
  </si>
  <si>
    <t xml:space="preserve">ESTADO </t>
  </si>
  <si>
    <t xml:space="preserve">AREA </t>
  </si>
  <si>
    <t xml:space="preserve">COMUNICACIONES </t>
  </si>
  <si>
    <t>MISION MEDICA</t>
  </si>
  <si>
    <t>TICS</t>
  </si>
  <si>
    <t>BIOMEDICO</t>
  </si>
  <si>
    <t xml:space="preserve">SIAU </t>
  </si>
  <si>
    <t xml:space="preserve">SEGURIDAD Y SALUD EN EL TRABAJO </t>
  </si>
  <si>
    <t>CALIDAD</t>
  </si>
  <si>
    <t>GESTION AMBIENTAL</t>
  </si>
  <si>
    <t>FINANCIERA</t>
  </si>
  <si>
    <t>PLANEACION</t>
  </si>
  <si>
    <t xml:space="preserve">CONTRATACIÓN </t>
  </si>
  <si>
    <t xml:space="preserve">FACTURACION  </t>
  </si>
  <si>
    <t>ALMACEN</t>
  </si>
  <si>
    <t>COMERCIAL</t>
  </si>
  <si>
    <t>INFRAESTRUCTURA</t>
  </si>
  <si>
    <t>DEFENSA JUDICIAL</t>
  </si>
  <si>
    <t>CONTROL INTERNO</t>
  </si>
  <si>
    <t xml:space="preserve">GESTION DOCUMENTAL </t>
  </si>
  <si>
    <t>TALENTO HUMANO</t>
  </si>
  <si>
    <t>Lider SST</t>
  </si>
  <si>
    <t xml:space="preserve">Lider del Area Financiera  </t>
  </si>
  <si>
    <t xml:space="preserve">Lider de Contratacion </t>
  </si>
  <si>
    <t xml:space="preserve">Lider del Area Comercial </t>
  </si>
  <si>
    <t xml:space="preserve">Lider de Mantenimiento e Infraestructura </t>
  </si>
  <si>
    <t xml:space="preserve">Lider Defensa Judicial </t>
  </si>
  <si>
    <t xml:space="preserve">Jefe de Control Interno </t>
  </si>
  <si>
    <t xml:space="preserve">Lider de Gestion Documental  </t>
  </si>
  <si>
    <t xml:space="preserve">Pocentaje </t>
  </si>
  <si>
    <t xml:space="preserve">OBSERVACIONES </t>
  </si>
  <si>
    <t>Porcentaje</t>
  </si>
  <si>
    <t>TECNICA CIENTIFICA (SUB. DE SERVICIOS DE SALUD)</t>
  </si>
  <si>
    <t xml:space="preserve">Porcentaje </t>
  </si>
  <si>
    <t xml:space="preserve">Observaciones </t>
  </si>
  <si>
    <t>Observaciones</t>
  </si>
  <si>
    <t xml:space="preserve">Observacion </t>
  </si>
  <si>
    <r>
      <rPr>
        <b/>
        <sz val="8"/>
        <rFont val="Arial"/>
        <family val="2"/>
      </rPr>
      <t>FORMATO</t>
    </r>
    <r>
      <rPr>
        <b/>
        <sz val="11"/>
        <rFont val="Arial"/>
        <family val="2"/>
      </rPr>
      <t xml:space="preserve">
</t>
    </r>
    <r>
      <rPr>
        <b/>
        <sz val="12"/>
        <rFont val="Arial"/>
        <family val="2"/>
      </rPr>
      <t>MATRIZ DE SEGUIMIENTO AL PLAN DE DESARROLLO 2024 -2028</t>
    </r>
  </si>
  <si>
    <t>PAGINA 1 DE 2</t>
  </si>
  <si>
    <t>CONTROL DE CAMBIOS</t>
  </si>
  <si>
    <t>Versión</t>
  </si>
  <si>
    <t>Fecha de aprobación</t>
  </si>
  <si>
    <t>Elaboró</t>
  </si>
  <si>
    <t>Revisó</t>
  </si>
  <si>
    <t>Aprobó</t>
  </si>
  <si>
    <r>
      <rPr>
        <b/>
        <sz val="7"/>
        <color theme="1"/>
        <rFont val="Arial"/>
        <family val="2"/>
      </rPr>
      <t xml:space="preserve">PAGINA: </t>
    </r>
    <r>
      <rPr>
        <sz val="7"/>
        <color theme="1"/>
        <rFont val="Arial"/>
        <family val="2"/>
      </rPr>
      <t>1 DE 2</t>
    </r>
  </si>
  <si>
    <t xml:space="preserve">OBJETIVO: </t>
  </si>
  <si>
    <t>ALCANCE</t>
  </si>
  <si>
    <t>Nota: Para el buen entendimiento de la identificación de los riesgos de gestión y el diligenciamiento de la matriz de riesgo, es necesario revisar las " GE-S1-D11-póliticas Institucionales para  la administración del  riesgos "</t>
  </si>
  <si>
    <t>Descripción del Cambio</t>
  </si>
  <si>
    <t>V1</t>
  </si>
  <si>
    <t>PROCESO: GESTIÓN DEL DIRECCIONAMIENTO Y PLANEACIÓN ESTRATÉGICA</t>
  </si>
  <si>
    <t>CODIGO: GE-S1-F14</t>
  </si>
  <si>
    <r>
      <rPr>
        <b/>
        <sz val="8"/>
        <color theme="1"/>
        <rFont val="Arial"/>
        <family val="2"/>
      </rPr>
      <t>FORMATO</t>
    </r>
    <r>
      <rPr>
        <b/>
        <sz val="12"/>
        <color theme="1"/>
        <rFont val="Arial"/>
        <family val="2"/>
      </rPr>
      <t xml:space="preserve">
MATRIZ DE SEGUIMIENTO AL PLAN DE DESARROLLO 2024 -2028</t>
    </r>
  </si>
  <si>
    <r>
      <rPr>
        <b/>
        <sz val="7"/>
        <color theme="1"/>
        <rFont val="Arial"/>
        <family val="2"/>
      </rPr>
      <t xml:space="preserve">CÓDIGO: </t>
    </r>
    <r>
      <rPr>
        <sz val="7"/>
        <color theme="1"/>
        <rFont val="Arial"/>
        <family val="2"/>
      </rPr>
      <t>GE-S1-F14</t>
    </r>
  </si>
  <si>
    <r>
      <rPr>
        <b/>
        <sz val="8"/>
        <color theme="1"/>
        <rFont val="Arial"/>
        <family val="2"/>
      </rPr>
      <t>FORMATO</t>
    </r>
    <r>
      <rPr>
        <b/>
        <sz val="11"/>
        <color theme="1"/>
        <rFont val="Arial"/>
        <family val="2"/>
      </rPr>
      <t xml:space="preserve">
</t>
    </r>
    <r>
      <rPr>
        <b/>
        <sz val="12"/>
        <color theme="1"/>
        <rFont val="Arial"/>
        <family val="2"/>
      </rPr>
      <t>MATRIZ DE SEGUIMIENTO AL PLAN DE DESARROLLO 2024 -2028</t>
    </r>
  </si>
  <si>
    <t>INSTRUCTIVO PARA DILIGENCIAR EL FORMATO "MATRIZ DE SEGUIMIENTO AL PLAN DE DESARROLLO 2024 -2028"</t>
  </si>
  <si>
    <t>El presente instrumento aplica para todos y cada uno de los procesos, de la ESE Carmen Emilia Ospina.</t>
  </si>
  <si>
    <t xml:space="preserve">Elaborar un instructivo metodológico que permita monitorear, evaluar y controlar el avance de las acciones establecidas en el Plan de Desarrollo de la ESE Carmen Emilia Ospina, para la vigencia 2024 a 2028, con el fin de garantizar el cumplimiento de metas, identificar desviaciones a tiempo y tomar decisiones oportunas para el logro de los objetivos estratégicos.
</t>
  </si>
  <si>
    <t>Para el diligenciamiento correcto del formato tenga en cuenta lo siguiente:
 La presente matriz de seguimiento retoma de manera literal los ítems establecidos en el Acuerdo mediante el cual se aprobó el Plan de Desarrollo Institucional, para la vigencia 2024–2028.</t>
  </si>
  <si>
    <t>Estos item no deben ser modificados ni alterados, ya que corresponden a la estructura oficial aprobada por la junta y forman parte del seguimiento y evaluación del plan.</t>
  </si>
  <si>
    <t>Meta Periodo</t>
  </si>
  <si>
    <t>Evidencia</t>
  </si>
  <si>
    <r>
      <t xml:space="preserve">Cálculo del avance respecto a la meta del periodo. </t>
    </r>
    <r>
      <rPr>
        <u/>
        <sz val="10"/>
        <rFont val="Arial"/>
        <family val="2"/>
      </rPr>
      <t>(Esta formulado automaticamente)</t>
    </r>
  </si>
  <si>
    <r>
      <t xml:space="preserve">Corresponde al valor esperado o programado para el periodo de seguimiento (trimestre) en curso. Esta alineado con la meta anual. </t>
    </r>
    <r>
      <rPr>
        <u/>
        <sz val="10"/>
        <rFont val="Arial"/>
        <family val="2"/>
      </rPr>
      <t>(Esta formulado automaticamente)</t>
    </r>
  </si>
  <si>
    <t>Indica el nivel de cumplimiento de la acción en el trimestre. (Esta formulado automaticamente)</t>
  </si>
  <si>
    <t>Registra el hipervínculo (link) que lleve directamente al repositorio digital (carpeta en la nube, sistema de gestión documental, drive, etc.) donde se encuentran los documentos, informes, fotografías o soportes que demuestran el avance reportado. Asegúrese de que el enlace esté activo y con permisos de acceso adecuados.</t>
  </si>
  <si>
    <t xml:space="preserve">ESTRUCTURA DE LA MATRIZ TRIMESTRAL 
Los siguientes item aplican para los 4 trimestres del año </t>
  </si>
  <si>
    <t xml:space="preserve">CONSOLIDADO DE RESULTADOS AÑO EVALUADO </t>
  </si>
  <si>
    <t>Meta Año</t>
  </si>
  <si>
    <t>Estos item no deben ser modificados ni alterados, ya que esta formulado automaticamente para consolidar los resultados obtenidos en cada trimestre.</t>
  </si>
  <si>
    <t xml:space="preserve">El lider de planeacion registrara las observaciones que se tengan con relacion a cada acción. </t>
  </si>
  <si>
    <t>Elaboración del documento: Se elabora documento con el fin de obtener  un instructivo metodológico que permita monitorear, evaluar y controlar el avance de las acciones establecidas en el Plan de Desarrollo de la ESE Carmen Emilia Ospina, para la vigencia 2024 a 2028, con el fin de garantizar el cumplimiento de metas, identificar desviaciones a tiempo y tomar decisiones oportunas para el logro de los objetivos estratégicos y con esto obtener una mejora continua en el subproceso de "Planeación".</t>
  </si>
  <si>
    <t xml:space="preserve">
Nombre: Lina Maria Fierro Gonzalez 
Lider de Oficina Asesora de Planeacion </t>
  </si>
  <si>
    <t>Nombre: Paula Clareth Garnica Quintero 
Contratista área Planeación.</t>
  </si>
  <si>
    <t xml:space="preserve"> N° de capacitaciones ejecutadas / N° de capacitaciones programadas X 100</t>
  </si>
  <si>
    <t>Meta año 2026</t>
  </si>
  <si>
    <t xml:space="preserve">Número de personas capacitadas y certificadas  </t>
  </si>
  <si>
    <t>Total de reuniones realizadas en el periodo</t>
  </si>
  <si>
    <t>Alimentar con información el repositorio digital normativamente alineado, eficiente y seguro.</t>
  </si>
  <si>
    <t xml:space="preserve">N° de documentos digitales almacenados / N° de documentos transferidos según normatividad X 100 </t>
  </si>
  <si>
    <t>Fortalecer la ruta de inducción, asegurando que el personal nuevo reclutado reciba orientación institucional, y se integre de manera efectiva a la entidad.</t>
  </si>
  <si>
    <t>Desarrollar un programa de inducción integral para todo el personal nuevo, cubriendo los aspectos clave del puesto y los valores organizacionales</t>
  </si>
  <si>
    <t>N° de empleados que completan el programa de inducción / N° de empleados contratados X100</t>
  </si>
  <si>
    <t xml:space="preserve">Facilitar el registro de actividades semanales y su monitoreo mediante seguimiento el Google drive </t>
  </si>
  <si>
    <t xml:space="preserve"> Número de reuniones de autocontrol realizadas.</t>
  </si>
  <si>
    <t>Implementar un esquema institucional de control y seguimiento documental que garantice que cada área de la ESE Carmen Emilia Ospina mantenga actualizados al 100% los documentos correspondientes a su proceso, de conformidad con el mapa de procesos institucional y los lineamientos del Sistema de Gestión de Calidad.</t>
  </si>
  <si>
    <t xml:space="preserve">Garantiza que el área de gestión del talento humano de la ESE CEO mantenga actualizado los documentos de su proceso y subprocesos. </t>
  </si>
  <si>
    <t>N° de documentos vigentes en el área / N° total documentos del área X 100 = % de actualización de documento del mapa de procesos</t>
  </si>
  <si>
    <t>No. De actividades  realizadas  con enfoque educativo a  los  usuarios  en estrategia IAMII /  No. Actividades realizadas</t>
  </si>
  <si>
    <t>N° de mujeres gestantes con al menos una valoración médica o enfermeria antes de la semana 12 de gestación / Total de mujeres gestantes inscritas  al programa de control prenatal de la ESE x 100</t>
  </si>
  <si>
    <t>N° de mujeres gestantes con al menos una valoración médica o enfermeria antes de la semana 10 de gestación / Total de mujeres gestantes inscritas  al programa de control prenatal de la ESE x 100</t>
  </si>
  <si>
    <t xml:space="preserve">Mantener por encia de una 30% la proporcion de gestantes con consejeria de lactancia materna en la insitucion </t>
  </si>
  <si>
    <t>Mantener en 95% la proporción de gestantes con asesoría, toma y resultado de Elisa para VIH</t>
  </si>
  <si>
    <t xml:space="preserve">Mantener en un  70% la proporción de gestantes con tamizaje para sífilis </t>
  </si>
  <si>
    <t>Número de gestantes a las que se les realiza las tres  pruebas diagnósticas para sífilis durante el embarazo/ Número total de gestantes inscritas a programa de control del III trimestre de gestacion x 100</t>
  </si>
  <si>
    <t xml:space="preserve">Aumentar en un 10% la  cobertura  del programa de planificación familiar de mujeres en edad fértil 15 a 49 años.  </t>
  </si>
  <si>
    <t xml:space="preserve"> No. de  mujeres en edad fértil 15 a 49 años en programa de planificación familiar/ No. total de mujeres en edad fertil  </t>
  </si>
  <si>
    <t>Una Actualizacion cada año</t>
  </si>
  <si>
    <t>Elaborar  el documento  modelo de prestación de servicios de salud</t>
  </si>
  <si>
    <t>Avances de la construccion / Total del modelo  de prestacion de servicios construido</t>
  </si>
  <si>
    <t xml:space="preserve">Actualización el documento de la portafolio  de prestación de servicio de salud.  </t>
  </si>
  <si>
    <t>Actualizacion del documento portafolio de servicio de salud / Actualizaciones programadas.</t>
  </si>
  <si>
    <t>Mantener en un  70%  la proporción de personas con Hipertensión arterial (HTA), estudiadas para Enfermedad Renal Crónica (ERC)</t>
  </si>
  <si>
    <t xml:space="preserve">Número de personas con hipertensión arterial con medición de creatinina / Número total de personas con  hipertension arterial  por 100 expresado como porcentaje (%)  </t>
  </si>
  <si>
    <t>Mantener en un  62% la proporción de personas con Diabetes Mellitus, estudiadas para Enfermedad Renal Crónica (ERC)</t>
  </si>
  <si>
    <t xml:space="preserve">:Número de personas con diabetes mellitus con medición de creatinina / Número total de personas con   diabetes mellitus  por 100 expresado como porcentaje </t>
  </si>
  <si>
    <t>Mantener en un  65% la proporción de pacientes con Hipertensión Arterial Controlada</t>
  </si>
  <si>
    <t xml:space="preserve">Número de pacientes con diagnóstico de Hipertensión Arterial controlada  con cifras de tensión arterial inferior a 140/90 mmHg) en el ultimo año /  número total de pacientes diagnóstico de Hipertensión Arterial </t>
  </si>
  <si>
    <t>Número de historias clinicas con adherencia a la  guía de atención de hipertensión arterial / Número de  historias clínicas de la muestra  auditada de pacientes con diagnóstico de hipertensión arterial</t>
  </si>
  <si>
    <t>Mantener en un 80% la Evaluación de aplicación de guía de manejo de crecimiento y desarrollo</t>
  </si>
  <si>
    <t xml:space="preserve">Número de historias clinicas con adherencia a la  guía de crecimiento y desarrollo / Total  de  historias clínicas de la muestra  auditada de la guia de crecimiento y desarrollo </t>
  </si>
  <si>
    <t xml:space="preserve">Documentar y/o actualizar el proceso de toma y traslados de muestras de laboratorio </t>
  </si>
  <si>
    <t>Documentar o actualizar  el proceso de plan de cuidado de enfermería de la institución.</t>
  </si>
  <si>
    <t xml:space="preserve">Documento elaborado o actualizado </t>
  </si>
  <si>
    <t xml:space="preserve">Garantizar el 100% proporción del cumplimiento del plan de capacitación insitucional anual  </t>
  </si>
  <si>
    <t xml:space="preserve">Numero de capacitaciones ejecutadas / Numero total de capacitaciones programadas en el plan anual </t>
  </si>
  <si>
    <t xml:space="preserve">Fortalecimiento en el plan de atención que integra las especialidades a las rutas ofertadas por la ESE Carmen Emilia Ospina </t>
  </si>
  <si>
    <t>Fortalecer la implementación, seguimiento y evaluación de las Rutas Integrales de Atención en Salud (RIAS).</t>
  </si>
  <si>
    <t>Número de Rutas integrales de atencion con seguimiento y evaluación / Total de RIAS implementadas × 100</t>
  </si>
  <si>
    <t>Socializar ante las EAPB el plan o portafolio de servicios de salud con rutas diseñadas e integradas.</t>
  </si>
  <si>
    <t>Número de EAPB socializadas con el plan o portafolio de servicios de salud y rutas diseñadas e integradas
/ Total de EAPB contratadas y/o programadas   para socialización
× 100</t>
  </si>
  <si>
    <t>Ejecutar convenios como PIC o contratos interadministrativos en articulación con los entes  territoriales para cumplimiento de indicadores en salud pública</t>
  </si>
  <si>
    <t xml:space="preserve">Ejecutar las diferentes actividades contractuales de los convenios  y/o contratos interadministrativos  en un 100% </t>
  </si>
  <si>
    <t xml:space="preserve">Mantener  un minimo del 35 % la proporcion de  actividades de promoción y prevención en salud oral  en las personas </t>
  </si>
  <si>
    <t>Numero de personas atendidos en actividades de salud oral  / Total de usuarios asignados a la IPS ×100</t>
  </si>
  <si>
    <t>Fortalecimiento de la capacidad operativa del transporte asistencial básico de la ESE Carmen Emilia Ospina</t>
  </si>
  <si>
    <t xml:space="preserve">Adquirir ambulancia para el servicio de transporte asistencial basico </t>
  </si>
  <si>
    <t>No. De ambulancias TAB adquiridas</t>
  </si>
  <si>
    <t>Garantiza que cada area de la ESE CEO, mantenga actualizado los documentos de su proceso.</t>
  </si>
  <si>
    <t>Incrementar y mantera el nivel de satisfacción a un 65% o más dentro de un período de evaluación de 6 meses.</t>
  </si>
  <si>
    <t>Elaboración de diagnostico</t>
  </si>
  <si>
    <t>Elaboración del plan estratégico de comunicaciones</t>
  </si>
  <si>
    <t xml:space="preserve">Elaboración plan de medios anual </t>
  </si>
  <si>
    <t>Acompañamiento en actividades: campañas educativas, brigadas de salud y eventos intra y extramurales</t>
  </si>
  <si>
    <t>No. de actividades acompañadas</t>
  </si>
  <si>
    <t xml:space="preserve">Diseñar y emitir 52 boletines de prensa anuales, distribuidos de manera mensual </t>
  </si>
  <si>
    <t>Realizar actualizaciones que incorpore información nueva, relevante y validada de las diferentes áreas institucionales.</t>
  </si>
  <si>
    <t xml:space="preserve">No. De actualizaciones realizadas </t>
  </si>
  <si>
    <t>No. De actualizaciones realizadas</t>
  </si>
  <si>
    <t>Realizar publicaciones semanales en redes sociales con contenido validado y relevante, medición atraves de facebook.</t>
  </si>
  <si>
    <t xml:space="preserve">Asegura el cumplimiento normativo y el desarrollo efectivo de la una (1) audiencia pública por año </t>
  </si>
  <si>
    <t xml:space="preserve">Actualizar portafolio de servicios </t>
  </si>
  <si>
    <t>Generar espacios de fortalecimiento con la comunidad</t>
  </si>
  <si>
    <t>Realizar capacitación en Misión Medica a los líderes de usuarios (Asociación y alianza de usuarios), para mejorar la actitud de los usuarios en los servicios.</t>
  </si>
  <si>
    <t>No. de capacitaciones realizadas por semestre</t>
  </si>
  <si>
    <t>Dar inducción al personal que ingresa sobre la Misión Medica</t>
  </si>
  <si>
    <t>Realizar inducción en Misión Medica a Personal que ingresa a los diferentes servicios.</t>
  </si>
  <si>
    <t>No. de inducciones realizadas</t>
  </si>
  <si>
    <t>Garantizar que el área de misión medica de la ESE CEO mantenga actualizado los documentos de su proceso y subprocesos.</t>
  </si>
  <si>
    <t xml:space="preserve">Componentes Estratégicos: </t>
  </si>
  <si>
    <t xml:space="preserve">Responsable: </t>
  </si>
  <si>
    <t>CON SOLIDADO AÑO 2026</t>
  </si>
  <si>
    <t>CONSOLIDADO AÑO 2026</t>
  </si>
  <si>
    <t>AREA: SUBGERENCIA DE SERVICIOS DE SALUD - TECNICO CIENTIFICA</t>
  </si>
  <si>
    <t xml:space="preserve">Líder de Subgerencia de servicios de salud </t>
  </si>
  <si>
    <t>AREA: MISION MEDICA</t>
  </si>
  <si>
    <t>Líder de Mision Medica</t>
  </si>
  <si>
    <t>Líder de TICs</t>
  </si>
  <si>
    <t xml:space="preserve">Líder de Biomedico </t>
  </si>
  <si>
    <t>AREA: SIAU</t>
  </si>
  <si>
    <t>Líder de SIAU</t>
  </si>
  <si>
    <t>Lider Garantia de la Calidad</t>
  </si>
  <si>
    <t>Lider Gestión Ambiental</t>
  </si>
  <si>
    <t xml:space="preserve">Lider de Planeación </t>
  </si>
  <si>
    <t>3. Gestión Integral de Recursos Financieros y Operaciones Estratégicas</t>
  </si>
  <si>
    <t>Lider de Facturacion</t>
  </si>
  <si>
    <t>Lider de Almacen</t>
  </si>
  <si>
    <t xml:space="preserve">AREA: ALMACEN </t>
  </si>
  <si>
    <t>%</t>
  </si>
  <si>
    <t>Reducir o mantener la letalidad por dengue grave 
 &lt; 2.</t>
  </si>
  <si>
    <t>N° de capacitación externa</t>
  </si>
  <si>
    <t xml:space="preserve">Estructurar y organizar los datos reportados de las EAPB en los diferentes formatos de forma clara y consistente para fines administrativos y ejecución presupuestal </t>
  </si>
  <si>
    <t xml:space="preserve">Generación de reportes de producción institucional según decreto 780 para uso gerencial  </t>
  </si>
  <si>
    <t xml:space="preserve">Garantizar el manteamiento y/o actualización del software institucional como el SIMAD e índigo </t>
  </si>
  <si>
    <t>Realizar mantenimientos preventivos y correctivos, así como actualizaciones periódicas del software institucional (SIMAD e Índigo) para asegurar su óptimo funcionamiento.</t>
  </si>
  <si>
    <t>N°de actualizaciones SIMAD</t>
  </si>
  <si>
    <t>N°de actualizaciones INDIGO</t>
  </si>
  <si>
    <t>Garantizar el licenciamiento del software institucional a nivel (antivirus, office, sistema operativo, correos electrónicos)</t>
  </si>
  <si>
    <t xml:space="preserve">Cronograma de mtto preventivo y correctivo </t>
  </si>
  <si>
    <t>N° de mantenimientos preventivos realizados </t>
  </si>
  <si>
    <t>Garantiza que el área de TICS de la ESE CEO mantenga actualizado los documentos de su proceso y subprocesos.</t>
  </si>
  <si>
    <t xml:space="preserve">(N° de Mttos Preventivos realizados/ N° de  Mttos programados)  X 100 </t>
  </si>
  <si>
    <t>(N° de Mttos Preventivos realizados/ N° de  Mttos programados ) X 100</t>
  </si>
  <si>
    <t>(Numero de Mttos Preventivos realizados/ Numero de  Mttos programados ) X 100</t>
  </si>
  <si>
    <t xml:space="preserve">(N° de Mttos Preventivos realizados/ N° de  Mttos programados) X 100 </t>
  </si>
  <si>
    <t xml:space="preserve">Realizar inspecciones técnicas periódicas, realizando 2 inspecciones al mes </t>
  </si>
  <si>
    <t>(No. De inspecciones realizadas / N° de inspecciones programadas) X 100</t>
  </si>
  <si>
    <t>Realizar metrología periódica de los equipos biomédicos para garantizar su óptimo funcionamiento y cumplimiento de las normativas de calidad en salud.</t>
  </si>
  <si>
    <t xml:space="preserve">Adquirir dotación para sedes de la ESE CEO </t>
  </si>
  <si>
    <t>No. De sedes dotadas</t>
  </si>
  <si>
    <t>Garantiza que el área de la ESE CEO mantenga actualizado los documentos de su proceso y subprocesos.</t>
  </si>
  <si>
    <t>Gestionar el mejoramiento del call center por medio de un Plan de Acción que promueva nuevas estrategias de</t>
  </si>
  <si>
    <t>Implementar un plan de acción que promueva el funcionamiento adecuado de los canales de comunicación con que cuenta la Entidad y/o gestionar nuevos canales de ser necesario.</t>
  </si>
  <si>
    <t>Articular con el área de Calidad y Subgerencia de Servicios, para identificar las principales causas de insatisfacción del usuario.</t>
  </si>
  <si>
    <t>Gestionar todas las manifestaciones de insatisfacción del usuario recepcionadas por los canales oficiales de comunicación de la Entidad</t>
  </si>
  <si>
    <t>(N° de manifestaciones de insatisfacción del usuario gestionadas / N° de manifestaciones de insatisfacción del usuario recepcionadas) ×100</t>
  </si>
  <si>
    <t>Elaborar un Plan de Capacitaciones dirigido al personal asignado al SIAU</t>
  </si>
  <si>
    <t>(N° de capacitaciones ejecutadas / N° total capacitaciones programadas al proceso de atención al usuario) x 100</t>
  </si>
  <si>
    <t>Diseñar metodología para identificar y evaluar la percepción de los usuarios frente a los servicios utilizados en la Entidad.</t>
  </si>
  <si>
    <t>Realizar encuestas a los usuarios para conocer evaluar su percepción y nivel de satisfacción frente a los servicios recibidos.</t>
  </si>
  <si>
    <t>(N° de encuestas aplicadas en el mes/ N° total de encuestas programadas en el mes) x 100</t>
  </si>
  <si>
    <t>Garantizar que el área SIAU de la ESE CEO mantenga actualizado los documentos de su proceso y subprocesos.</t>
  </si>
  <si>
    <t xml:space="preserve">Dar cumplimiento al cronograma de capacitaciones para disminuir los peligros y riesgos, prevenir la  accidentabilidad y las enfermedades laborales </t>
  </si>
  <si>
    <t xml:space="preserve">Capacitar al personal de la ESE CEO sobre posibles riesgos de accidentalidad y enfermedades laborales según  los programas de SG-SST </t>
  </si>
  <si>
    <t>N° De capacitaciones realizadas</t>
  </si>
  <si>
    <t xml:space="preserve">hacer seguimiento a las condiciones del estado de los elementos de emergencia </t>
  </si>
  <si>
    <t xml:space="preserve">Inspeccionar los equipos y elementos de emergencia, detetar deterioro o faltantes. </t>
  </si>
  <si>
    <t xml:space="preserve">N° de inspecciones   ejecutadas </t>
  </si>
  <si>
    <t>Vigilar y controlar el uso correcto de EPP en la institución ESE CEO, en aras de minimizar la exposición a Riesgos</t>
  </si>
  <si>
    <t>Cumplir con las revisiones e inspecciones frente al uso de EPP</t>
  </si>
  <si>
    <t>N° Inspecciones realizadas</t>
  </si>
  <si>
    <t>Actualizar la Matriz Legal de acuerdo a la normatividad vigente</t>
  </si>
  <si>
    <t>Revisión y actualización de la Matriz Legal de SST</t>
  </si>
  <si>
    <t>N° Revisiones realizadas</t>
  </si>
  <si>
    <t xml:space="preserve">Actualización de programas de SG-SST bajo la normatividad </t>
  </si>
  <si>
    <t>Actualizar los programas de SG-SST bajo la normatividad ( Biológico, Medicina Preventiva, PESV,  DME, Trabajo en alturas, Estilos de Visa Saludable, Psicosocial, Radiación Ionizante)</t>
  </si>
  <si>
    <t>N°   Actualizaciones del programa  SG-SST</t>
  </si>
  <si>
    <t xml:space="preserve">Programar los comités de COPASST, CHE y COCOLA de manera oportuna según norma.   </t>
  </si>
  <si>
    <t xml:space="preserve">Realizar  los ajustes de los diferentes comités a programar en el  plan de trabajo anual </t>
  </si>
  <si>
    <t xml:space="preserve">N° de reuniones  ejecutadas </t>
  </si>
  <si>
    <t>Diseñar cronograma de Formación y entrenamiento a los  Brigadistas de Emergencias</t>
  </si>
  <si>
    <t>Dar cumplimiento al cronograma de formación y entrenamiento de Brigadistas</t>
  </si>
  <si>
    <t>No. de capacitaciones realizadas</t>
  </si>
  <si>
    <t>Optimizar el Mantenimiento y Recarga de Extintores</t>
  </si>
  <si>
    <t>Realizar mantenimiento y recarga de los extintores de la ESE CEO</t>
  </si>
  <si>
    <t>N° de Mantenimiento Realizados</t>
  </si>
  <si>
    <t>Garantizar que el área de la ESE CEO mantenga actualizado los documentos de su proceso y subprocesos.</t>
  </si>
  <si>
    <t>Anualmente</t>
  </si>
  <si>
    <t>Gestión de residuos peligrosos</t>
  </si>
  <si>
    <t>Incinerar los residuos peligrosos generados en la E.S.E CEO</t>
  </si>
  <si>
    <t>(Residuos incinerados kg/mes ÷ Residuos totales generados kg/mes) × 100</t>
  </si>
  <si>
    <t>Mejorar la infraestructura para la gestión interna de residuos</t>
  </si>
  <si>
    <t>Cambiar las canecas en mal estado en el centro de salud de la E.S.E</t>
  </si>
  <si>
    <t>(N.º de canecas en buen estado ÷ Total de canecas inventariadas) × 100</t>
  </si>
  <si>
    <t>Implementar un programa institucional de eficiencia en el uso de recursos mediante capacitación, seguimiento y control de acciones de ahorro en todas las áreas de la E.S.E CEO</t>
  </si>
  <si>
    <t>1. Cerrar llaves y grifos cuando no se usan
2. Instalar focos LED o sensores de luz
3. Revisar y mantener equipos eléctricos y de agua para evitar desperdicios
4. Capacitar al personal en prácticas de ahorro
5. Realizar campañas de sensibilización sobre uso responsable de recursos</t>
  </si>
  <si>
    <t>% de acciones de ahorro implementadas (No. de acciones implementadas ÷ No. de acciones programadas) × 100</t>
  </si>
  <si>
    <t>Bimestral</t>
  </si>
  <si>
    <t>N° De ciclos ejecutadas / N° De ciclos programadas X 100</t>
  </si>
  <si>
    <t>Mejorar el entorno institucional  y la percepcion visual de la ESE CEO mediante el mantenimiento y el embellecimiento continuo de las zonas verdes</t>
  </si>
  <si>
    <t>Ejecutar mantenimiento integral anual en todas las zonas verdes.</t>
  </si>
  <si>
    <t>% de cumplimiento del programa anual de mantenimiento de zonas verdes (Ejecutadas / Programadas) × 100</t>
  </si>
  <si>
    <t>Gestionar estrategias referentes al proyecto de energías renovables para la ESE ECO</t>
  </si>
  <si>
    <t>Gestionar con empresas idóneas el estudio de un posible proyecto piloto</t>
  </si>
  <si>
    <t>% de proyectos estructurados e implementados (N.º proyectos estructurados / N.º proyectos implementados × 100)</t>
  </si>
  <si>
    <t>Gestionar y adelantar los diseños de las plantas de tratamiento de aguas residuales en las sedes de la ESE ECO donde se requiera</t>
  </si>
  <si>
    <t>Gestionar paulatinamente los diseños del sistema de tratamiento de agua residual de la ESE ECO</t>
  </si>
  <si>
    <t>Documento de avance anual de los diseños del sistema de tratamiento de aguas residuales</t>
  </si>
  <si>
    <t>Reportar los residuos hospitalarios generados  de la ESE CEO ante el programa RESPEL que lo supervisa la CAM</t>
  </si>
  <si>
    <t>( N° De reportes realizados / N° De reportes programados)  x 100</t>
  </si>
  <si>
    <t>Reportar los residuos hospitalarios generados  de la ESE CEO ante el programa RESPEL que lo supervisa el IDEAM.</t>
  </si>
  <si>
    <t xml:space="preserve">N° de documentos actualizados en el area / N° total documentos del area X 100 = % de actualización de documento del mapas de procesos </t>
  </si>
  <si>
    <t>Comunicación y análisis de los resultados de los costos hospitalarios a la Gerencia y Subgerencia, generando información oportuna para la toma de decisiones.</t>
  </si>
  <si>
    <t xml:space="preserve">Presentar el análisis y resultados de costos trimestrales a la Gerencia y/o subgerencia mediante el SIMAD o, en su defecto, mediante reuniones de socialización cuando estas sean comvocadas, para atender novedades a corto plazo. </t>
  </si>
  <si>
    <t>Porcentaje de glosas Vs la facturación total  del periodo</t>
  </si>
  <si>
    <t>Indicador de glosas debe ser igual o menor del 10 %</t>
  </si>
  <si>
    <t>Realizar Comités trimestrales con los líderes de acuerdo a lo establecido en la resolucion del comite con el fin de tratar temas de importancia para el desarrollo institucional</t>
  </si>
  <si>
    <t xml:space="preserve">N° de actas del Comites Institucional de Gestión y Desempeño </t>
  </si>
  <si>
    <t>Asegurar el cumplimiento de la normatividad vigente mediante la actualización y publicación permanente del normograma institucional, garantizando la difusión, aplicación y seguimiento de las disposiciones legales que regulan la gestión de la entidad.</t>
  </si>
  <si>
    <t>Mantener actualizado el normograma institucional mediante la revisión, validación y difusión oportuna de la normatividad aplicable, garantizando su cumplimiento y transparencia en la gestión institucional.</t>
  </si>
  <si>
    <t>N° de actualizaciones realizadas al normograma por trimestre</t>
  </si>
  <si>
    <t>Realizar seguimiento por trimestre de la ejecución de las  etas establecidas en el  plan de desarrollo institucional</t>
  </si>
  <si>
    <t>N° de informes presentados</t>
  </si>
  <si>
    <t>Implementar un sistema permanente de seguimiento y verificación del cumplimiento de los indicadores del plan de gestión, que permita evaluar avances, identificar desviaciones y adoptar acciones de mejora para garantizar el logro de los objetivos institucionales.</t>
  </si>
  <si>
    <t>Realizar seguimiento  a los indicadores establecidos en el plan de gestión gerencial para garantizar su cumplimiento.</t>
  </si>
  <si>
    <t>Informe de cumplimiento de los indicadores del plan de gestión gerencial</t>
  </si>
  <si>
    <t>Garantizar el cumplimiento oportuno y de calidad en el reporte del Formulario Único de Reporte de Avance a la Gestión (FURAG), mediante la coordinación, validación y consolidación de la información institucional conforme a los lineamientos del MIPG.</t>
  </si>
  <si>
    <t xml:space="preserve"> Gestionar el reporte oportuno y veraz de la información institucional en el FURAG, conforme a los lineamientos del MIPG</t>
  </si>
  <si>
    <t>Mejorar de manera continua el resultado del Índice de Desempeño Institucional, fortaleciendo la gestión integral, la eficiencia administrativa y la calidad en la prestación de los servicios, conforme a los lineamientos del MIPG.</t>
  </si>
  <si>
    <t>N°, de actualizaciones al trimestre</t>
  </si>
  <si>
    <t>Fortalecer el apoyo técnico para la formulación de proyectos estratégicos institucionales, garantizando su alineación con los objetivos institucional  y el cumplimiento de los requisitos técnicos, financieros y normativos.</t>
  </si>
  <si>
    <t>Estructurar y presentar proyectos estratégicos conforme a los objetivos institucionales y a los lineamientos técnicos, financieros y normativos vigentes.</t>
  </si>
  <si>
    <t>N° de proyectos estructurados y/o actualizados presentados</t>
  </si>
  <si>
    <t>N° de elaboración, modificacion, eliminacion y/o traslados realizadas en el mapa de proceso / N° de solicitudes de elaboración, modificacion, eliminacion y/o traslados  en el mapa de procesos X100 = % de actualización de documento del mapas de procesos</t>
  </si>
  <si>
    <t>N° de documentos vigentes y actualizados / N° total de documentos del mapa de procesos X100 = % de actualización de documento del mapas de procesos</t>
  </si>
  <si>
    <t>N°de capacitaciones realiozadas</t>
  </si>
  <si>
    <t>Crear un mecanismo para reportar las  vigencias futuras con las areas responsables de presupuesto y finanzas de la entidad</t>
  </si>
  <si>
    <t xml:space="preserve"> Una reunion programada el el IV Trimestre</t>
  </si>
  <si>
    <t xml:space="preserve">( N° de cuentas generadas / N° de cuentas efectivamente radicadas ) x 100 </t>
  </si>
  <si>
    <t>Asegurar la oportunidad, eficiencia, transparencia y calidad en la adquisición de bienes, servicios y tecnologías en salud, para garantizar la continuidad y seguridad de la atención en la ESE.</t>
  </si>
  <si>
    <t>Garantizar una adecuada planeación institucional, asegurar la calidad y oportunidad de los suministros, optimizar el uso de los recursos, fortalecer la transparencia y consolidar un modelo de compras eficiente, trazable y alineado con las necesidades asistenciales y administrativas de la entidad</t>
  </si>
  <si>
    <t>Numero de plan de compras elaborados en un año</t>
  </si>
  <si>
    <t>Implementar un sistema de seguimiento para verificar la entrega puntual de insumos y mantener comunicación constante con los responsables de cada sede para priorizar necesidades.
(Uso de software de gestión de inventarios.
Establecer cronogramas de entrega por sede).
que permita un nivel de cumplimiento mínimo del 97%.</t>
  </si>
  <si>
    <t>OTIF-A* = ((Órdenes entregadas a tiempo y completas / Órdenes registradas) * 100) * (1 - (Entregas sin Pedido ID / Entregas totales))</t>
  </si>
  <si>
    <t xml:space="preserve">Realizar inventarios mensuales de insumos en todas las áreas de servicio de las respectivas sedes para asegurar un uso eficiente y adecuado.
(Capacitación virtual sobre uso de insumos.
Checklist mensual por sede)
</t>
  </si>
  <si>
    <t xml:space="preserve">Realizar un inventario anual completo de activos fijos en todas las sedes de la institución para garantizar su correcto registro y estado. 
(Uso de códigos QR para activos.
Auditoría interna semestral.)
</t>
  </si>
  <si>
    <t>Inventario realizado</t>
  </si>
  <si>
    <t>Un (1) oficio de Solicitud generado por el  subproceso COMERCIAL, mediante el formato “GC-S1-F1 Solicitud y gestión de los documentos del mapa de procesos” al Ingeniero de procesos área Calidad.</t>
  </si>
  <si>
    <t>Un (1)  documento PROCEDIMIENTOS DEL AREA COMERCIAL área Calidad.</t>
  </si>
  <si>
    <t>Un (1) oficio de remisorio generado por el  subproceso COMERCIAL, mediante el formato “GC-S1-F1 Solicitud y gestión de los documentos del mapa de procesos” al Ingeniero de procesos área Calidad.</t>
  </si>
  <si>
    <t>Un (1)  documento ajustado, correspondiente a los PROCEDIMIENTOS DEL AREA COMERCIAL área Calidad o comunicación interna a la alta dirección informando que no se requieren cambios o ajustes.</t>
  </si>
  <si>
    <t>Un (1)  oficio de difusión generado por el subproceso planeación.</t>
  </si>
  <si>
    <t>Total de actualizaciones realizadas/Total de cambios normativos internos o externos que afecten el proceso comercial X 100</t>
  </si>
  <si>
    <t>Total de solicitudes de actualizaciones realizadas/Total de cambios normativos internos o externos que afecten el proceso comercial X 100</t>
  </si>
  <si>
    <t>Contar con procesos y procedimientos claros y documentados para el desarrollo de la gestión comercial insitucional.</t>
  </si>
  <si>
    <t>Solicitar la actualización del proceso de G-F-C01 VERSION 3 GESTION FINANCIERA, para que incluya el subproceso COMERCIAL, mediante el formato “GC-S1-F1 Solicitud y gestión de los documentos del mapa de procesos” al Ingeniero de procesos área Calidad.</t>
  </si>
  <si>
    <t xml:space="preserve"> Elaborar el documento PROCEDIMIENTOS DEL AREA COMERCIAL</t>
  </si>
  <si>
    <t>Remitir el documento PROCEDIMIENTOS DEL AREA COMERCIAL, mediante el formato “GC-S1-F1 Solicitud y gestión de los documentos del mapa de procesos” al Ingeniero de procesos área Calidad.</t>
  </si>
  <si>
    <t>Realizar los ajustes pertinentes al documento PROCEDIMIENTOS DEL AREA COMERCIAL en caso de que sea solicitado por el Ingeniero de procesos área Calidad.</t>
  </si>
  <si>
    <t>Difundir y publicar el documento PROCEDIMIENTOS DEL AREA COMERCIAL en el mapa de procesos institucional.</t>
  </si>
  <si>
    <t>Actualizar los documentos correspondientes al subproceso COMERCIAL si se presentan cambios normativos internos o externos que afecten el proceso.</t>
  </si>
  <si>
    <t>Solicitar la actualización de los documentos correspondientes al subproceso COMERCIAL mediante el formato “GC-S1-F1 Solicitud y gestión de los documentos del mapa de procesos” al Ingeniero de procesos área Calidad.</t>
  </si>
  <si>
    <t>Un (1) oficio de Solicitud generado por el  subproceso COMERCIAL al área de costos de la Subgerencia administrativa y financiera.</t>
  </si>
  <si>
    <t>Una (1) resolucióin institucional de tarifas.</t>
  </si>
  <si>
    <t>Solicitar el plan de Costeo de tecnologías que integran el portafolio de servicios de Salud en el mes de octubre de cada vigencia al área de costos de la Subgerencia administrativa y financiera.</t>
  </si>
  <si>
    <t>Fijar en el mes de diciembre las tarifas a ofertar en el portafolio institucional a Empresas administradoras de beneficios y público en general para la futura vigencia.</t>
  </si>
  <si>
    <t xml:space="preserve">Establecer un precio de venta que cubra todos los gastos y genere una ganancia, asegurando la rentabilidad y viabilidad del negocio. </t>
  </si>
  <si>
    <t>Total de socializaciones realizadas / Total de acuerdos de voluntades debidamente legalizados para el periodo X 100</t>
  </si>
  <si>
    <t>Una (1) auditoria por cada semestre de la vigencia</t>
  </si>
  <si>
    <t>Mantener actualizados los parametros tarifarios, asegurando el cobro efectivo de los servicios prestados de acuerdo a los contratos suscritos vigentes entre las partes.</t>
  </si>
  <si>
    <t>Socializar los acuerdos de voluntades debidamente legalizados al área de tecnologías de la información, facturación, cartera y cuentas médicas para que se parametricen las tarifas, procesos de facturación, cobro y modalidades de pago.</t>
  </si>
  <si>
    <t>Realizar auditorías semestral  a los parámetros establecidos a las tarifas acordadas en los acuerdos de voluntades</t>
  </si>
  <si>
    <t>Contar con estudio de mercado actualizado.</t>
  </si>
  <si>
    <t>Realizar en cada vigencia, estudio de mercado con el objetivo de identificar necesidades de los clientes (EAPB, entes territoriales, IPS, particulares, entre otros).</t>
  </si>
  <si>
    <t>Un (1) estudio de mercado remitido a la alta gerencia</t>
  </si>
  <si>
    <t>Contar con un portafolio de servicios que responda a las necesidades del mercado y sus clientes</t>
  </si>
  <si>
    <t>Comunicar a la Gerencia, subgerencia de servicios de salud y subgerencia administrativa y financiera, las necesidades identificadas mediante el estudio de mercado y/o solicitudes de los clientes (EAPB, entes territoriales, IPS, particulares, entre otros), que ameriten la ampliación del portafolio de servicios, para que la alta dirección defina si es viable habilitar el nuevo servicio y si hay condiciones para su venta prestación.</t>
  </si>
  <si>
    <t>Total de oportunidades de ampliación del portafolio de servicios comunicados a la alta gerencia/Total de oportunidades de ampliación del portafolio de servicios identificadas para el periodo.</t>
  </si>
  <si>
    <t>Optimizar el mantenimiento preventivo y correctivo de plantas electricas, subestaciones y motobombas.</t>
  </si>
  <si>
    <t>Realizar un mínimo de 2 mantenimientos preventivos semestrales a las plantas eléctricas, bubestaciones y motobombas durante el año, garantizando su correcto funcionamiento, la continuidad en el suministro de energía y la seguridad en las operaciones de la ESE.</t>
  </si>
  <si>
    <t xml:space="preserve">Numero de Mttos Preventivos realizados / Numero de  Mttos programados </t>
  </si>
  <si>
    <t>Optimizar el mantenimiento preventivo y correctivo de aires acondicionados, neveras y dispensadores</t>
  </si>
  <si>
    <t>Realizar al menos 4 mantenimientos preventivos y correctivos de los sistemas de aire acondicionado durante el año, asegurando condiciones óptimas para el almacenamiento de insumos y fármacos, y mejorando el confort de los usuarios y colaboradores de la ESE.</t>
  </si>
  <si>
    <t xml:space="preserve">(Numero de mantenimientos realizados en el intervalo de 5000 km / Total de vehiculos que requieran mantenimiento)*100
​
 </t>
  </si>
  <si>
    <t xml:space="preserve">Adecuaciones menores en la ESE CARMEN EMILIA OSPINA </t>
  </si>
  <si>
    <t>No. de Sedes Adecuadas</t>
  </si>
  <si>
    <t>N° Capacitaciones Realizadas.</t>
  </si>
  <si>
    <t>De acuerdo a la normatividad existente, se debe realizar analisis de la totalidad de procesos judiciales,estabilizando la deuda generada por sentencias, laudos y conciliaciones en contra; con el objetivo de reducir el valor total de las pretenciones</t>
  </si>
  <si>
    <t xml:space="preserve">Entrega mensual de la provisicion contable de la ligitiosidad aprobada y adaptado al sistema de MIPG </t>
  </si>
  <si>
    <t>Implementar estrategiascoordinadas de defensa judicial</t>
  </si>
  <si>
    <t xml:space="preserve">Implementación de Manual de daño antijuridico aprobado y adaptado al sistema de MIPG </t>
  </si>
  <si>
    <t>Potenciar el uso del conocimiento basado en sentencias judiciales</t>
  </si>
  <si>
    <t>Institucionalizar la toma de deciciones de los  procesos judiciales</t>
  </si>
  <si>
    <t>N° de comites de conciliacion y defensa judicial realizados</t>
  </si>
  <si>
    <t>Entrenamiento de habilidades litigiosas, de acuerdo a los resultados obtenidos</t>
  </si>
  <si>
    <t>N° Reuniones de mesas tecnicas.</t>
  </si>
  <si>
    <t>( N° de informes de Ley  presentados y publicados
/ N° de informes de ley programados anualmente conforme a la normatividad vigente ) X 100</t>
  </si>
  <si>
    <t xml:space="preserve">( N° de seguimientos realizados 
/ N° de seguimeitnos programados semastramente </t>
  </si>
  <si>
    <t>No. Capacitacion personal interno</t>
  </si>
  <si>
    <t xml:space="preserve">No. Capacitacion personal externo </t>
  </si>
  <si>
    <t>CONSOLIDADO AVANCE 2026</t>
  </si>
  <si>
    <t>META AÑO 2026</t>
  </si>
  <si>
    <t>V2</t>
  </si>
  <si>
    <t>VIGENCIA: 15/04/2026</t>
  </si>
  <si>
    <t>VIGENCIA:15/04/2026</t>
  </si>
  <si>
    <r>
      <rPr>
        <b/>
        <sz val="7"/>
        <color theme="1"/>
        <rFont val="Arial"/>
        <family val="2"/>
      </rPr>
      <t xml:space="preserve">VIGENCIA: </t>
    </r>
    <r>
      <rPr>
        <sz val="7"/>
        <color theme="1"/>
        <rFont val="Arial"/>
        <family val="2"/>
      </rPr>
      <t>15/04/2026</t>
    </r>
  </si>
  <si>
    <t xml:space="preserve">Registrar el valor alcanzado en el periodo evaluado. Debe reflejar resultados cuantificables o cualitativos que permitan medir el cumplimiento de la meta del periodo.
Nota: la celda esta formulada para generar la alerta de cumplimiento del avance, es decir si e l valor registrado es inferior a la meta esta quedara resaltado en color rojo. </t>
  </si>
  <si>
    <t xml:space="preserve">Modicficacion del documento: Se modifica el  documento con el fin de obtener  un mejora continua en el subprocesos de Planeacion, se realizaron los siguientes ajustes: 
 Ajustes estructurales
 Ajustes de Vigencia 
 Ajustes de Contenido, se elimino la casilla de estado de cada uno de los trimestres y se formulo para que automaticamente se genere la alerta del de la casilla de avance, y se elimino la casilla de meta del año de la secion del consolidado del año. </t>
  </si>
  <si>
    <t xml:space="preserve">Nombre: Adriana Marcela Losada Cañas
Cargo: Gerente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</si>
</sst>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_ * #,##0.00_ ;_ * \-#,##0.00_ ;_ * &quot;-&quot;??_ ;_ @_ "/>
    <numFmt numFmtId="165" formatCode="_-* #,##0\ _€_-;\-* #,##0\ _€_-;_-* &quot;-&quot;\ _€_-;_-@_-"/>
    <numFmt numFmtId="166" formatCode="_-* #,##0.00\ _€_-;\-* #,##0.00\ _€_-;_-* &quot;-&quot;??\ _€_-;_-@_-"/>
    <numFmt numFmtId="167" formatCode="_(&quot;$&quot;\ * #,##0.00_);_(&quot;$&quot;\ * \(#,##0.00\);_(&quot;$&quot;\ * &quot;-&quot;??_);_(@_)"/>
    <numFmt numFmtId="168" formatCode="0.0%"/>
    <numFmt numFmtId="169" formatCode="0.0"/>
  </numFmts>
  <fonts count="44">
    <font>
      <sz val="11"/>
      <color theme="1"/>
      <name val="Calibri"/>
      <charset val="134"/>
      <scheme val="minor"/>
    </font>
    <font>
      <sz val="11"/>
      <color theme="1"/>
      <name val="Calibri"/>
      <family val="2"/>
      <scheme val="minor"/>
    </font>
    <font>
      <sz val="11"/>
      <color theme="1"/>
      <name val="Arial"/>
      <family val="2"/>
    </font>
    <font>
      <sz val="11"/>
      <name val="Arial"/>
      <family val="2"/>
    </font>
    <font>
      <sz val="11"/>
      <color indexed="8"/>
      <name val="Calibri"/>
      <family val="2"/>
    </font>
    <font>
      <sz val="11"/>
      <color theme="1"/>
      <name val="Calibri"/>
      <family val="2"/>
    </font>
    <font>
      <sz val="10"/>
      <name val="Arial"/>
      <family val="2"/>
    </font>
    <font>
      <sz val="11"/>
      <color theme="1"/>
      <name val="Calibri"/>
      <family val="2"/>
      <scheme val="minor"/>
    </font>
    <font>
      <sz val="11"/>
      <color rgb="FF000000"/>
      <name val="Arial"/>
      <family val="2"/>
    </font>
    <font>
      <sz val="11"/>
      <color indexed="8"/>
      <name val="Arial"/>
      <family val="2"/>
    </font>
    <font>
      <b/>
      <sz val="11"/>
      <name val="Arial"/>
      <family val="2"/>
    </font>
    <font>
      <sz val="11"/>
      <color indexed="8"/>
      <name val="Arial"/>
      <charset val="134"/>
    </font>
    <font>
      <u/>
      <sz val="11"/>
      <color theme="10"/>
      <name val="Calibri"/>
      <charset val="134"/>
      <scheme val="minor"/>
    </font>
    <font>
      <b/>
      <sz val="11"/>
      <color theme="1"/>
      <name val="Arial"/>
      <family val="2"/>
    </font>
    <font>
      <u/>
      <sz val="11"/>
      <color theme="10"/>
      <name val="Arial"/>
      <family val="2"/>
    </font>
    <font>
      <sz val="12"/>
      <color theme="1"/>
      <name val="Arial"/>
      <family val="2"/>
    </font>
    <font>
      <sz val="12"/>
      <name val="Arial"/>
      <family val="2"/>
    </font>
    <font>
      <b/>
      <sz val="12"/>
      <name val="Arial"/>
      <family val="2"/>
    </font>
    <font>
      <sz val="12"/>
      <color rgb="FF000000"/>
      <name val="Arial"/>
      <family val="2"/>
    </font>
    <font>
      <b/>
      <sz val="16"/>
      <name val="Arial"/>
      <family val="2"/>
    </font>
    <font>
      <sz val="16"/>
      <name val="Arial"/>
      <family val="2"/>
    </font>
    <font>
      <sz val="16"/>
      <color theme="1"/>
      <name val="Arial"/>
      <family val="2"/>
    </font>
    <font>
      <b/>
      <sz val="12"/>
      <color theme="1"/>
      <name val="Arial"/>
      <family val="2"/>
    </font>
    <font>
      <b/>
      <sz val="8"/>
      <name val="Arial"/>
      <family val="2"/>
    </font>
    <font>
      <sz val="10"/>
      <color theme="1"/>
      <name val="Arial"/>
      <family val="2"/>
    </font>
    <font>
      <b/>
      <sz val="8"/>
      <color theme="1"/>
      <name val="Arial"/>
      <family val="2"/>
    </font>
    <font>
      <b/>
      <sz val="7"/>
      <color theme="1"/>
      <name val="Arial"/>
      <family val="2"/>
    </font>
    <font>
      <sz val="7"/>
      <color theme="1"/>
      <name val="Arial"/>
      <family val="2"/>
    </font>
    <font>
      <b/>
      <sz val="10"/>
      <color theme="1"/>
      <name val="Arial"/>
      <family val="2"/>
    </font>
    <font>
      <b/>
      <sz val="10"/>
      <name val="Arial"/>
      <family val="2"/>
    </font>
    <font>
      <b/>
      <i/>
      <sz val="10"/>
      <color theme="1"/>
      <name val="Arial"/>
      <family val="2"/>
    </font>
    <font>
      <sz val="10"/>
      <name val="Arial Narrow"/>
      <family val="2"/>
    </font>
    <font>
      <b/>
      <sz val="10"/>
      <name val="Arial Narrow"/>
      <family val="2"/>
    </font>
    <font>
      <sz val="12"/>
      <name val="Times New Roman"/>
      <family val="1"/>
    </font>
    <font>
      <b/>
      <i/>
      <sz val="10"/>
      <name val="Arial"/>
      <family val="2"/>
    </font>
    <font>
      <u/>
      <sz val="10"/>
      <name val="Arial"/>
      <family val="2"/>
    </font>
    <font>
      <sz val="14"/>
      <color theme="1"/>
      <name val="Arial"/>
      <family val="2"/>
    </font>
    <font>
      <sz val="14"/>
      <color rgb="FF000000"/>
      <name val="Arial"/>
      <family val="2"/>
    </font>
    <font>
      <b/>
      <sz val="16"/>
      <color theme="1"/>
      <name val="Arial"/>
      <family val="2"/>
    </font>
    <font>
      <b/>
      <sz val="9"/>
      <color indexed="81"/>
      <name val="Tahoma"/>
      <family val="2"/>
    </font>
    <font>
      <sz val="10"/>
      <color rgb="FF000000"/>
      <name val="Arial"/>
      <family val="2"/>
    </font>
    <font>
      <sz val="14"/>
      <name val="Arial"/>
      <family val="2"/>
    </font>
    <font>
      <sz val="11"/>
      <color rgb="FF000000"/>
      <name val="Calibri"/>
      <family val="2"/>
      <scheme val="minor"/>
    </font>
    <font>
      <b/>
      <sz val="9"/>
      <name val="Arial"/>
      <family val="2"/>
    </font>
  </fonts>
  <fills count="16">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FFFFFF"/>
      </patternFill>
    </fill>
    <fill>
      <patternFill patternType="solid">
        <fgColor theme="3" tint="0.399975585192419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FF"/>
        <bgColor indexed="64"/>
      </patternFill>
    </fill>
    <fill>
      <patternFill patternType="solid">
        <fgColor theme="3" tint="0.79998168889431442"/>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rgb="FF000000"/>
      </bottom>
      <diagonal/>
    </border>
    <border>
      <left style="thin">
        <color rgb="FF000000"/>
      </left>
      <right style="thin">
        <color rgb="FF000000"/>
      </right>
      <top style="thin">
        <color rgb="FF000000"/>
      </top>
      <bottom style="thin">
        <color indexed="64"/>
      </bottom>
      <diagonal/>
    </border>
    <border>
      <left style="thin">
        <color auto="1"/>
      </left>
      <right/>
      <top/>
      <bottom/>
      <diagonal/>
    </border>
    <border>
      <left/>
      <right/>
      <top style="thin">
        <color indexed="64"/>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xf numFmtId="9" fontId="7"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xf numFmtId="0" fontId="5" fillId="0" borderId="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0" fontId="12" fillId="0" borderId="0" applyNumberFormat="0" applyFill="0" applyBorder="0" applyAlignment="0" applyProtection="0"/>
    <xf numFmtId="0" fontId="6" fillId="0" borderId="0"/>
    <xf numFmtId="0" fontId="33" fillId="0" borderId="0"/>
  </cellStyleXfs>
  <cellXfs count="484">
    <xf numFmtId="0" fontId="0" fillId="0" borderId="0" xfId="0"/>
    <xf numFmtId="0" fontId="0" fillId="5" borderId="3" xfId="0" applyFill="1" applyBorder="1"/>
    <xf numFmtId="0" fontId="0" fillId="5" borderId="0" xfId="0" applyFill="1"/>
    <xf numFmtId="0" fontId="26" fillId="5" borderId="3"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30" fillId="5" borderId="1" xfId="0" quotePrefix="1" applyFont="1" applyFill="1" applyBorder="1" applyAlignment="1">
      <alignment horizontal="center" vertical="top" wrapText="1"/>
    </xf>
    <xf numFmtId="0" fontId="30" fillId="5" borderId="2" xfId="0" quotePrefix="1" applyFont="1" applyFill="1" applyBorder="1" applyAlignment="1">
      <alignment horizontal="center" vertical="top" wrapText="1"/>
    </xf>
    <xf numFmtId="0" fontId="30" fillId="5" borderId="5" xfId="0" quotePrefix="1" applyFont="1" applyFill="1" applyBorder="1" applyAlignment="1">
      <alignment horizontal="center" vertical="top" wrapText="1"/>
    </xf>
    <xf numFmtId="0" fontId="16" fillId="0" borderId="3" xfId="30" applyFont="1" applyBorder="1" applyAlignment="1" applyProtection="1">
      <alignment horizontal="center" vertical="center" wrapText="1"/>
      <protection locked="0"/>
    </xf>
    <xf numFmtId="0" fontId="16" fillId="5" borderId="3" xfId="30" applyFont="1" applyFill="1" applyBorder="1" applyAlignment="1" applyProtection="1">
      <alignment horizontal="center" vertical="center" wrapText="1"/>
      <protection locked="0"/>
    </xf>
    <xf numFmtId="9" fontId="16" fillId="5" borderId="3" xfId="30" applyNumberFormat="1" applyFont="1" applyFill="1" applyBorder="1" applyAlignment="1" applyProtection="1">
      <alignment horizontal="center" vertical="center" wrapText="1"/>
      <protection locked="0"/>
    </xf>
    <xf numFmtId="0" fontId="3" fillId="5" borderId="3" xfId="30" applyFont="1" applyFill="1" applyBorder="1" applyAlignment="1" applyProtection="1">
      <alignment horizontal="center" vertical="center" wrapText="1"/>
      <protection locked="0"/>
    </xf>
    <xf numFmtId="0" fontId="9" fillId="5" borderId="3" xfId="30" applyFont="1" applyFill="1" applyBorder="1" applyAlignment="1" applyProtection="1">
      <alignment horizontal="center" vertical="center" wrapText="1"/>
      <protection locked="0"/>
    </xf>
    <xf numFmtId="9" fontId="9" fillId="5" borderId="3" xfId="30" applyNumberFormat="1" applyFont="1" applyFill="1" applyBorder="1" applyAlignment="1" applyProtection="1">
      <alignment horizontal="center" vertical="center" wrapText="1"/>
      <protection locked="0"/>
    </xf>
    <xf numFmtId="1" fontId="3" fillId="5" borderId="3" xfId="30" applyNumberFormat="1" applyFont="1" applyFill="1" applyBorder="1" applyAlignment="1" applyProtection="1">
      <alignment horizontal="center" vertical="center" wrapText="1"/>
      <protection locked="0"/>
    </xf>
    <xf numFmtId="9" fontId="3" fillId="5" borderId="3" xfId="30" applyNumberFormat="1"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9" fontId="16" fillId="5" borderId="3" xfId="0" applyNumberFormat="1" applyFont="1" applyFill="1" applyBorder="1" applyAlignment="1" applyProtection="1">
      <alignment horizontal="center" vertical="center"/>
      <protection locked="0"/>
    </xf>
    <xf numFmtId="9" fontId="16" fillId="5" borderId="3" xfId="0" applyNumberFormat="1" applyFont="1" applyFill="1" applyBorder="1" applyAlignment="1" applyProtection="1">
      <alignment horizontal="center" vertical="center" wrapText="1"/>
      <protection locked="0"/>
    </xf>
    <xf numFmtId="0" fontId="16" fillId="5" borderId="3" xfId="0" applyFont="1" applyFill="1" applyBorder="1" applyAlignment="1" applyProtection="1">
      <alignment horizontal="center" vertical="center" wrapText="1"/>
      <protection locked="0"/>
    </xf>
    <xf numFmtId="1" fontId="16" fillId="5" borderId="3" xfId="0" applyNumberFormat="1" applyFont="1" applyFill="1" applyBorder="1" applyAlignment="1" applyProtection="1">
      <alignment horizontal="center" vertical="center"/>
      <protection locked="0"/>
    </xf>
    <xf numFmtId="9" fontId="15" fillId="5" borderId="3" xfId="0" applyNumberFormat="1" applyFont="1" applyFill="1" applyBorder="1" applyAlignment="1" applyProtection="1">
      <alignment horizontal="center" vertical="center" wrapText="1"/>
      <protection locked="0"/>
    </xf>
    <xf numFmtId="9" fontId="15" fillId="5" borderId="3" xfId="0" applyNumberFormat="1" applyFont="1" applyFill="1" applyBorder="1" applyAlignment="1" applyProtection="1">
      <alignment horizontal="center" vertical="center"/>
      <protection locked="0"/>
    </xf>
    <xf numFmtId="168" fontId="15" fillId="5" borderId="3" xfId="1" applyNumberFormat="1" applyFont="1" applyFill="1" applyBorder="1" applyAlignment="1" applyProtection="1">
      <alignment horizontal="center" vertical="center"/>
      <protection locked="0"/>
    </xf>
    <xf numFmtId="168" fontId="15" fillId="5" borderId="3" xfId="1" applyNumberFormat="1" applyFont="1" applyFill="1" applyBorder="1" applyAlignment="1" applyProtection="1">
      <alignment horizontal="center" vertical="center" wrapText="1"/>
      <protection locked="0"/>
    </xf>
    <xf numFmtId="1" fontId="15" fillId="5" borderId="3" xfId="0" applyNumberFormat="1" applyFont="1" applyFill="1" applyBorder="1" applyAlignment="1" applyProtection="1">
      <alignment horizontal="center" vertical="center" wrapText="1"/>
      <protection locked="0"/>
    </xf>
    <xf numFmtId="1" fontId="15" fillId="5" borderId="3" xfId="0" applyNumberFormat="1" applyFont="1" applyFill="1" applyBorder="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9" fontId="15" fillId="5" borderId="3" xfId="1" applyFont="1" applyFill="1" applyBorder="1" applyAlignment="1" applyProtection="1">
      <alignment horizontal="center" vertical="center"/>
      <protection locked="0"/>
    </xf>
    <xf numFmtId="168" fontId="15" fillId="5" borderId="3" xfId="0" applyNumberFormat="1" applyFont="1" applyFill="1" applyBorder="1" applyAlignment="1" applyProtection="1">
      <alignment horizontal="center" vertical="center"/>
      <protection locked="0"/>
    </xf>
    <xf numFmtId="0" fontId="2" fillId="0" borderId="0" xfId="0" applyFont="1"/>
    <xf numFmtId="0" fontId="13" fillId="0" borderId="0" xfId="0" applyFont="1" applyAlignment="1">
      <alignment vertical="center"/>
    </xf>
    <xf numFmtId="9" fontId="16" fillId="0" borderId="3" xfId="1" applyFont="1" applyBorder="1" applyAlignment="1" applyProtection="1">
      <alignment horizontal="center" vertical="center" wrapText="1"/>
    </xf>
    <xf numFmtId="168" fontId="16" fillId="5" borderId="3" xfId="1" applyNumberFormat="1" applyFont="1" applyFill="1" applyBorder="1" applyAlignment="1" applyProtection="1">
      <alignment horizontal="center" vertical="center" wrapText="1"/>
    </xf>
    <xf numFmtId="9" fontId="16" fillId="5" borderId="3" xfId="1" applyFont="1" applyFill="1" applyBorder="1" applyAlignment="1" applyProtection="1">
      <alignment horizontal="center" vertical="center" wrapText="1"/>
    </xf>
    <xf numFmtId="0" fontId="10" fillId="8" borderId="1" xfId="30" applyFont="1" applyFill="1" applyBorder="1" applyAlignment="1">
      <alignment horizontal="center" vertical="center" wrapText="1"/>
    </xf>
    <xf numFmtId="0" fontId="10" fillId="12" borderId="5" xfId="30" applyFont="1" applyFill="1" applyBorder="1" applyAlignment="1">
      <alignment horizontal="center" vertical="center" wrapText="1"/>
    </xf>
    <xf numFmtId="0" fontId="10" fillId="12" borderId="3" xfId="30" applyFont="1" applyFill="1" applyBorder="1" applyAlignment="1">
      <alignment horizontal="center" vertical="center" wrapText="1"/>
    </xf>
    <xf numFmtId="0" fontId="2" fillId="0" borderId="0" xfId="0" applyFont="1" applyAlignment="1">
      <alignment wrapText="1"/>
    </xf>
    <xf numFmtId="0" fontId="10" fillId="8" borderId="3" xfId="30" applyFont="1" applyFill="1" applyBorder="1" applyAlignment="1">
      <alignment horizontal="center" vertical="center" wrapText="1"/>
    </xf>
    <xf numFmtId="0" fontId="10" fillId="11" borderId="3" xfId="30" applyFont="1" applyFill="1" applyBorder="1" applyAlignment="1">
      <alignment horizontal="center" vertical="center" wrapText="1"/>
    </xf>
    <xf numFmtId="0" fontId="10" fillId="9" borderId="5" xfId="30" applyFont="1" applyFill="1" applyBorder="1" applyAlignment="1">
      <alignment horizontal="center" vertical="center" wrapText="1"/>
    </xf>
    <xf numFmtId="0" fontId="10" fillId="9" borderId="3" xfId="30" applyFont="1" applyFill="1" applyBorder="1" applyAlignment="1">
      <alignment horizontal="center" vertical="center" wrapText="1"/>
    </xf>
    <xf numFmtId="0" fontId="10" fillId="10" borderId="3" xfId="30" applyFont="1" applyFill="1" applyBorder="1" applyAlignment="1">
      <alignment horizontal="center" vertical="center" wrapText="1"/>
    </xf>
    <xf numFmtId="168" fontId="3" fillId="0" borderId="3" xfId="0" applyNumberFormat="1" applyFont="1" applyBorder="1" applyAlignment="1">
      <alignment horizontal="center" vertical="center"/>
    </xf>
    <xf numFmtId="168" fontId="3" fillId="0" borderId="5" xfId="0" applyNumberFormat="1" applyFont="1" applyBorder="1" applyAlignment="1">
      <alignment horizontal="center" vertical="center"/>
    </xf>
    <xf numFmtId="0" fontId="3" fillId="5" borderId="3" xfId="30" applyFont="1" applyFill="1" applyBorder="1" applyAlignment="1">
      <alignment horizontal="center" vertical="center" wrapText="1"/>
    </xf>
    <xf numFmtId="0" fontId="3" fillId="0" borderId="0" xfId="0" applyFont="1" applyAlignment="1">
      <alignment horizontal="center"/>
    </xf>
    <xf numFmtId="0" fontId="21" fillId="0" borderId="0" xfId="0" applyFont="1" applyAlignment="1">
      <alignment wrapText="1"/>
    </xf>
    <xf numFmtId="0" fontId="21" fillId="0" borderId="0" xfId="0" applyFont="1"/>
    <xf numFmtId="0" fontId="6" fillId="2" borderId="0" xfId="30" applyFont="1" applyFill="1" applyAlignment="1">
      <alignment wrapText="1"/>
    </xf>
    <xf numFmtId="0" fontId="6" fillId="2" borderId="0" xfId="30" applyFont="1" applyFill="1"/>
    <xf numFmtId="0" fontId="9" fillId="0" borderId="3" xfId="30" applyFont="1" applyBorder="1" applyAlignment="1">
      <alignment horizontal="center" vertical="center" wrapText="1"/>
    </xf>
    <xf numFmtId="0" fontId="2" fillId="0" borderId="3" xfId="0" applyFont="1" applyBorder="1" applyAlignment="1">
      <alignment horizontal="center" vertical="center" wrapText="1"/>
    </xf>
    <xf numFmtId="0" fontId="9" fillId="2" borderId="3" xfId="30" applyFont="1" applyFill="1" applyBorder="1" applyAlignment="1">
      <alignment horizontal="center" vertical="center" wrapText="1"/>
    </xf>
    <xf numFmtId="169" fontId="3" fillId="5" borderId="3" xfId="1" applyNumberFormat="1" applyFont="1" applyFill="1" applyBorder="1" applyAlignment="1" applyProtection="1">
      <alignment horizontal="center" vertical="center" wrapText="1"/>
    </xf>
    <xf numFmtId="0" fontId="9" fillId="5" borderId="3" xfId="30" applyFont="1" applyFill="1" applyBorder="1" applyAlignment="1">
      <alignment horizontal="center" vertical="center" wrapText="1"/>
    </xf>
    <xf numFmtId="1" fontId="3" fillId="5" borderId="3" xfId="1" applyNumberFormat="1" applyFont="1" applyFill="1" applyBorder="1" applyAlignment="1" applyProtection="1">
      <alignment horizontal="center" vertical="center" wrapText="1"/>
    </xf>
    <xf numFmtId="0" fontId="3" fillId="2" borderId="3" xfId="30" applyFont="1" applyFill="1" applyBorder="1" applyAlignment="1">
      <alignment horizontal="center" vertical="center" wrapText="1"/>
    </xf>
    <xf numFmtId="0" fontId="3" fillId="0" borderId="3" xfId="30" applyFont="1" applyBorder="1" applyAlignment="1">
      <alignment horizontal="center" vertical="center" wrapText="1"/>
    </xf>
    <xf numFmtId="168" fontId="3" fillId="5" borderId="3" xfId="1" applyNumberFormat="1" applyFont="1" applyFill="1" applyBorder="1" applyAlignment="1" applyProtection="1">
      <alignment horizontal="center" vertical="center" wrapText="1"/>
    </xf>
    <xf numFmtId="9" fontId="3" fillId="5" borderId="3" xfId="1" applyFont="1" applyFill="1" applyBorder="1" applyAlignment="1" applyProtection="1">
      <alignment horizontal="center" vertical="center" wrapText="1"/>
    </xf>
    <xf numFmtId="0" fontId="3" fillId="0" borderId="3" xfId="0" applyFont="1" applyBorder="1" applyAlignment="1">
      <alignment horizontal="center" vertical="center" wrapText="1"/>
    </xf>
    <xf numFmtId="9" fontId="9" fillId="2" borderId="3" xfId="1" applyFont="1" applyFill="1" applyBorder="1" applyAlignment="1" applyProtection="1">
      <alignment horizontal="center" vertical="center" wrapText="1"/>
    </xf>
    <xf numFmtId="0" fontId="2"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3" fillId="5" borderId="2" xfId="0" applyFont="1" applyFill="1" applyBorder="1"/>
    <xf numFmtId="0" fontId="3" fillId="5" borderId="3" xfId="1" applyNumberFormat="1" applyFont="1" applyFill="1" applyBorder="1" applyAlignment="1" applyProtection="1">
      <alignment horizontal="center" vertical="center" wrapText="1"/>
    </xf>
    <xf numFmtId="9" fontId="2" fillId="0" borderId="3" xfId="0" applyNumberFormat="1" applyFont="1" applyBorder="1" applyAlignment="1">
      <alignment horizontal="center" vertical="center" wrapText="1"/>
    </xf>
    <xf numFmtId="0" fontId="2" fillId="5" borderId="3" xfId="0" applyFont="1" applyFill="1" applyBorder="1" applyAlignment="1">
      <alignment horizontal="center" vertical="center"/>
    </xf>
    <xf numFmtId="168" fontId="16" fillId="0" borderId="3" xfId="1" applyNumberFormat="1" applyFont="1" applyBorder="1" applyAlignment="1" applyProtection="1">
      <alignment horizontal="center" vertical="center" wrapText="1"/>
    </xf>
    <xf numFmtId="9" fontId="15" fillId="5" borderId="5" xfId="1" applyFont="1" applyFill="1" applyBorder="1" applyAlignment="1" applyProtection="1">
      <alignment horizontal="center" vertical="center"/>
    </xf>
    <xf numFmtId="9" fontId="3" fillId="5" borderId="10" xfId="30" applyNumberFormat="1" applyFont="1" applyFill="1" applyBorder="1" applyAlignment="1" applyProtection="1">
      <alignment horizontal="center" vertical="center" wrapText="1"/>
      <protection locked="0"/>
    </xf>
    <xf numFmtId="9" fontId="16" fillId="0" borderId="3" xfId="1" applyFont="1" applyBorder="1" applyAlignment="1" applyProtection="1">
      <alignment horizontal="center" vertical="center" wrapText="1"/>
      <protection locked="0"/>
    </xf>
    <xf numFmtId="0" fontId="9" fillId="0" borderId="11" xfId="1" applyNumberFormat="1" applyFont="1" applyFill="1" applyBorder="1" applyAlignment="1" applyProtection="1">
      <alignment horizontal="center" vertical="center" wrapText="1"/>
    </xf>
    <xf numFmtId="0" fontId="9" fillId="2" borderId="11" xfId="1" applyNumberFormat="1" applyFont="1" applyFill="1" applyBorder="1" applyAlignment="1" applyProtection="1">
      <alignment horizontal="center" vertical="center" wrapText="1"/>
    </xf>
    <xf numFmtId="0" fontId="16" fillId="5" borderId="3" xfId="1" applyNumberFormat="1" applyFont="1" applyFill="1" applyBorder="1" applyAlignment="1" applyProtection="1">
      <alignment horizontal="center" vertical="center" wrapText="1"/>
    </xf>
    <xf numFmtId="9" fontId="3" fillId="5" borderId="10" xfId="1" applyFont="1" applyFill="1" applyBorder="1" applyAlignment="1" applyProtection="1">
      <alignment horizontal="center" vertical="center" wrapText="1"/>
    </xf>
    <xf numFmtId="2" fontId="3" fillId="5" borderId="3" xfId="1" applyNumberFormat="1" applyFont="1" applyFill="1" applyBorder="1" applyAlignment="1" applyProtection="1">
      <alignment horizontal="center" vertical="center" wrapText="1"/>
    </xf>
    <xf numFmtId="0" fontId="0" fillId="0" borderId="3" xfId="0" applyBorder="1"/>
    <xf numFmtId="0" fontId="25" fillId="0" borderId="3" xfId="0" applyFont="1" applyBorder="1" applyAlignment="1">
      <alignment horizontal="center" vertical="center" wrapText="1"/>
    </xf>
    <xf numFmtId="0" fontId="25" fillId="0" borderId="3" xfId="0" applyFont="1" applyBorder="1" applyAlignment="1">
      <alignment horizontal="center" vertical="center"/>
    </xf>
    <xf numFmtId="0" fontId="13" fillId="8" borderId="3" xfId="0" applyFont="1" applyFill="1" applyBorder="1" applyAlignment="1">
      <alignment horizontal="center" vertical="center"/>
    </xf>
    <xf numFmtId="0" fontId="13" fillId="11" borderId="3" xfId="0" applyFont="1" applyFill="1" applyBorder="1" applyAlignment="1">
      <alignment horizontal="center" vertical="center"/>
    </xf>
    <xf numFmtId="0" fontId="13" fillId="12" borderId="3" xfId="0" applyFont="1" applyFill="1" applyBorder="1" applyAlignment="1">
      <alignment horizontal="center" vertical="center"/>
    </xf>
    <xf numFmtId="0" fontId="13" fillId="9" borderId="3" xfId="0" applyFont="1" applyFill="1" applyBorder="1" applyAlignment="1">
      <alignment horizontal="center" vertical="center"/>
    </xf>
    <xf numFmtId="0" fontId="13" fillId="8" borderId="3"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3" fillId="9" borderId="3"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0" borderId="3" xfId="36" applyFont="1" applyFill="1" applyBorder="1" applyAlignment="1" applyProtection="1"/>
    <xf numFmtId="9" fontId="2" fillId="0" borderId="3" xfId="1" applyFont="1" applyBorder="1" applyAlignment="1" applyProtection="1">
      <alignment horizontal="center"/>
    </xf>
    <xf numFmtId="168" fontId="2" fillId="0" borderId="3" xfId="1" applyNumberFormat="1" applyFont="1" applyBorder="1" applyAlignment="1" applyProtection="1">
      <alignment horizontal="center"/>
    </xf>
    <xf numFmtId="0" fontId="14" fillId="0" borderId="3" xfId="36" applyFont="1" applyBorder="1" applyAlignment="1" applyProtection="1">
      <alignment horizontal="left" wrapText="1"/>
    </xf>
    <xf numFmtId="0" fontId="14" fillId="0" borderId="3" xfId="36" applyFont="1" applyBorder="1" applyAlignment="1" applyProtection="1">
      <alignment horizontal="left"/>
    </xf>
    <xf numFmtId="168" fontId="13" fillId="0" borderId="3" xfId="1" applyNumberFormat="1" applyFont="1" applyBorder="1" applyAlignment="1" applyProtection="1">
      <alignment horizontal="center"/>
    </xf>
    <xf numFmtId="168" fontId="43" fillId="5" borderId="3" xfId="1" applyNumberFormat="1" applyFont="1" applyFill="1" applyBorder="1" applyAlignment="1" applyProtection="1">
      <alignment horizontal="center" wrapText="1"/>
    </xf>
    <xf numFmtId="0" fontId="16" fillId="0" borderId="3" xfId="1" applyNumberFormat="1" applyFont="1" applyBorder="1" applyAlignment="1" applyProtection="1">
      <alignment horizontal="center" vertical="center" wrapText="1"/>
      <protection locked="0"/>
    </xf>
    <xf numFmtId="0" fontId="10" fillId="10" borderId="5" xfId="30" applyFont="1" applyFill="1" applyBorder="1" applyAlignment="1">
      <alignment horizontal="center" vertical="center" wrapText="1"/>
    </xf>
    <xf numFmtId="0" fontId="10" fillId="10" borderId="1" xfId="30" applyFont="1" applyFill="1" applyBorder="1" applyAlignment="1">
      <alignment horizontal="center" vertical="center" wrapText="1"/>
    </xf>
    <xf numFmtId="0" fontId="3" fillId="0" borderId="10" xfId="30" applyFont="1" applyBorder="1" applyAlignment="1">
      <alignment horizontal="center" vertical="center" wrapText="1"/>
    </xf>
    <xf numFmtId="0" fontId="2" fillId="0" borderId="19" xfId="0" applyFont="1" applyBorder="1"/>
    <xf numFmtId="0" fontId="21" fillId="0" borderId="0" xfId="0" applyFont="1" applyAlignment="1">
      <alignment horizontal="center" vertical="center"/>
    </xf>
    <xf numFmtId="0" fontId="17" fillId="8" borderId="3" xfId="30" applyFont="1" applyFill="1" applyBorder="1" applyAlignment="1">
      <alignment horizontal="center" vertical="center" wrapText="1"/>
    </xf>
    <xf numFmtId="0" fontId="17" fillId="11" borderId="3" xfId="30" applyFont="1" applyFill="1" applyBorder="1" applyAlignment="1">
      <alignment horizontal="center" vertical="center" wrapText="1"/>
    </xf>
    <xf numFmtId="0" fontId="17" fillId="12" borderId="3" xfId="30" applyFont="1" applyFill="1" applyBorder="1" applyAlignment="1">
      <alignment horizontal="center" vertical="center" wrapText="1"/>
    </xf>
    <xf numFmtId="0" fontId="17" fillId="9" borderId="3" xfId="30" applyFont="1" applyFill="1" applyBorder="1" applyAlignment="1">
      <alignment horizontal="center" vertical="center" wrapText="1"/>
    </xf>
    <xf numFmtId="0" fontId="17" fillId="10" borderId="3" xfId="30" applyFont="1" applyFill="1" applyBorder="1" applyAlignment="1">
      <alignment horizontal="center" vertical="center" wrapText="1"/>
    </xf>
    <xf numFmtId="0" fontId="15" fillId="0" borderId="0" xfId="0" applyFont="1" applyAlignment="1">
      <alignment horizontal="center" vertical="center"/>
    </xf>
    <xf numFmtId="0" fontId="16" fillId="0" borderId="3" xfId="30" applyFont="1" applyBorder="1" applyAlignment="1">
      <alignment horizontal="center" vertical="center" wrapText="1"/>
    </xf>
    <xf numFmtId="0" fontId="16" fillId="5" borderId="3" xfId="30" applyFont="1" applyFill="1" applyBorder="1" applyAlignment="1">
      <alignment horizontal="center" vertical="center" wrapText="1"/>
    </xf>
    <xf numFmtId="169" fontId="16" fillId="5" borderId="3" xfId="3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16" fillId="0" borderId="5" xfId="30" applyFont="1" applyBorder="1" applyAlignment="1">
      <alignment horizontal="center" vertical="center" wrapText="1"/>
    </xf>
    <xf numFmtId="9" fontId="16" fillId="0" borderId="3" xfId="30" applyNumberFormat="1" applyFont="1" applyBorder="1" applyAlignment="1">
      <alignment horizontal="center" vertical="center" wrapText="1"/>
    </xf>
    <xf numFmtId="9" fontId="16" fillId="5" borderId="3" xfId="30" applyNumberFormat="1" applyFont="1" applyFill="1" applyBorder="1" applyAlignment="1">
      <alignment horizontal="center" vertical="center" wrapText="1"/>
    </xf>
    <xf numFmtId="0" fontId="16" fillId="5" borderId="5" xfId="30" applyFont="1" applyFill="1" applyBorder="1" applyAlignment="1">
      <alignment horizontal="center" vertical="center" wrapText="1"/>
    </xf>
    <xf numFmtId="9" fontId="16" fillId="5" borderId="5" xfId="30" applyNumberFormat="1" applyFont="1" applyFill="1" applyBorder="1" applyAlignment="1">
      <alignment horizontal="center" vertical="center" wrapText="1"/>
    </xf>
    <xf numFmtId="0" fontId="15" fillId="0" borderId="0" xfId="0" applyFont="1" applyAlignment="1">
      <alignment horizontal="center" vertical="center" wrapText="1"/>
    </xf>
    <xf numFmtId="0" fontId="20" fillId="2" borderId="0" xfId="30" applyFont="1" applyFill="1" applyAlignment="1">
      <alignment horizontal="center" vertical="center" wrapText="1"/>
    </xf>
    <xf numFmtId="0" fontId="17" fillId="8" borderId="1" xfId="30" applyFont="1" applyFill="1" applyBorder="1" applyAlignment="1">
      <alignment horizontal="center" vertical="center" wrapText="1"/>
    </xf>
    <xf numFmtId="0" fontId="17" fillId="12" borderId="5" xfId="30" applyFont="1" applyFill="1" applyBorder="1" applyAlignment="1">
      <alignment horizontal="center" vertical="center" wrapText="1"/>
    </xf>
    <xf numFmtId="0" fontId="17" fillId="9" borderId="5" xfId="30" applyFont="1" applyFill="1" applyBorder="1" applyAlignment="1">
      <alignment horizontal="center" vertical="center" wrapText="1"/>
    </xf>
    <xf numFmtId="0" fontId="16" fillId="2" borderId="0" xfId="30" applyFont="1" applyFill="1" applyAlignment="1">
      <alignment horizontal="center" vertical="center" wrapText="1"/>
    </xf>
    <xf numFmtId="0" fontId="18" fillId="5" borderId="3" xfId="0" applyFont="1" applyFill="1" applyBorder="1" applyAlignment="1">
      <alignment horizontal="center" vertical="center" wrapText="1"/>
    </xf>
    <xf numFmtId="0" fontId="18" fillId="13" borderId="3" xfId="0" applyFont="1" applyFill="1" applyBorder="1" applyAlignment="1">
      <alignment horizontal="center" vertical="center"/>
    </xf>
    <xf numFmtId="1" fontId="16" fillId="5" borderId="5" xfId="0" applyNumberFormat="1" applyFont="1" applyFill="1" applyBorder="1" applyAlignment="1">
      <alignment horizontal="center" vertical="center"/>
    </xf>
    <xf numFmtId="1" fontId="16" fillId="5" borderId="3" xfId="30" applyNumberFormat="1" applyFont="1" applyFill="1" applyBorder="1" applyAlignment="1">
      <alignment horizontal="center" vertical="center" wrapText="1"/>
    </xf>
    <xf numFmtId="9" fontId="18" fillId="13" borderId="3" xfId="0" applyNumberFormat="1" applyFont="1" applyFill="1" applyBorder="1" applyAlignment="1">
      <alignment horizontal="center" vertical="center" wrapText="1"/>
    </xf>
    <xf numFmtId="9" fontId="15" fillId="5" borderId="5" xfId="0" applyNumberFormat="1" applyFont="1" applyFill="1" applyBorder="1" applyAlignment="1">
      <alignment horizontal="center" vertical="center"/>
    </xf>
    <xf numFmtId="1" fontId="16" fillId="5" borderId="3" xfId="1" applyNumberFormat="1" applyFont="1" applyFill="1" applyBorder="1" applyAlignment="1" applyProtection="1">
      <alignment horizontal="center" vertical="center" wrapText="1"/>
    </xf>
    <xf numFmtId="9" fontId="15" fillId="5" borderId="5" xfId="0" applyNumberFormat="1" applyFont="1" applyFill="1" applyBorder="1" applyAlignment="1">
      <alignment horizontal="center" vertical="center" wrapText="1"/>
    </xf>
    <xf numFmtId="9" fontId="15" fillId="5" borderId="5" xfId="1" applyFont="1" applyFill="1" applyBorder="1" applyAlignment="1" applyProtection="1">
      <alignment horizontal="center" vertical="center" wrapText="1"/>
    </xf>
    <xf numFmtId="0" fontId="15" fillId="0" borderId="1" xfId="0" applyFont="1" applyBorder="1" applyAlignment="1">
      <alignment horizontal="center" vertical="center" wrapText="1"/>
    </xf>
    <xf numFmtId="1" fontId="15" fillId="5" borderId="5" xfId="0" applyNumberFormat="1" applyFont="1" applyFill="1" applyBorder="1" applyAlignment="1">
      <alignment horizontal="center" vertical="center"/>
    </xf>
    <xf numFmtId="0" fontId="15" fillId="5" borderId="5" xfId="0" applyFont="1" applyFill="1" applyBorder="1" applyAlignment="1">
      <alignment horizontal="center" vertical="center"/>
    </xf>
    <xf numFmtId="9" fontId="18" fillId="13" borderId="11" xfId="0" applyNumberFormat="1" applyFont="1" applyFill="1" applyBorder="1" applyAlignment="1">
      <alignment horizontal="center" vertical="center" wrapText="1"/>
    </xf>
    <xf numFmtId="9" fontId="15" fillId="5" borderId="15"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13" borderId="10" xfId="0" applyFont="1" applyFill="1" applyBorder="1" applyAlignment="1">
      <alignment horizontal="center" vertical="center"/>
    </xf>
    <xf numFmtId="0" fontId="15" fillId="5" borderId="13" xfId="0" applyFont="1" applyFill="1" applyBorder="1" applyAlignment="1">
      <alignment horizontal="center" vertical="center"/>
    </xf>
    <xf numFmtId="0" fontId="16" fillId="0" borderId="0" xfId="0" applyFont="1" applyAlignment="1">
      <alignment horizontal="center" vertical="center"/>
    </xf>
    <xf numFmtId="168" fontId="16" fillId="0" borderId="3" xfId="0" applyNumberFormat="1" applyFont="1" applyBorder="1" applyAlignment="1">
      <alignment horizontal="center" vertical="center"/>
    </xf>
    <xf numFmtId="168" fontId="16" fillId="0" borderId="5" xfId="0" applyNumberFormat="1" applyFont="1" applyBorder="1" applyAlignment="1">
      <alignment horizontal="center" vertical="center"/>
    </xf>
    <xf numFmtId="9" fontId="16" fillId="0" borderId="3" xfId="0" applyNumberFormat="1" applyFont="1" applyBorder="1" applyAlignment="1">
      <alignment horizontal="center" vertical="center"/>
    </xf>
    <xf numFmtId="0" fontId="3" fillId="0" borderId="0" xfId="0" applyFont="1" applyAlignment="1">
      <alignment horizont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9" fontId="16" fillId="5" borderId="3" xfId="0" applyNumberFormat="1" applyFont="1" applyFill="1" applyBorder="1" applyAlignment="1">
      <alignment horizontal="center" vertical="center"/>
    </xf>
    <xf numFmtId="0" fontId="16" fillId="5" borderId="3" xfId="0" applyFont="1" applyFill="1" applyBorder="1" applyAlignment="1">
      <alignment horizontal="center" vertical="center"/>
    </xf>
    <xf numFmtId="0" fontId="16" fillId="5" borderId="3" xfId="0" applyFont="1" applyFill="1" applyBorder="1" applyAlignment="1">
      <alignment horizontal="center" vertical="center" wrapText="1"/>
    </xf>
    <xf numFmtId="9" fontId="16" fillId="5" borderId="3"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168" fontId="16" fillId="5" borderId="3" xfId="30" applyNumberFormat="1" applyFont="1" applyFill="1" applyBorder="1" applyAlignment="1">
      <alignment horizontal="center" vertical="center" wrapText="1"/>
    </xf>
    <xf numFmtId="0" fontId="16" fillId="5" borderId="2" xfId="0" applyFont="1" applyFill="1" applyBorder="1" applyAlignment="1">
      <alignment horizontal="center" vertical="center"/>
    </xf>
    <xf numFmtId="0" fontId="2" fillId="0" borderId="0" xfId="0" applyFont="1" applyAlignment="1">
      <alignment horizontal="center" vertical="center"/>
    </xf>
    <xf numFmtId="0" fontId="37" fillId="0" borderId="3" xfId="0" applyFont="1" applyBorder="1" applyAlignment="1">
      <alignment horizontal="center" vertical="center" wrapText="1"/>
    </xf>
    <xf numFmtId="0" fontId="37" fillId="14" borderId="3" xfId="0" applyFont="1" applyFill="1" applyBorder="1" applyAlignment="1">
      <alignment horizontal="center" vertical="center" wrapText="1"/>
    </xf>
    <xf numFmtId="9" fontId="36" fillId="0" borderId="3" xfId="0" applyNumberFormat="1" applyFont="1" applyBorder="1" applyAlignment="1">
      <alignment horizontal="center" vertical="center"/>
    </xf>
    <xf numFmtId="0" fontId="6" fillId="2" borderId="3" xfId="30" applyFont="1" applyFill="1" applyBorder="1" applyAlignment="1">
      <alignment wrapText="1"/>
    </xf>
    <xf numFmtId="0" fontId="2" fillId="7" borderId="3" xfId="0" applyFont="1" applyFill="1" applyBorder="1" applyAlignment="1">
      <alignment wrapText="1"/>
    </xf>
    <xf numFmtId="0" fontId="3" fillId="0" borderId="12" xfId="30" applyFont="1" applyBorder="1" applyAlignment="1">
      <alignment horizontal="center" vertical="center" wrapText="1"/>
    </xf>
    <xf numFmtId="9" fontId="3" fillId="5" borderId="10" xfId="30" applyNumberFormat="1" applyFont="1" applyFill="1" applyBorder="1" applyAlignment="1">
      <alignment horizontal="center" vertical="center" wrapText="1"/>
    </xf>
    <xf numFmtId="9" fontId="3" fillId="5" borderId="3" xfId="30" applyNumberFormat="1" applyFont="1" applyFill="1" applyBorder="1" applyAlignment="1">
      <alignment horizontal="center" vertical="center" wrapText="1"/>
    </xf>
    <xf numFmtId="0" fontId="2" fillId="7" borderId="0" xfId="0" applyFont="1" applyFill="1" applyAlignment="1">
      <alignment wrapText="1"/>
    </xf>
    <xf numFmtId="0" fontId="3" fillId="5" borderId="1" xfId="30" applyFont="1" applyFill="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vertical="center" wrapText="1"/>
    </xf>
    <xf numFmtId="0" fontId="2" fillId="5" borderId="0" xfId="0" applyFont="1" applyFill="1" applyAlignment="1">
      <alignment wrapText="1"/>
    </xf>
    <xf numFmtId="0" fontId="2" fillId="5" borderId="0" xfId="0" applyFont="1" applyFill="1"/>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9" fontId="8" fillId="5" borderId="3"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6" borderId="8" xfId="0" applyFont="1" applyFill="1" applyBorder="1" applyAlignment="1">
      <alignment horizontal="center" vertical="center" wrapText="1"/>
    </xf>
    <xf numFmtId="9" fontId="8" fillId="6"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38" fillId="3" borderId="3" xfId="0" applyFont="1" applyFill="1" applyBorder="1" applyAlignment="1">
      <alignment vertical="center"/>
    </xf>
    <xf numFmtId="1" fontId="3" fillId="5" borderId="3" xfId="30" applyNumberFormat="1" applyFont="1" applyFill="1" applyBorder="1" applyAlignment="1">
      <alignment horizontal="center" vertical="center" wrapText="1"/>
    </xf>
    <xf numFmtId="0" fontId="2" fillId="0" borderId="9" xfId="0" applyFont="1" applyBorder="1" applyAlignment="1">
      <alignment horizontal="center" vertical="center" wrapText="1"/>
    </xf>
    <xf numFmtId="1" fontId="2" fillId="5" borderId="3" xfId="0" applyNumberFormat="1" applyFont="1" applyFill="1" applyBorder="1" applyAlignment="1">
      <alignment horizontal="center" vertical="center" wrapText="1"/>
    </xf>
    <xf numFmtId="9" fontId="2" fillId="5" borderId="3" xfId="0" applyNumberFormat="1" applyFont="1" applyFill="1" applyBorder="1" applyAlignment="1">
      <alignment horizontal="center" vertical="center" wrapText="1"/>
    </xf>
    <xf numFmtId="0" fontId="2" fillId="0" borderId="9" xfId="0" applyFont="1" applyBorder="1" applyAlignment="1">
      <alignment horizontal="center" wrapText="1"/>
    </xf>
    <xf numFmtId="0" fontId="2" fillId="5" borderId="9" xfId="0" applyFont="1" applyFill="1" applyBorder="1" applyAlignment="1">
      <alignment horizontal="center" vertical="center" wrapText="1"/>
    </xf>
    <xf numFmtId="0" fontId="2" fillId="0" borderId="1" xfId="0" applyFont="1" applyBorder="1" applyAlignment="1">
      <alignment horizontal="center" vertical="center" wrapText="1"/>
    </xf>
    <xf numFmtId="9" fontId="3" fillId="5" borderId="3" xfId="0" applyNumberFormat="1" applyFont="1" applyFill="1" applyBorder="1" applyAlignment="1">
      <alignment horizontal="center" vertical="center" wrapText="1"/>
    </xf>
    <xf numFmtId="0" fontId="9" fillId="0" borderId="11" xfId="30" applyFont="1" applyBorder="1" applyAlignment="1">
      <alignment horizontal="center" vertical="center" wrapText="1"/>
    </xf>
    <xf numFmtId="0" fontId="9" fillId="0" borderId="10" xfId="30" applyFont="1" applyBorder="1" applyAlignment="1">
      <alignment horizontal="center" vertical="center" wrapText="1"/>
    </xf>
    <xf numFmtId="9" fontId="9" fillId="0" borderId="3" xfId="30" applyNumberFormat="1" applyFont="1" applyBorder="1" applyAlignment="1">
      <alignment horizontal="center" vertical="center" wrapText="1"/>
    </xf>
    <xf numFmtId="0" fontId="9" fillId="0" borderId="4" xfId="30" applyFont="1" applyBorder="1" applyAlignment="1">
      <alignment horizontal="center" vertical="center" wrapText="1"/>
    </xf>
    <xf numFmtId="0" fontId="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3" fillId="5" borderId="3" xfId="0" applyFont="1" applyFill="1" applyBorder="1" applyAlignment="1">
      <alignment horizontal="center" vertical="center" wrapText="1"/>
    </xf>
    <xf numFmtId="9" fontId="9" fillId="5" borderId="3" xfId="30" applyNumberFormat="1" applyFont="1" applyFill="1" applyBorder="1" applyAlignment="1">
      <alignment horizontal="center" vertical="center" wrapText="1"/>
    </xf>
    <xf numFmtId="0" fontId="9" fillId="5" borderId="12" xfId="30" applyFont="1" applyFill="1" applyBorder="1" applyAlignment="1">
      <alignment horizontal="center" vertical="center" wrapText="1"/>
    </xf>
    <xf numFmtId="0" fontId="9" fillId="5" borderId="19" xfId="30" applyFont="1" applyFill="1" applyBorder="1" applyAlignment="1">
      <alignment horizontal="center" vertical="center" wrapText="1"/>
    </xf>
    <xf numFmtId="0" fontId="3" fillId="5" borderId="11" xfId="0" applyFont="1" applyFill="1" applyBorder="1" applyAlignment="1">
      <alignment horizontal="center" vertical="center" wrapText="1"/>
    </xf>
    <xf numFmtId="0" fontId="8" fillId="5" borderId="11" xfId="0" applyFont="1" applyFill="1" applyBorder="1" applyAlignment="1">
      <alignment horizontal="center" vertical="center" wrapText="1"/>
    </xf>
    <xf numFmtId="9" fontId="9" fillId="5" borderId="11" xfId="30" applyNumberFormat="1" applyFont="1" applyFill="1" applyBorder="1" applyAlignment="1">
      <alignment horizontal="center" vertical="center" wrapText="1"/>
    </xf>
    <xf numFmtId="9" fontId="9" fillId="5" borderId="10" xfId="30" applyNumberFormat="1" applyFont="1" applyFill="1" applyBorder="1" applyAlignment="1">
      <alignment horizontal="center" vertical="center" wrapText="1"/>
    </xf>
    <xf numFmtId="0" fontId="2" fillId="0" borderId="3" xfId="0" applyFont="1" applyBorder="1" applyAlignment="1">
      <alignment vertical="center" wrapText="1"/>
    </xf>
    <xf numFmtId="0" fontId="10" fillId="10" borderId="3" xfId="30" applyFont="1"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13" borderId="10" xfId="0" applyFont="1" applyFill="1" applyBorder="1" applyAlignment="1">
      <alignment horizontal="center" vertical="center" wrapText="1"/>
    </xf>
    <xf numFmtId="0" fontId="1" fillId="5" borderId="3" xfId="0" applyFont="1" applyFill="1" applyBorder="1" applyAlignment="1">
      <alignment horizontal="center" wrapText="1"/>
    </xf>
    <xf numFmtId="0" fontId="2" fillId="5" borderId="3" xfId="0" applyFont="1" applyFill="1" applyBorder="1" applyAlignment="1">
      <alignment horizontal="center" wrapText="1"/>
    </xf>
    <xf numFmtId="0" fontId="2" fillId="13" borderId="3" xfId="0" applyFont="1" applyFill="1" applyBorder="1" applyAlignment="1">
      <alignment horizontal="center" vertical="center" wrapText="1"/>
    </xf>
    <xf numFmtId="0" fontId="3" fillId="0" borderId="5" xfId="30" applyFont="1" applyBorder="1" applyAlignment="1">
      <alignment horizontal="center" vertical="center" wrapText="1"/>
    </xf>
    <xf numFmtId="0" fontId="2" fillId="0" borderId="15" xfId="0" applyFont="1" applyBorder="1" applyAlignment="1">
      <alignment horizontal="center" vertical="center" wrapText="1"/>
    </xf>
    <xf numFmtId="0" fontId="2" fillId="5" borderId="3" xfId="0" applyFont="1" applyFill="1" applyBorder="1" applyAlignment="1">
      <alignment wrapText="1"/>
    </xf>
    <xf numFmtId="0" fontId="9" fillId="5" borderId="10" xfId="30" applyFont="1" applyFill="1" applyBorder="1" applyAlignment="1">
      <alignment horizontal="center" vertical="center" wrapText="1"/>
    </xf>
    <xf numFmtId="0" fontId="9" fillId="0" borderId="1" xfId="30" applyFont="1" applyBorder="1" applyAlignment="1">
      <alignment horizontal="center" vertical="center" wrapText="1"/>
    </xf>
    <xf numFmtId="1" fontId="3" fillId="0" borderId="3" xfId="30" applyNumberFormat="1" applyFont="1" applyBorder="1" applyAlignment="1">
      <alignment horizontal="center" vertical="center" wrapText="1"/>
    </xf>
    <xf numFmtId="9" fontId="9" fillId="2" borderId="3" xfId="30" applyNumberFormat="1"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22" xfId="30" applyFont="1" applyBorder="1" applyAlignment="1">
      <alignment horizontal="center" vertical="center" wrapText="1"/>
    </xf>
    <xf numFmtId="1" fontId="3" fillId="0" borderId="22" xfId="30" applyNumberFormat="1" applyFont="1" applyBorder="1" applyAlignment="1">
      <alignment horizontal="center" vertical="center" wrapText="1"/>
    </xf>
    <xf numFmtId="0" fontId="9" fillId="5" borderId="22" xfId="30" applyFont="1" applyFill="1" applyBorder="1" applyAlignment="1">
      <alignment horizontal="center" vertical="center" wrapText="1"/>
    </xf>
    <xf numFmtId="9" fontId="9" fillId="2" borderId="22" xfId="30" applyNumberFormat="1" applyFont="1" applyFill="1" applyBorder="1" applyAlignment="1">
      <alignment horizontal="center" vertical="center" wrapText="1"/>
    </xf>
    <xf numFmtId="9" fontId="9" fillId="5" borderId="22" xfId="30" applyNumberFormat="1" applyFont="1" applyFill="1" applyBorder="1" applyAlignment="1">
      <alignment horizontal="center" vertical="center" wrapText="1"/>
    </xf>
    <xf numFmtId="0" fontId="24" fillId="0" borderId="23" xfId="0" applyFont="1" applyBorder="1" applyAlignment="1">
      <alignment horizontal="center" vertical="center"/>
    </xf>
    <xf numFmtId="9" fontId="24" fillId="0" borderId="23" xfId="0" applyNumberFormat="1" applyFont="1" applyBorder="1" applyAlignment="1">
      <alignment horizontal="center" vertical="center"/>
    </xf>
    <xf numFmtId="1" fontId="9" fillId="0" borderId="3" xfId="30" applyNumberFormat="1" applyFont="1" applyBorder="1" applyAlignment="1">
      <alignment horizontal="center" vertical="center" wrapText="1"/>
    </xf>
    <xf numFmtId="9" fontId="9" fillId="0" borderId="3" xfId="1" applyFont="1" applyBorder="1" applyAlignment="1" applyProtection="1">
      <alignment horizontal="center" vertical="center" wrapText="1"/>
    </xf>
    <xf numFmtId="0" fontId="40" fillId="0" borderId="3" xfId="0" applyFont="1" applyBorder="1" applyAlignment="1">
      <alignment horizontal="center" vertical="center" wrapText="1"/>
    </xf>
    <xf numFmtId="0" fontId="9" fillId="0" borderId="5" xfId="30" applyFont="1" applyBorder="1" applyAlignment="1">
      <alignment horizontal="center" vertical="center" wrapText="1"/>
    </xf>
    <xf numFmtId="0" fontId="11" fillId="0" borderId="3" xfId="30" applyFont="1" applyBorder="1" applyAlignment="1">
      <alignment horizontal="center" vertical="center" wrapText="1"/>
    </xf>
    <xf numFmtId="0" fontId="36" fillId="5" borderId="3"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8" fillId="5" borderId="3" xfId="0" applyFont="1" applyFill="1" applyBorder="1" applyAlignment="1">
      <alignment vertical="center" wrapText="1"/>
    </xf>
    <xf numFmtId="9" fontId="3" fillId="0" borderId="3" xfId="30" applyNumberFormat="1" applyFont="1" applyBorder="1" applyAlignment="1">
      <alignment horizontal="center" vertical="center" wrapText="1"/>
    </xf>
    <xf numFmtId="9" fontId="2" fillId="0" borderId="3" xfId="0" applyNumberFormat="1" applyFont="1" applyBorder="1" applyAlignment="1">
      <alignment horizontal="center" vertical="center"/>
    </xf>
    <xf numFmtId="0" fontId="10" fillId="5" borderId="3" xfId="30" applyFont="1" applyFill="1" applyBorder="1" applyAlignment="1">
      <alignment horizontal="center" vertical="center"/>
    </xf>
    <xf numFmtId="9" fontId="3" fillId="5" borderId="3" xfId="1" applyFont="1" applyFill="1" applyBorder="1" applyAlignment="1" applyProtection="1">
      <alignment horizontal="center" vertical="center"/>
    </xf>
    <xf numFmtId="0" fontId="0" fillId="0" borderId="20" xfId="0" applyBorder="1" applyAlignment="1">
      <alignment horizontal="center"/>
    </xf>
    <xf numFmtId="0" fontId="0" fillId="0" borderId="3" xfId="0" applyBorder="1" applyAlignment="1">
      <alignment horizontal="center"/>
    </xf>
    <xf numFmtId="0" fontId="25" fillId="0" borderId="3" xfId="0" applyFont="1" applyBorder="1" applyAlignment="1">
      <alignment horizontal="center"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13" fillId="0" borderId="3" xfId="0" applyFont="1" applyBorder="1" applyAlignment="1">
      <alignment horizontal="center" vertical="center"/>
    </xf>
    <xf numFmtId="0" fontId="13" fillId="10" borderId="3"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3" xfId="0" applyFont="1" applyBorder="1" applyAlignment="1">
      <alignment horizont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2" borderId="2" xfId="30" applyFont="1" applyFill="1" applyBorder="1" applyAlignment="1">
      <alignment horizontal="center" vertical="center"/>
    </xf>
    <xf numFmtId="0" fontId="10" fillId="2" borderId="5" xfId="30" applyFont="1" applyFill="1" applyBorder="1" applyAlignment="1">
      <alignment horizontal="center" vertical="center"/>
    </xf>
    <xf numFmtId="0" fontId="10" fillId="0" borderId="9" xfId="30" applyFont="1" applyBorder="1" applyAlignment="1">
      <alignment horizontal="center" vertical="center" wrapText="1"/>
    </xf>
    <xf numFmtId="0" fontId="10" fillId="0" borderId="19" xfId="30" applyFont="1" applyBorder="1" applyAlignment="1">
      <alignment horizontal="center" vertical="center" wrapText="1"/>
    </xf>
    <xf numFmtId="0" fontId="17" fillId="4" borderId="3" xfId="30" applyFont="1" applyFill="1" applyBorder="1" applyAlignment="1">
      <alignment horizontal="center" vertical="center" wrapText="1"/>
    </xf>
    <xf numFmtId="0" fontId="17" fillId="8" borderId="3" xfId="30" applyFont="1" applyFill="1" applyBorder="1" applyAlignment="1">
      <alignment horizontal="center" vertical="center" wrapText="1"/>
    </xf>
    <xf numFmtId="0" fontId="10" fillId="9" borderId="1" xfId="30" applyFont="1" applyFill="1" applyBorder="1" applyAlignment="1">
      <alignment horizontal="center" vertical="center" wrapText="1"/>
    </xf>
    <xf numFmtId="0" fontId="10" fillId="9" borderId="2" xfId="30" applyFont="1" applyFill="1" applyBorder="1" applyAlignment="1">
      <alignment horizontal="center" vertical="center" wrapText="1"/>
    </xf>
    <xf numFmtId="0" fontId="38" fillId="3" borderId="3" xfId="0" applyFont="1" applyFill="1" applyBorder="1" applyAlignment="1">
      <alignment horizontal="left" vertical="center"/>
    </xf>
    <xf numFmtId="0" fontId="10" fillId="10" borderId="3" xfId="30" applyFont="1" applyFill="1" applyBorder="1" applyAlignment="1">
      <alignment horizontal="center" vertical="center" wrapText="1"/>
    </xf>
    <xf numFmtId="0" fontId="3" fillId="5" borderId="20" xfId="0" applyFont="1" applyFill="1" applyBorder="1" applyAlignment="1">
      <alignment horizontal="center" vertical="center" textRotation="90"/>
    </xf>
    <xf numFmtId="0" fontId="3" fillId="5" borderId="15" xfId="0" applyFont="1" applyFill="1" applyBorder="1" applyAlignment="1">
      <alignment horizontal="center" vertical="center" textRotation="90"/>
    </xf>
    <xf numFmtId="0" fontId="3" fillId="5" borderId="0" xfId="0" applyFont="1" applyFill="1" applyAlignment="1">
      <alignment horizontal="center" vertical="center" textRotation="90"/>
    </xf>
    <xf numFmtId="0" fontId="3" fillId="5" borderId="14" xfId="0" applyFont="1" applyFill="1" applyBorder="1" applyAlignment="1">
      <alignment horizontal="center" vertical="center" textRotation="90"/>
    </xf>
    <xf numFmtId="0" fontId="10" fillId="8" borderId="1" xfId="30" applyFont="1" applyFill="1" applyBorder="1" applyAlignment="1">
      <alignment horizontal="center" vertical="center" wrapText="1"/>
    </xf>
    <xf numFmtId="0" fontId="10" fillId="8" borderId="5" xfId="30" applyFont="1" applyFill="1" applyBorder="1" applyAlignment="1">
      <alignment horizontal="center" vertical="center" wrapText="1"/>
    </xf>
    <xf numFmtId="168" fontId="10" fillId="0" borderId="9" xfId="30" applyNumberFormat="1" applyFont="1" applyBorder="1" applyAlignment="1">
      <alignment horizontal="center" vertical="center" wrapText="1"/>
    </xf>
    <xf numFmtId="168" fontId="10" fillId="0" borderId="15" xfId="30" applyNumberFormat="1" applyFont="1" applyBorder="1" applyAlignment="1">
      <alignment horizontal="center" vertical="center" wrapText="1"/>
    </xf>
    <xf numFmtId="168" fontId="10" fillId="0" borderId="19" xfId="30" applyNumberFormat="1" applyFont="1" applyBorder="1" applyAlignment="1">
      <alignment horizontal="center" vertical="center" wrapText="1"/>
    </xf>
    <xf numFmtId="168" fontId="10" fillId="0" borderId="14" xfId="30" applyNumberFormat="1" applyFont="1" applyBorder="1" applyAlignment="1">
      <alignment horizontal="center" vertical="center" wrapText="1"/>
    </xf>
    <xf numFmtId="0" fontId="10" fillId="11" borderId="1" xfId="30" applyFont="1" applyFill="1" applyBorder="1" applyAlignment="1">
      <alignment horizontal="center" vertical="center" wrapText="1"/>
    </xf>
    <xf numFmtId="0" fontId="10" fillId="11" borderId="2" xfId="30" applyFont="1" applyFill="1" applyBorder="1" applyAlignment="1">
      <alignment horizontal="center" vertical="center" wrapText="1"/>
    </xf>
    <xf numFmtId="0" fontId="10" fillId="0" borderId="15" xfId="30" applyFont="1" applyBorder="1" applyAlignment="1">
      <alignment horizontal="center" vertical="center" wrapText="1"/>
    </xf>
    <xf numFmtId="0" fontId="10" fillId="0" borderId="14" xfId="30" applyFont="1" applyBorder="1" applyAlignment="1">
      <alignment horizontal="center" vertical="center" wrapText="1"/>
    </xf>
    <xf numFmtId="0" fontId="10" fillId="12" borderId="1" xfId="30" applyFont="1" applyFill="1" applyBorder="1" applyAlignment="1">
      <alignment horizontal="center" vertical="center" wrapText="1"/>
    </xf>
    <xf numFmtId="0" fontId="10" fillId="12" borderId="5" xfId="30" applyFont="1" applyFill="1" applyBorder="1" applyAlignment="1">
      <alignment horizontal="center" vertical="center" wrapText="1"/>
    </xf>
    <xf numFmtId="0" fontId="19" fillId="3" borderId="3" xfId="30" applyFont="1" applyFill="1" applyBorder="1" applyAlignment="1">
      <alignment horizontal="center" vertical="center"/>
    </xf>
    <xf numFmtId="0" fontId="17" fillId="10" borderId="3" xfId="30" applyFont="1" applyFill="1" applyBorder="1" applyAlignment="1">
      <alignment horizontal="center" vertical="center" wrapText="1"/>
    </xf>
    <xf numFmtId="0" fontId="17" fillId="11" borderId="3" xfId="30" applyFont="1" applyFill="1" applyBorder="1" applyAlignment="1">
      <alignment horizontal="center" vertical="center" wrapText="1"/>
    </xf>
    <xf numFmtId="0" fontId="17" fillId="12" borderId="3" xfId="30" applyFont="1" applyFill="1" applyBorder="1" applyAlignment="1">
      <alignment horizontal="center" vertical="center" wrapText="1"/>
    </xf>
    <xf numFmtId="0" fontId="17" fillId="9" borderId="3" xfId="30" applyFont="1" applyFill="1" applyBorder="1" applyAlignment="1">
      <alignment horizontal="center" vertical="center" wrapText="1"/>
    </xf>
    <xf numFmtId="0" fontId="19" fillId="3" borderId="1" xfId="30" applyFont="1" applyFill="1" applyBorder="1" applyAlignment="1">
      <alignment horizontal="left" vertical="center"/>
    </xf>
    <xf numFmtId="0" fontId="19" fillId="3" borderId="2" xfId="30" applyFont="1" applyFill="1" applyBorder="1" applyAlignment="1">
      <alignment horizontal="left" vertical="center"/>
    </xf>
    <xf numFmtId="0" fontId="19" fillId="3" borderId="5" xfId="30" applyFont="1" applyFill="1" applyBorder="1" applyAlignment="1">
      <alignment horizontal="left" vertical="center"/>
    </xf>
    <xf numFmtId="0" fontId="17" fillId="11" borderId="1" xfId="30" applyFont="1" applyFill="1" applyBorder="1" applyAlignment="1">
      <alignment horizontal="center" vertical="center" wrapText="1"/>
    </xf>
    <xf numFmtId="0" fontId="17" fillId="11" borderId="2" xfId="30" applyFont="1" applyFill="1" applyBorder="1" applyAlignment="1">
      <alignment horizontal="center" vertical="center" wrapText="1"/>
    </xf>
    <xf numFmtId="0" fontId="17" fillId="11" borderId="5" xfId="30" applyFont="1" applyFill="1" applyBorder="1" applyAlignment="1">
      <alignment horizontal="center" vertical="center" wrapText="1"/>
    </xf>
    <xf numFmtId="0" fontId="17" fillId="12" borderId="1" xfId="30" applyFont="1" applyFill="1" applyBorder="1" applyAlignment="1">
      <alignment horizontal="center" vertical="center" wrapText="1"/>
    </xf>
    <xf numFmtId="0" fontId="17" fillId="12" borderId="2" xfId="30" applyFont="1" applyFill="1" applyBorder="1" applyAlignment="1">
      <alignment horizontal="center" vertical="center" wrapText="1"/>
    </xf>
    <xf numFmtId="0" fontId="17" fillId="12" borderId="5" xfId="30" applyFont="1" applyFill="1" applyBorder="1" applyAlignment="1">
      <alignment horizontal="center" vertical="center" wrapText="1"/>
    </xf>
    <xf numFmtId="0" fontId="17" fillId="9" borderId="1" xfId="30" applyFont="1" applyFill="1" applyBorder="1" applyAlignment="1">
      <alignment horizontal="center" vertical="center" wrapText="1"/>
    </xf>
    <xf numFmtId="0" fontId="17" fillId="9" borderId="2" xfId="30" applyFont="1" applyFill="1" applyBorder="1" applyAlignment="1">
      <alignment horizontal="center" vertical="center" wrapText="1"/>
    </xf>
    <xf numFmtId="0" fontId="17" fillId="9" borderId="5" xfId="30" applyFont="1" applyFill="1" applyBorder="1" applyAlignment="1">
      <alignment horizontal="center" vertical="center" wrapText="1"/>
    </xf>
    <xf numFmtId="0" fontId="17" fillId="10" borderId="2" xfId="30" applyFont="1" applyFill="1" applyBorder="1" applyAlignment="1">
      <alignment horizontal="center" vertical="center" wrapText="1"/>
    </xf>
    <xf numFmtId="0" fontId="17" fillId="10" borderId="5" xfId="30" applyFont="1" applyFill="1" applyBorder="1" applyAlignment="1">
      <alignment horizontal="center" vertical="center" wrapText="1"/>
    </xf>
    <xf numFmtId="0" fontId="17" fillId="0" borderId="11" xfId="30" applyFont="1" applyBorder="1" applyAlignment="1">
      <alignment horizontal="center" vertical="center" wrapText="1"/>
    </xf>
    <xf numFmtId="0" fontId="17" fillId="0" borderId="4" xfId="30" applyFont="1" applyBorder="1" applyAlignment="1">
      <alignment horizontal="center" vertical="center" wrapText="1"/>
    </xf>
    <xf numFmtId="0" fontId="38" fillId="3" borderId="3" xfId="0" applyFont="1" applyFill="1" applyBorder="1" applyAlignment="1">
      <alignment horizontal="center" vertical="center"/>
    </xf>
    <xf numFmtId="0" fontId="19" fillId="3" borderId="3" xfId="30" applyFont="1" applyFill="1" applyBorder="1" applyAlignment="1">
      <alignment horizontal="left" vertical="center"/>
    </xf>
    <xf numFmtId="0" fontId="16" fillId="0" borderId="0" xfId="0" applyFont="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17" fillId="8" borderId="1" xfId="30" applyFont="1" applyFill="1" applyBorder="1" applyAlignment="1">
      <alignment horizontal="center" vertical="center" wrapText="1"/>
    </xf>
    <xf numFmtId="0" fontId="17" fillId="8" borderId="2" xfId="30" applyFont="1" applyFill="1" applyBorder="1" applyAlignment="1">
      <alignment horizontal="center" vertical="center" wrapText="1"/>
    </xf>
    <xf numFmtId="0" fontId="17" fillId="0" borderId="9" xfId="30" applyFont="1" applyBorder="1" applyAlignment="1">
      <alignment horizontal="center" vertical="center" wrapText="1"/>
    </xf>
    <xf numFmtId="0" fontId="17" fillId="0" borderId="15" xfId="30" applyFont="1" applyBorder="1" applyAlignment="1">
      <alignment horizontal="center" vertical="center" wrapText="1"/>
    </xf>
    <xf numFmtId="0" fontId="17" fillId="0" borderId="19" xfId="30" applyFont="1" applyBorder="1" applyAlignment="1">
      <alignment horizontal="center" vertical="center" wrapText="1"/>
    </xf>
    <xf numFmtId="0" fontId="17" fillId="0" borderId="14" xfId="30" applyFont="1" applyBorder="1" applyAlignment="1">
      <alignment horizontal="center" vertical="center" wrapText="1"/>
    </xf>
    <xf numFmtId="0" fontId="15" fillId="0" borderId="1" xfId="0" applyFont="1" applyBorder="1" applyAlignment="1">
      <alignment horizontal="center" vertical="center" wrapText="1"/>
    </xf>
    <xf numFmtId="9" fontId="15"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8" borderId="5" xfId="3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0" xfId="0" applyFont="1" applyFill="1" applyAlignment="1">
      <alignment horizontal="center" vertical="center"/>
    </xf>
    <xf numFmtId="0" fontId="16" fillId="5" borderId="14" xfId="0" applyFont="1" applyFill="1" applyBorder="1" applyAlignment="1">
      <alignment horizontal="center" vertical="center"/>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7" fillId="4" borderId="11" xfId="30" applyFont="1" applyFill="1" applyBorder="1" applyAlignment="1">
      <alignment horizontal="center" vertical="center" wrapText="1"/>
    </xf>
    <xf numFmtId="0" fontId="17" fillId="4" borderId="10" xfId="30" applyFont="1" applyFill="1" applyBorder="1" applyAlignment="1">
      <alignment horizontal="center" vertical="center" wrapText="1"/>
    </xf>
    <xf numFmtId="0" fontId="16"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10" fillId="2" borderId="3" xfId="30" applyFont="1" applyFill="1" applyBorder="1" applyAlignment="1">
      <alignment horizontal="center" vertical="center"/>
    </xf>
    <xf numFmtId="0" fontId="10" fillId="0" borderId="11" xfId="0" applyFont="1" applyBorder="1" applyAlignment="1">
      <alignment horizontal="center" vertical="center" wrapText="1"/>
    </xf>
    <xf numFmtId="0" fontId="10" fillId="0" borderId="9" xfId="0" applyFont="1" applyBorder="1" applyAlignment="1">
      <alignment horizontal="center" vertical="center"/>
    </xf>
    <xf numFmtId="0" fontId="10" fillId="0" borderId="20" xfId="0" applyFont="1" applyBorder="1" applyAlignment="1">
      <alignment horizontal="center" vertical="center"/>
    </xf>
    <xf numFmtId="0" fontId="10" fillId="0" borderId="15" xfId="0" applyFont="1" applyBorder="1" applyAlignment="1">
      <alignment horizontal="center" vertical="center"/>
    </xf>
    <xf numFmtId="0" fontId="10" fillId="0" borderId="11" xfId="0" applyFont="1" applyBorder="1" applyAlignment="1">
      <alignment horizontal="center" vertical="center"/>
    </xf>
    <xf numFmtId="0" fontId="10" fillId="11" borderId="5" xfId="30" applyFont="1" applyFill="1" applyBorder="1" applyAlignment="1">
      <alignment horizontal="center" vertical="center" wrapText="1"/>
    </xf>
    <xf numFmtId="0" fontId="10" fillId="12" borderId="2" xfId="30" applyFont="1" applyFill="1" applyBorder="1" applyAlignment="1">
      <alignment horizontal="center" vertical="center" wrapText="1"/>
    </xf>
    <xf numFmtId="0" fontId="10" fillId="9" borderId="5" xfId="30" applyFont="1" applyFill="1" applyBorder="1" applyAlignment="1">
      <alignment horizontal="center" vertical="center" wrapText="1"/>
    </xf>
    <xf numFmtId="0" fontId="10" fillId="10" borderId="2" xfId="30" applyFont="1" applyFill="1" applyBorder="1" applyAlignment="1">
      <alignment horizontal="center" vertical="center" wrapText="1"/>
    </xf>
    <xf numFmtId="0" fontId="10" fillId="10" borderId="5" xfId="30" applyFont="1" applyFill="1" applyBorder="1" applyAlignment="1">
      <alignment horizontal="center" vertical="center" wrapText="1"/>
    </xf>
    <xf numFmtId="0" fontId="19" fillId="3" borderId="9" xfId="30" applyFont="1" applyFill="1" applyBorder="1" applyAlignment="1">
      <alignment horizontal="center" vertical="center"/>
    </xf>
    <xf numFmtId="0" fontId="19" fillId="3" borderId="20" xfId="30" applyFont="1" applyFill="1" applyBorder="1" applyAlignment="1">
      <alignment horizontal="center" vertical="center"/>
    </xf>
    <xf numFmtId="0" fontId="10" fillId="4" borderId="6" xfId="30" applyFont="1" applyFill="1" applyBorder="1" applyAlignment="1">
      <alignment horizontal="center" vertical="center" wrapText="1"/>
    </xf>
    <xf numFmtId="0" fontId="10" fillId="4" borderId="7" xfId="30" applyFont="1" applyFill="1" applyBorder="1" applyAlignment="1">
      <alignment horizontal="center" vertical="center" wrapText="1"/>
    </xf>
    <xf numFmtId="0" fontId="3" fillId="5" borderId="9" xfId="0" applyFont="1" applyFill="1" applyBorder="1" applyAlignment="1">
      <alignment horizontal="center" vertical="center" textRotation="90"/>
    </xf>
    <xf numFmtId="0" fontId="3" fillId="5" borderId="19" xfId="0" applyFont="1" applyFill="1" applyBorder="1" applyAlignment="1">
      <alignment horizontal="center" vertical="center" textRotation="90"/>
    </xf>
    <xf numFmtId="0" fontId="10" fillId="8" borderId="2" xfId="30" applyFont="1" applyFill="1" applyBorder="1" applyAlignment="1">
      <alignment horizontal="center" vertical="center" wrapText="1"/>
    </xf>
    <xf numFmtId="0" fontId="10" fillId="12" borderId="3" xfId="30" applyFont="1" applyFill="1" applyBorder="1" applyAlignment="1">
      <alignment horizontal="center" vertical="center" wrapText="1"/>
    </xf>
    <xf numFmtId="0" fontId="10" fillId="4" borderId="11" xfId="30" applyFont="1" applyFill="1" applyBorder="1" applyAlignment="1">
      <alignment horizontal="center" vertical="center" wrapText="1"/>
    </xf>
    <xf numFmtId="0" fontId="10" fillId="4" borderId="10" xfId="30" applyFont="1" applyFill="1" applyBorder="1" applyAlignment="1">
      <alignment horizontal="center" vertical="center" wrapText="1"/>
    </xf>
    <xf numFmtId="0" fontId="10" fillId="2" borderId="20" xfId="30" applyFont="1" applyFill="1" applyBorder="1" applyAlignment="1">
      <alignment horizontal="center" vertical="center"/>
    </xf>
    <xf numFmtId="0" fontId="10" fillId="2" borderId="15" xfId="30" applyFont="1" applyFill="1" applyBorder="1" applyAlignment="1">
      <alignment horizontal="center" vertical="center"/>
    </xf>
    <xf numFmtId="0" fontId="10" fillId="2" borderId="0" xfId="30" applyFont="1" applyFill="1" applyAlignment="1">
      <alignment horizontal="center" vertical="center"/>
    </xf>
    <xf numFmtId="0" fontId="10" fillId="2" borderId="14" xfId="30" applyFont="1" applyFill="1" applyBorder="1" applyAlignment="1">
      <alignment horizontal="center" vertical="center"/>
    </xf>
    <xf numFmtId="0" fontId="10" fillId="8" borderId="3" xfId="30" applyFont="1" applyFill="1" applyBorder="1" applyAlignment="1">
      <alignment horizontal="center" vertical="center" wrapText="1"/>
    </xf>
    <xf numFmtId="0" fontId="10" fillId="11" borderId="3" xfId="30" applyFont="1" applyFill="1" applyBorder="1" applyAlignment="1">
      <alignment horizontal="center" vertical="center" wrapText="1"/>
    </xf>
    <xf numFmtId="0" fontId="10" fillId="9" borderId="3" xfId="30" applyFont="1" applyFill="1" applyBorder="1" applyAlignment="1">
      <alignment horizontal="center" vertical="center" wrapText="1"/>
    </xf>
    <xf numFmtId="0" fontId="3" fillId="2" borderId="11" xfId="30" applyFont="1" applyFill="1" applyBorder="1" applyAlignment="1">
      <alignment horizontal="center" vertical="center" wrapText="1"/>
    </xf>
    <xf numFmtId="0" fontId="3" fillId="2" borderId="10" xfId="30" applyFont="1" applyFill="1" applyBorder="1" applyAlignment="1">
      <alignment horizontal="center" vertical="center" wrapText="1"/>
    </xf>
    <xf numFmtId="0" fontId="10" fillId="4" borderId="3" xfId="30" applyFont="1" applyFill="1" applyBorder="1" applyAlignment="1">
      <alignment horizontal="center" vertical="center" wrapText="1"/>
    </xf>
    <xf numFmtId="0" fontId="10" fillId="10" borderId="1" xfId="30" applyFont="1" applyFill="1" applyBorder="1" applyAlignment="1">
      <alignment horizontal="center" vertical="center" wrapText="1"/>
    </xf>
    <xf numFmtId="0" fontId="3" fillId="0" borderId="11" xfId="30" applyFont="1" applyBorder="1" applyAlignment="1">
      <alignment horizontal="center" vertical="center" wrapText="1"/>
    </xf>
    <xf numFmtId="0" fontId="3" fillId="0" borderId="4" xfId="30" applyFont="1" applyBorder="1" applyAlignment="1">
      <alignment horizontal="center" vertical="center" wrapText="1"/>
    </xf>
    <xf numFmtId="0" fontId="10" fillId="5" borderId="20" xfId="30" applyFont="1" applyFill="1" applyBorder="1" applyAlignment="1">
      <alignment horizontal="center" vertical="center"/>
    </xf>
    <xf numFmtId="0" fontId="10" fillId="5" borderId="15" xfId="30" applyFont="1" applyFill="1" applyBorder="1" applyAlignment="1">
      <alignment horizontal="center" vertical="center"/>
    </xf>
    <xf numFmtId="0" fontId="10" fillId="5" borderId="0" xfId="30" applyFont="1" applyFill="1" applyAlignment="1">
      <alignment horizontal="center" vertical="center"/>
    </xf>
    <xf numFmtId="0" fontId="10" fillId="5" borderId="14" xfId="30" applyFont="1" applyFill="1" applyBorder="1" applyAlignment="1">
      <alignment horizontal="center" vertical="center"/>
    </xf>
    <xf numFmtId="0" fontId="3" fillId="0" borderId="3" xfId="0" applyFont="1" applyBorder="1" applyAlignment="1">
      <alignment horizontal="center" vertical="center" wrapText="1"/>
    </xf>
    <xf numFmtId="0" fontId="3" fillId="5" borderId="20" xfId="0" applyFont="1" applyFill="1" applyBorder="1" applyAlignment="1">
      <alignment horizontal="center"/>
    </xf>
    <xf numFmtId="0" fontId="3" fillId="5" borderId="15" xfId="0" applyFont="1" applyFill="1" applyBorder="1" applyAlignment="1">
      <alignment horizontal="center"/>
    </xf>
    <xf numFmtId="0" fontId="3" fillId="5" borderId="0" xfId="0" applyFont="1" applyFill="1" applyAlignment="1">
      <alignment horizontal="center"/>
    </xf>
    <xf numFmtId="0" fontId="3" fillId="5" borderId="14" xfId="0" applyFont="1" applyFill="1" applyBorder="1" applyAlignment="1">
      <alignment horizontal="center"/>
    </xf>
    <xf numFmtId="0" fontId="3" fillId="5" borderId="9" xfId="0" applyFont="1" applyFill="1" applyBorder="1" applyAlignment="1">
      <alignment horizontal="center"/>
    </xf>
    <xf numFmtId="0" fontId="3" fillId="5" borderId="19" xfId="0" applyFont="1" applyFill="1" applyBorder="1" applyAlignment="1">
      <alignment horizontal="center"/>
    </xf>
    <xf numFmtId="0" fontId="10" fillId="0" borderId="5" xfId="0" applyFont="1" applyBorder="1" applyAlignment="1">
      <alignment horizontal="center" vertical="center" wrapText="1"/>
    </xf>
    <xf numFmtId="0" fontId="9" fillId="0" borderId="11" xfId="30" applyFont="1" applyBorder="1" applyAlignment="1">
      <alignment horizontal="center" vertical="center" wrapText="1"/>
    </xf>
    <xf numFmtId="0" fontId="9" fillId="0" borderId="10" xfId="3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30" applyFont="1" applyBorder="1" applyAlignment="1">
      <alignment horizontal="center" vertical="center" wrapText="1"/>
    </xf>
    <xf numFmtId="0" fontId="19" fillId="3" borderId="1" xfId="30" applyFont="1" applyFill="1" applyBorder="1" applyAlignment="1">
      <alignment horizontal="center" vertical="center"/>
    </xf>
    <xf numFmtId="0" fontId="19" fillId="3" borderId="2" xfId="30" applyFont="1" applyFill="1" applyBorder="1" applyAlignment="1">
      <alignment horizontal="center" vertical="center"/>
    </xf>
    <xf numFmtId="0" fontId="19" fillId="3" borderId="5" xfId="30" applyFont="1" applyFill="1" applyBorder="1" applyAlignment="1">
      <alignment horizontal="center" vertical="center"/>
    </xf>
    <xf numFmtId="0" fontId="2" fillId="5" borderId="3"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30" applyFont="1" applyBorder="1" applyAlignment="1">
      <alignment horizontal="center" vertical="center" wrapText="1"/>
    </xf>
    <xf numFmtId="0" fontId="3" fillId="0" borderId="10" xfId="30" applyFont="1" applyBorder="1" applyAlignment="1">
      <alignment horizontal="center" vertical="center" wrapText="1"/>
    </xf>
    <xf numFmtId="0" fontId="9" fillId="0" borderId="4" xfId="30" applyFont="1" applyBorder="1" applyAlignment="1">
      <alignment horizontal="center" vertical="center" wrapText="1"/>
    </xf>
    <xf numFmtId="0" fontId="0" fillId="5" borderId="0" xfId="0" applyFill="1" applyAlignment="1">
      <alignment horizontal="center"/>
    </xf>
    <xf numFmtId="0" fontId="0" fillId="5" borderId="3" xfId="0" applyFill="1" applyBorder="1" applyAlignment="1">
      <alignment horizontal="center"/>
    </xf>
    <xf numFmtId="0" fontId="29" fillId="5" borderId="3" xfId="38" applyFont="1" applyFill="1" applyBorder="1" applyAlignment="1">
      <alignment horizontal="justify" vertical="center" wrapText="1" readingOrder="1"/>
    </xf>
    <xf numFmtId="0" fontId="24" fillId="5" borderId="1" xfId="0" applyFont="1" applyFill="1" applyBorder="1" applyAlignment="1">
      <alignment horizontal="justify" wrapText="1"/>
    </xf>
    <xf numFmtId="0" fontId="24" fillId="5" borderId="2" xfId="0" applyFont="1" applyFill="1" applyBorder="1" applyAlignment="1">
      <alignment horizontal="justify" wrapText="1"/>
    </xf>
    <xf numFmtId="0" fontId="24" fillId="5" borderId="5" xfId="0" applyFont="1" applyFill="1" applyBorder="1" applyAlignment="1">
      <alignment horizontal="justify" wrapText="1"/>
    </xf>
    <xf numFmtId="0" fontId="28" fillId="5" borderId="1" xfId="0" applyFont="1" applyFill="1" applyBorder="1" applyAlignment="1">
      <alignment horizontal="center"/>
    </xf>
    <xf numFmtId="0" fontId="28" fillId="5" borderId="2" xfId="0" applyFont="1" applyFill="1" applyBorder="1" applyAlignment="1">
      <alignment horizontal="center"/>
    </xf>
    <xf numFmtId="0" fontId="28" fillId="5" borderId="5" xfId="0" applyFont="1" applyFill="1" applyBorder="1" applyAlignment="1">
      <alignment horizont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1" xfId="0" applyFont="1" applyBorder="1" applyAlignment="1">
      <alignment horizontal="justify" vertical="top" wrapText="1"/>
    </xf>
    <xf numFmtId="0" fontId="24" fillId="0" borderId="2" xfId="0" applyFont="1" applyBorder="1" applyAlignment="1">
      <alignment horizontal="justify" vertical="top" wrapText="1"/>
    </xf>
    <xf numFmtId="0" fontId="24" fillId="0" borderId="5" xfId="0" applyFont="1" applyBorder="1" applyAlignment="1">
      <alignment horizontal="justify" vertical="top" wrapText="1"/>
    </xf>
    <xf numFmtId="14" fontId="24" fillId="0" borderId="1" xfId="0" applyNumberFormat="1" applyFont="1" applyBorder="1" applyAlignment="1">
      <alignment horizontal="center" vertical="center"/>
    </xf>
    <xf numFmtId="14" fontId="24" fillId="0" borderId="2" xfId="0" applyNumberFormat="1" applyFont="1" applyBorder="1" applyAlignment="1">
      <alignment horizontal="center" vertical="center"/>
    </xf>
    <xf numFmtId="14" fontId="24" fillId="0" borderId="5" xfId="0" applyNumberFormat="1" applyFont="1" applyBorder="1" applyAlignment="1">
      <alignment horizontal="center" vertical="center"/>
    </xf>
    <xf numFmtId="0" fontId="31" fillId="5" borderId="1" xfId="37" applyFont="1" applyFill="1" applyBorder="1" applyAlignment="1">
      <alignment horizontal="center"/>
    </xf>
    <xf numFmtId="0" fontId="31" fillId="5" borderId="2" xfId="37" applyFont="1" applyFill="1" applyBorder="1" applyAlignment="1">
      <alignment horizontal="center"/>
    </xf>
    <xf numFmtId="0" fontId="31" fillId="5" borderId="5" xfId="37" applyFont="1" applyFill="1" applyBorder="1" applyAlignment="1">
      <alignment horizontal="center"/>
    </xf>
    <xf numFmtId="0" fontId="34" fillId="5" borderId="1" xfId="37" applyFont="1" applyFill="1" applyBorder="1" applyAlignment="1">
      <alignment horizontal="center" vertical="center" wrapText="1"/>
    </xf>
    <xf numFmtId="0" fontId="34" fillId="5" borderId="2" xfId="37" applyFont="1" applyFill="1" applyBorder="1" applyAlignment="1">
      <alignment horizontal="center" vertical="center" wrapText="1"/>
    </xf>
    <xf numFmtId="0" fontId="34" fillId="5" borderId="5" xfId="37" applyFont="1" applyFill="1" applyBorder="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5" xfId="0" applyFill="1" applyBorder="1" applyAlignment="1">
      <alignment horizont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5" xfId="0" applyFont="1" applyBorder="1" applyAlignment="1">
      <alignment horizontal="center"/>
    </xf>
    <xf numFmtId="0" fontId="24" fillId="4" borderId="1" xfId="0" applyFont="1" applyFill="1" applyBorder="1" applyAlignment="1">
      <alignment horizontal="center" vertical="center"/>
    </xf>
    <xf numFmtId="0" fontId="24" fillId="4" borderId="2" xfId="0" applyFont="1" applyFill="1" applyBorder="1" applyAlignment="1">
      <alignment horizontal="center" vertical="center"/>
    </xf>
    <xf numFmtId="0" fontId="24" fillId="4" borderId="5" xfId="0" applyFont="1" applyFill="1" applyBorder="1" applyAlignment="1">
      <alignment horizontal="center" vertical="center"/>
    </xf>
    <xf numFmtId="0" fontId="29" fillId="5" borderId="1" xfId="38" applyFont="1" applyFill="1" applyBorder="1" applyAlignment="1">
      <alignment horizontal="justify" vertical="center" wrapText="1" readingOrder="1"/>
    </xf>
    <xf numFmtId="0" fontId="29" fillId="5" borderId="2" xfId="38" applyFont="1" applyFill="1" applyBorder="1" applyAlignment="1">
      <alignment horizontal="justify" vertical="center" wrapText="1" readingOrder="1"/>
    </xf>
    <xf numFmtId="0" fontId="6" fillId="5" borderId="1" xfId="37" applyFill="1" applyBorder="1" applyAlignment="1">
      <alignment horizontal="justify" vertical="top" wrapText="1"/>
    </xf>
    <xf numFmtId="0" fontId="6" fillId="5" borderId="2" xfId="37" applyFill="1" applyBorder="1" applyAlignment="1">
      <alignment horizontal="justify" vertical="top" wrapText="1"/>
    </xf>
    <xf numFmtId="0" fontId="6" fillId="5" borderId="5" xfId="37" applyFill="1" applyBorder="1" applyAlignment="1">
      <alignment horizontal="justify" vertical="top" wrapText="1"/>
    </xf>
    <xf numFmtId="0" fontId="6" fillId="5" borderId="9" xfId="37" quotePrefix="1" applyFill="1" applyBorder="1" applyAlignment="1">
      <alignment horizontal="left" vertical="center" wrapText="1"/>
    </xf>
    <xf numFmtId="0" fontId="6" fillId="5" borderId="20" xfId="37" applyFill="1" applyBorder="1" applyAlignment="1">
      <alignment horizontal="left" vertical="center" wrapText="1"/>
    </xf>
    <xf numFmtId="0" fontId="6" fillId="5" borderId="15" xfId="37" applyFill="1" applyBorder="1" applyAlignment="1">
      <alignment horizontal="left" vertical="center" wrapText="1"/>
    </xf>
    <xf numFmtId="0" fontId="6" fillId="5" borderId="19" xfId="37" applyFill="1" applyBorder="1" applyAlignment="1">
      <alignment horizontal="left" vertical="center" wrapText="1"/>
    </xf>
    <xf numFmtId="0" fontId="6" fillId="5" borderId="0" xfId="37" applyFill="1" applyAlignment="1">
      <alignment horizontal="left" vertical="center" wrapText="1"/>
    </xf>
    <xf numFmtId="0" fontId="6" fillId="5" borderId="14" xfId="37" applyFill="1" applyBorder="1" applyAlignment="1">
      <alignment horizontal="left" vertical="center" wrapText="1"/>
    </xf>
    <xf numFmtId="0" fontId="6" fillId="5" borderId="12" xfId="37" applyFill="1" applyBorder="1" applyAlignment="1">
      <alignment horizontal="left" vertical="center" wrapText="1"/>
    </xf>
    <xf numFmtId="0" fontId="6" fillId="5" borderId="21" xfId="37" applyFill="1" applyBorder="1" applyAlignment="1">
      <alignment horizontal="left" vertical="center" wrapText="1"/>
    </xf>
    <xf numFmtId="0" fontId="6" fillId="5" borderId="13" xfId="37" applyFill="1" applyBorder="1" applyAlignment="1">
      <alignment horizontal="left" vertical="center" wrapText="1"/>
    </xf>
    <xf numFmtId="0" fontId="32" fillId="4" borderId="1" xfId="37" quotePrefix="1" applyFont="1" applyFill="1" applyBorder="1" applyAlignment="1">
      <alignment horizontal="center" vertical="center" wrapText="1"/>
    </xf>
    <xf numFmtId="0" fontId="31" fillId="4" borderId="2" xfId="37" quotePrefix="1" applyFont="1" applyFill="1" applyBorder="1" applyAlignment="1">
      <alignment horizontal="center" vertical="center" wrapText="1"/>
    </xf>
    <xf numFmtId="0" fontId="31" fillId="4" borderId="5" xfId="37" quotePrefix="1" applyFont="1" applyFill="1" applyBorder="1" applyAlignment="1">
      <alignment horizontal="center" vertical="center" wrapText="1"/>
    </xf>
    <xf numFmtId="0" fontId="6" fillId="5" borderId="2" xfId="37" applyFill="1" applyBorder="1" applyAlignment="1">
      <alignment horizontal="justify" vertical="center" wrapText="1"/>
    </xf>
    <xf numFmtId="0" fontId="6" fillId="5" borderId="5" xfId="37" applyFill="1" applyBorder="1" applyAlignment="1">
      <alignment horizontal="justify" vertical="center" wrapText="1"/>
    </xf>
    <xf numFmtId="0" fontId="24" fillId="5" borderId="9" xfId="0" quotePrefix="1" applyFont="1" applyFill="1" applyBorder="1" applyAlignment="1">
      <alignment horizontal="left" vertical="center" wrapText="1"/>
    </xf>
    <xf numFmtId="0" fontId="24" fillId="5" borderId="20" xfId="0" quotePrefix="1" applyFont="1" applyFill="1" applyBorder="1" applyAlignment="1">
      <alignment horizontal="left" vertical="center" wrapText="1"/>
    </xf>
    <xf numFmtId="0" fontId="24" fillId="5" borderId="15" xfId="0" quotePrefix="1" applyFont="1" applyFill="1" applyBorder="1" applyAlignment="1">
      <alignment horizontal="left" vertical="center" wrapText="1"/>
    </xf>
    <xf numFmtId="0" fontId="24" fillId="5" borderId="19" xfId="0" quotePrefix="1" applyFont="1" applyFill="1" applyBorder="1" applyAlignment="1">
      <alignment horizontal="left" vertical="center" wrapText="1"/>
    </xf>
    <xf numFmtId="0" fontId="24" fillId="5" borderId="0" xfId="0" quotePrefix="1" applyFont="1" applyFill="1" applyAlignment="1">
      <alignment horizontal="left" vertical="center" wrapText="1"/>
    </xf>
    <xf numFmtId="0" fontId="24" fillId="5" borderId="14" xfId="0" quotePrefix="1" applyFont="1" applyFill="1" applyBorder="1" applyAlignment="1">
      <alignment horizontal="left" vertical="center" wrapText="1"/>
    </xf>
    <xf numFmtId="0" fontId="24" fillId="5" borderId="12" xfId="0" quotePrefix="1" applyFont="1" applyFill="1" applyBorder="1" applyAlignment="1">
      <alignment horizontal="left" vertical="center" wrapText="1"/>
    </xf>
    <xf numFmtId="0" fontId="24" fillId="5" borderId="21" xfId="0" quotePrefix="1" applyFont="1" applyFill="1" applyBorder="1" applyAlignment="1">
      <alignment horizontal="left" vertical="center" wrapText="1"/>
    </xf>
    <xf numFmtId="0" fontId="24" fillId="5" borderId="13" xfId="0" quotePrefix="1" applyFont="1" applyFill="1" applyBorder="1" applyAlignment="1">
      <alignment horizontal="left" vertical="center" wrapText="1"/>
    </xf>
    <xf numFmtId="0" fontId="30" fillId="5" borderId="1" xfId="0" quotePrefix="1" applyFont="1" applyFill="1" applyBorder="1" applyAlignment="1">
      <alignment horizontal="center" vertical="center" wrapText="1"/>
    </xf>
    <xf numFmtId="0" fontId="30" fillId="5" borderId="2" xfId="0" quotePrefix="1" applyFont="1" applyFill="1" applyBorder="1" applyAlignment="1">
      <alignment horizontal="center" vertical="center" wrapText="1"/>
    </xf>
    <xf numFmtId="0" fontId="30" fillId="5" borderId="5" xfId="0" quotePrefix="1" applyFont="1" applyFill="1" applyBorder="1" applyAlignment="1">
      <alignment horizontal="center" vertical="center" wrapText="1"/>
    </xf>
    <xf numFmtId="0" fontId="29" fillId="5" borderId="1" xfId="37" applyFont="1" applyFill="1" applyBorder="1" applyAlignment="1">
      <alignment horizontal="center" vertical="center"/>
    </xf>
    <xf numFmtId="0" fontId="29" fillId="5" borderId="2" xfId="37" applyFont="1" applyFill="1" applyBorder="1" applyAlignment="1">
      <alignment horizontal="center" vertical="center"/>
    </xf>
    <xf numFmtId="0" fontId="29" fillId="5" borderId="5" xfId="37" applyFont="1" applyFill="1" applyBorder="1" applyAlignment="1">
      <alignment horizontal="center" vertical="center"/>
    </xf>
    <xf numFmtId="0" fontId="13" fillId="5" borderId="1"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5" xfId="0" applyFont="1" applyFill="1" applyBorder="1" applyAlignment="1">
      <alignment horizontal="center" vertical="center"/>
    </xf>
    <xf numFmtId="0" fontId="26" fillId="5" borderId="1"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29" fillId="5" borderId="3" xfId="37" applyFont="1" applyFill="1" applyBorder="1" applyAlignment="1">
      <alignment horizontal="center" vertical="center"/>
    </xf>
    <xf numFmtId="0" fontId="6" fillId="5" borderId="1" xfId="37" quotePrefix="1" applyFill="1" applyBorder="1" applyAlignment="1">
      <alignment horizontal="justify" vertical="center" wrapText="1"/>
    </xf>
    <xf numFmtId="0" fontId="6" fillId="5" borderId="2" xfId="37" quotePrefix="1" applyFill="1" applyBorder="1" applyAlignment="1">
      <alignment horizontal="justify" vertical="center" wrapText="1"/>
    </xf>
    <xf numFmtId="0" fontId="6" fillId="5" borderId="5" xfId="37" quotePrefix="1" applyFill="1" applyBorder="1" applyAlignment="1">
      <alignment horizontal="justify" vertical="center" wrapText="1"/>
    </xf>
    <xf numFmtId="0" fontId="24" fillId="5" borderId="1" xfId="0" quotePrefix="1" applyFont="1" applyFill="1" applyBorder="1" applyAlignment="1">
      <alignment horizontal="justify" vertical="center" wrapText="1"/>
    </xf>
    <xf numFmtId="0" fontId="24" fillId="5" borderId="2" xfId="0" quotePrefix="1" applyFont="1" applyFill="1" applyBorder="1" applyAlignment="1">
      <alignment horizontal="justify" vertical="center" wrapText="1"/>
    </xf>
    <xf numFmtId="0" fontId="24" fillId="5" borderId="5" xfId="0" quotePrefix="1" applyFont="1" applyFill="1" applyBorder="1" applyAlignment="1">
      <alignment horizontal="justify" vertical="center" wrapText="1"/>
    </xf>
    <xf numFmtId="0" fontId="29" fillId="5" borderId="5" xfId="38" applyFont="1" applyFill="1" applyBorder="1" applyAlignment="1">
      <alignment horizontal="justify" vertical="center" wrapText="1" readingOrder="1"/>
    </xf>
    <xf numFmtId="0" fontId="6" fillId="5" borderId="1" xfId="37" applyFill="1" applyBorder="1" applyAlignment="1">
      <alignment horizontal="justify" vertical="center" wrapText="1"/>
    </xf>
    <xf numFmtId="0" fontId="6" fillId="15" borderId="2" xfId="37" applyFill="1" applyBorder="1" applyAlignment="1">
      <alignment horizontal="justify" vertical="center" wrapText="1"/>
    </xf>
    <xf numFmtId="0" fontId="6" fillId="15" borderId="5" xfId="37" applyFill="1" applyBorder="1" applyAlignment="1">
      <alignment horizontal="justify" vertical="center" wrapText="1"/>
    </xf>
  </cellXfs>
  <cellStyles count="39">
    <cellStyle name="Hipervínculo" xfId="36" builtinId="8"/>
    <cellStyle name="Millares [0] 2" xfId="2" xr:uid="{00000000-0005-0000-0000-000000000000}"/>
    <cellStyle name="Millares [0] 2 2" xfId="3" xr:uid="{00000000-0005-0000-0000-000001000000}"/>
    <cellStyle name="Millares [0] 2 2 2" xfId="4" xr:uid="{00000000-0005-0000-0000-000002000000}"/>
    <cellStyle name="Millares [0] 2 3" xfId="5" xr:uid="{00000000-0005-0000-0000-000003000000}"/>
    <cellStyle name="Millares [0] 2 3 2" xfId="6" xr:uid="{00000000-0005-0000-0000-000004000000}"/>
    <cellStyle name="Millares [0] 2 4" xfId="7" xr:uid="{00000000-0005-0000-0000-000005000000}"/>
    <cellStyle name="Millares 2" xfId="8" xr:uid="{00000000-0005-0000-0000-000006000000}"/>
    <cellStyle name="Millares 2 2" xfId="9" xr:uid="{00000000-0005-0000-0000-000007000000}"/>
    <cellStyle name="Millares 2 2 2" xfId="10" xr:uid="{00000000-0005-0000-0000-000008000000}"/>
    <cellStyle name="Millares 2 3" xfId="11" xr:uid="{00000000-0005-0000-0000-000009000000}"/>
    <cellStyle name="Millares 2 3 2" xfId="12" xr:uid="{00000000-0005-0000-0000-00000A000000}"/>
    <cellStyle name="Millares 2 4" xfId="13" xr:uid="{00000000-0005-0000-0000-00000B000000}"/>
    <cellStyle name="Millares 3" xfId="14" xr:uid="{00000000-0005-0000-0000-00000C000000}"/>
    <cellStyle name="Millares 3 2" xfId="15" xr:uid="{00000000-0005-0000-0000-00000D000000}"/>
    <cellStyle name="Millares 3 2 2" xfId="16" xr:uid="{00000000-0005-0000-0000-00000E000000}"/>
    <cellStyle name="Millares 3 3" xfId="17" xr:uid="{00000000-0005-0000-0000-00000F000000}"/>
    <cellStyle name="Millares 3 3 2" xfId="18" xr:uid="{00000000-0005-0000-0000-000010000000}"/>
    <cellStyle name="Millares 3 4" xfId="19" xr:uid="{00000000-0005-0000-0000-000011000000}"/>
    <cellStyle name="Millares 4" xfId="20" xr:uid="{00000000-0005-0000-0000-000012000000}"/>
    <cellStyle name="Millares 4 2" xfId="21" xr:uid="{00000000-0005-0000-0000-000013000000}"/>
    <cellStyle name="Millares 4 2 2" xfId="22" xr:uid="{00000000-0005-0000-0000-000014000000}"/>
    <cellStyle name="Millares 4 3" xfId="23" xr:uid="{00000000-0005-0000-0000-000015000000}"/>
    <cellStyle name="Millares 4 3 2" xfId="24" xr:uid="{00000000-0005-0000-0000-000016000000}"/>
    <cellStyle name="Millares 4 4" xfId="25" xr:uid="{00000000-0005-0000-0000-000017000000}"/>
    <cellStyle name="Moneda [0] 2" xfId="26" xr:uid="{00000000-0005-0000-0000-000018000000}"/>
    <cellStyle name="Moneda 2" xfId="27" xr:uid="{00000000-0005-0000-0000-000019000000}"/>
    <cellStyle name="Moneda 3" xfId="28" xr:uid="{00000000-0005-0000-0000-00001A000000}"/>
    <cellStyle name="Moneda 4" xfId="29" xr:uid="{00000000-0005-0000-0000-00001B000000}"/>
    <cellStyle name="Normal" xfId="0" builtinId="0"/>
    <cellStyle name="Normal - Style1 2" xfId="37" xr:uid="{E0F0E734-1EFC-4F26-85A1-3E2CD50DF668}"/>
    <cellStyle name="Normal 2" xfId="30" xr:uid="{00000000-0005-0000-0000-00001D000000}"/>
    <cellStyle name="Normal 2 2" xfId="38" xr:uid="{5E9DB97B-4FDA-4538-B84F-CBAE8504787C}"/>
    <cellStyle name="Normal 4" xfId="31" xr:uid="{00000000-0005-0000-0000-00001E000000}"/>
    <cellStyle name="Normal 8" xfId="32" xr:uid="{00000000-0005-0000-0000-00001F000000}"/>
    <cellStyle name="Porcentaje" xfId="1" builtinId="5"/>
    <cellStyle name="Porcentaje 2" xfId="33" xr:uid="{00000000-0005-0000-0000-000021000000}"/>
    <cellStyle name="Porcentaje 2 2 2" xfId="34" xr:uid="{00000000-0005-0000-0000-000022000000}"/>
    <cellStyle name="Porcentual 2" xfId="35" xr:uid="{00000000-0005-0000-0000-000023000000}"/>
  </cellStyles>
  <dxfs count="22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9C0006"/>
      </font>
      <fill>
        <patternFill>
          <bgColor rgb="FFFFC7CE"/>
        </patternFill>
      </fill>
    </dxf>
    <dxf>
      <fill>
        <patternFill>
          <bgColor rgb="FFFF9F9F"/>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9F9F"/>
        </patternFill>
      </fill>
    </dxf>
    <dxf>
      <fill>
        <patternFill>
          <bgColor rgb="FFFF9F9F"/>
        </patternFill>
      </fill>
    </dxf>
    <dxf>
      <fill>
        <patternFill>
          <bgColor rgb="FFFF9F9F"/>
        </patternFill>
      </fill>
    </dxf>
    <dxf>
      <font>
        <color rgb="FF9C0006"/>
      </font>
      <fill>
        <patternFill>
          <bgColor rgb="FFFFC7CE"/>
        </patternFill>
      </fill>
    </dxf>
    <dxf>
      <fill>
        <patternFill>
          <bgColor rgb="FFFF9F9F"/>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9F9F"/>
      <color rgb="FFFFA3A3"/>
      <color rgb="FFFF7171"/>
      <color rgb="FFD68C8A"/>
      <color rgb="FFABDB77"/>
      <color rgb="FF399997"/>
      <color rgb="FF2D8772"/>
      <color rgb="FFFFFDB1"/>
      <color rgb="FF37AB8F"/>
      <color rgb="FF4FC5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Plan</a:t>
            </a:r>
            <a:r>
              <a:rPr lang="es-CO" b="1" baseline="0"/>
              <a:t> de Desarrollo 2024 - 2028</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'Consolidado Año 2026'!$C$4</c:f>
              <c:strCache>
                <c:ptCount val="1"/>
                <c:pt idx="0">
                  <c:v>META AÑO 2026</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'Consolidado Año 2026'!$B$5:$B$25</c:f>
              <c:strCache>
                <c:ptCount val="21"/>
                <c:pt idx="1">
                  <c:v>TALENTO HUMANO</c:v>
                </c:pt>
                <c:pt idx="2">
                  <c:v>TECNICA CIENTIFICA (SUB. DE SERVICIOS DE SALUD)</c:v>
                </c:pt>
                <c:pt idx="3">
                  <c:v>COMUNICACIONES </c:v>
                </c:pt>
                <c:pt idx="4">
                  <c:v>MISION MEDICA</c:v>
                </c:pt>
                <c:pt idx="5">
                  <c:v>TICS</c:v>
                </c:pt>
                <c:pt idx="6">
                  <c:v>BIOMEDICO</c:v>
                </c:pt>
                <c:pt idx="7">
                  <c:v>SIAU </c:v>
                </c:pt>
                <c:pt idx="8">
                  <c:v>SEGURIDAD Y SALUD EN EL TRABAJO </c:v>
                </c:pt>
                <c:pt idx="9">
                  <c:v>CALIDAD</c:v>
                </c:pt>
                <c:pt idx="10">
                  <c:v>GESTION AMBIENTAL</c:v>
                </c:pt>
                <c:pt idx="11">
                  <c:v>FINANCIERA</c:v>
                </c:pt>
                <c:pt idx="12">
                  <c:v>PLANEACION</c:v>
                </c:pt>
                <c:pt idx="13">
                  <c:v>CONTRATACIÓN </c:v>
                </c:pt>
                <c:pt idx="14">
                  <c:v>FACTURACION  </c:v>
                </c:pt>
                <c:pt idx="15">
                  <c:v>ALMACEN</c:v>
                </c:pt>
                <c:pt idx="16">
                  <c:v>COMERCIAL</c:v>
                </c:pt>
                <c:pt idx="17">
                  <c:v>INFRAESTRUCTURA</c:v>
                </c:pt>
                <c:pt idx="18">
                  <c:v>DEFENSA JUDICIAL</c:v>
                </c:pt>
                <c:pt idx="19">
                  <c:v>CONTROL INTERNO</c:v>
                </c:pt>
                <c:pt idx="20">
                  <c:v>GESTION DOCUMENTAL </c:v>
                </c:pt>
              </c:strCache>
            </c:strRef>
          </c:cat>
          <c:val>
            <c:numRef>
              <c:f>'Consolidado Año 2026'!$C$5:$C$25</c:f>
              <c:numCache>
                <c:formatCode>0%</c:formatCode>
                <c:ptCount val="21"/>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0"/>
          <c:extLst>
            <c:ext xmlns:c16="http://schemas.microsoft.com/office/drawing/2014/chart" uri="{C3380CC4-5D6E-409C-BE32-E72D297353CC}">
              <c16:uniqueId val="{00000000-5D4D-41CF-BF4B-9F76B4650CAA}"/>
            </c:ext>
          </c:extLst>
        </c:ser>
        <c:ser>
          <c:idx val="1"/>
          <c:order val="1"/>
          <c:tx>
            <c:strRef>
              <c:f>'Consolidado Año 2026'!$H$5</c:f>
              <c:strCache>
                <c:ptCount val="1"/>
                <c:pt idx="0">
                  <c:v>CONSOLIDADO AVANCE 2026</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'Consolidado Año 2026'!$B$5:$B$25</c:f>
              <c:strCache>
                <c:ptCount val="21"/>
                <c:pt idx="1">
                  <c:v>TALENTO HUMANO</c:v>
                </c:pt>
                <c:pt idx="2">
                  <c:v>TECNICA CIENTIFICA (SUB. DE SERVICIOS DE SALUD)</c:v>
                </c:pt>
                <c:pt idx="3">
                  <c:v>COMUNICACIONES </c:v>
                </c:pt>
                <c:pt idx="4">
                  <c:v>MISION MEDICA</c:v>
                </c:pt>
                <c:pt idx="5">
                  <c:v>TICS</c:v>
                </c:pt>
                <c:pt idx="6">
                  <c:v>BIOMEDICO</c:v>
                </c:pt>
                <c:pt idx="7">
                  <c:v>SIAU </c:v>
                </c:pt>
                <c:pt idx="8">
                  <c:v>SEGURIDAD Y SALUD EN EL TRABAJO </c:v>
                </c:pt>
                <c:pt idx="9">
                  <c:v>CALIDAD</c:v>
                </c:pt>
                <c:pt idx="10">
                  <c:v>GESTION AMBIENTAL</c:v>
                </c:pt>
                <c:pt idx="11">
                  <c:v>FINANCIERA</c:v>
                </c:pt>
                <c:pt idx="12">
                  <c:v>PLANEACION</c:v>
                </c:pt>
                <c:pt idx="13">
                  <c:v>CONTRATACIÓN </c:v>
                </c:pt>
                <c:pt idx="14">
                  <c:v>FACTURACION  </c:v>
                </c:pt>
                <c:pt idx="15">
                  <c:v>ALMACEN</c:v>
                </c:pt>
                <c:pt idx="16">
                  <c:v>COMERCIAL</c:v>
                </c:pt>
                <c:pt idx="17">
                  <c:v>INFRAESTRUCTURA</c:v>
                </c:pt>
                <c:pt idx="18">
                  <c:v>DEFENSA JUDICIAL</c:v>
                </c:pt>
                <c:pt idx="19">
                  <c:v>CONTROL INTERNO</c:v>
                </c:pt>
                <c:pt idx="20">
                  <c:v>GESTION DOCUMENTAL </c:v>
                </c:pt>
              </c:strCache>
            </c:strRef>
          </c:cat>
          <c:val>
            <c:numRef>
              <c:f>'Consolidado Año 2026'!$H$6:$H$25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5D4D-41CF-BF4B-9F76B4650CAA}"/>
            </c:ext>
          </c:extLst>
        </c:ser>
        <c:dLbls>
          <c:showLegendKey val="0"/>
          <c:showVal val="0"/>
          <c:showCatName val="0"/>
          <c:showSerName val="0"/>
          <c:showPercent val="0"/>
          <c:showBubbleSize val="0"/>
        </c:dLbls>
        <c:marker val="1"/>
        <c:smooth val="0"/>
        <c:axId val="1876940384"/>
        <c:axId val="1876934144"/>
      </c:lineChart>
      <c:catAx>
        <c:axId val="1876940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6934144"/>
        <c:crosses val="autoZero"/>
        <c:auto val="1"/>
        <c:lblAlgn val="ctr"/>
        <c:lblOffset val="100"/>
        <c:noMultiLvlLbl val="0"/>
      </c:catAx>
      <c:valAx>
        <c:axId val="18769341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76940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eg"/><Relationship Id="rId1" Type="http://schemas.openxmlformats.org/officeDocument/2006/relationships/chart" Target="../charts/chart1.xml"/><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3204883</xdr:colOff>
      <xdr:row>27</xdr:row>
      <xdr:rowOff>67236</xdr:rowOff>
    </xdr:from>
    <xdr:to>
      <xdr:col>7</xdr:col>
      <xdr:colOff>324971</xdr:colOff>
      <xdr:row>46</xdr:row>
      <xdr:rowOff>89647</xdr:rowOff>
    </xdr:to>
    <xdr:graphicFrame macro="">
      <xdr:nvGraphicFramePr>
        <xdr:cNvPr id="7" name="Gráfico 6">
          <a:extLst>
            <a:ext uri="{FF2B5EF4-FFF2-40B4-BE49-F238E27FC236}">
              <a16:creationId xmlns:a16="http://schemas.microsoft.com/office/drawing/2014/main" id="{1A0C4F79-0DA2-A7E4-CFAE-5FFB50C851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1098178</xdr:colOff>
      <xdr:row>0</xdr:row>
      <xdr:rowOff>1</xdr:rowOff>
    </xdr:from>
    <xdr:to>
      <xdr:col>1</xdr:col>
      <xdr:colOff>2364442</xdr:colOff>
      <xdr:row>0</xdr:row>
      <xdr:rowOff>894827</xdr:rowOff>
    </xdr:to>
    <xdr:pic>
      <xdr:nvPicPr>
        <xdr:cNvPr id="8" name="Imagen 2" descr="WhatsApp Image 2021-05-18 at 17">
          <a:extLst>
            <a:ext uri="{FF2B5EF4-FFF2-40B4-BE49-F238E27FC236}">
              <a16:creationId xmlns:a16="http://schemas.microsoft.com/office/drawing/2014/main" id="{59647F5F-F859-441B-BA7C-F823DF7FCC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8423" t="20491" r="14635" b="21312"/>
        <a:stretch>
          <a:fillRect/>
        </a:stretch>
      </xdr:blipFill>
      <xdr:spPr bwMode="auto">
        <a:xfrm>
          <a:off x="1456766" y="1"/>
          <a:ext cx="1266264" cy="894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392207</xdr:colOff>
      <xdr:row>0</xdr:row>
      <xdr:rowOff>0</xdr:rowOff>
    </xdr:from>
    <xdr:to>
      <xdr:col>8</xdr:col>
      <xdr:colOff>744174</xdr:colOff>
      <xdr:row>0</xdr:row>
      <xdr:rowOff>918882</xdr:rowOff>
    </xdr:to>
    <xdr:pic>
      <xdr:nvPicPr>
        <xdr:cNvPr id="9" name="2 Imagen" descr="LOGO MIPG_Mesa de trabajo 1">
          <a:extLst>
            <a:ext uri="{FF2B5EF4-FFF2-40B4-BE49-F238E27FC236}">
              <a16:creationId xmlns:a16="http://schemas.microsoft.com/office/drawing/2014/main" id="{1D0F74B7-29C4-411D-A661-F9C1B9451DA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01" y="0"/>
          <a:ext cx="1584614" cy="918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3193676</xdr:colOff>
      <xdr:row>24</xdr:row>
      <xdr:rowOff>156882</xdr:rowOff>
    </xdr:from>
    <xdr:to>
      <xdr:col>6</xdr:col>
      <xdr:colOff>811305</xdr:colOff>
      <xdr:row>25</xdr:row>
      <xdr:rowOff>463363</xdr:rowOff>
    </xdr:to>
    <xdr:pic>
      <xdr:nvPicPr>
        <xdr:cNvPr id="10" name="4 Imagen" descr="PIE DE PAGINA PARA AUDITORÍA_Mesa de trabajo 1_Mesa de trabajo 1">
          <a:extLst>
            <a:ext uri="{FF2B5EF4-FFF2-40B4-BE49-F238E27FC236}">
              <a16:creationId xmlns:a16="http://schemas.microsoft.com/office/drawing/2014/main" id="{D84A934C-B0CF-43AD-B9A2-C43102D4D8A5}"/>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50558" y="5703794"/>
          <a:ext cx="5943600" cy="485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2725449</xdr:colOff>
      <xdr:row>0</xdr:row>
      <xdr:rowOff>17318</xdr:rowOff>
    </xdr:from>
    <xdr:to>
      <xdr:col>1</xdr:col>
      <xdr:colOff>928687</xdr:colOff>
      <xdr:row>0</xdr:row>
      <xdr:rowOff>1045325</xdr:rowOff>
    </xdr:to>
    <xdr:pic>
      <xdr:nvPicPr>
        <xdr:cNvPr id="2" name="Imagen 2" descr="WhatsApp Image 2021-05-18 at 17">
          <a:extLst>
            <a:ext uri="{FF2B5EF4-FFF2-40B4-BE49-F238E27FC236}">
              <a16:creationId xmlns:a16="http://schemas.microsoft.com/office/drawing/2014/main" id="{B6C9406C-563A-405A-B4EC-66B420C5C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725449" y="17318"/>
          <a:ext cx="2060863"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95250</xdr:colOff>
      <xdr:row>0</xdr:row>
      <xdr:rowOff>0</xdr:rowOff>
    </xdr:from>
    <xdr:to>
      <xdr:col>24</xdr:col>
      <xdr:colOff>608302</xdr:colOff>
      <xdr:row>1</xdr:row>
      <xdr:rowOff>34637</xdr:rowOff>
    </xdr:to>
    <xdr:pic>
      <xdr:nvPicPr>
        <xdr:cNvPr id="3" name="2 Imagen" descr="LOGO MIPG_Mesa de trabajo 1">
          <a:extLst>
            <a:ext uri="{FF2B5EF4-FFF2-40B4-BE49-F238E27FC236}">
              <a16:creationId xmlns:a16="http://schemas.microsoft.com/office/drawing/2014/main" id="{140743C4-23E8-4E6B-8A90-21738BED75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790813"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2777837</xdr:colOff>
      <xdr:row>0</xdr:row>
      <xdr:rowOff>0</xdr:rowOff>
    </xdr:from>
    <xdr:to>
      <xdr:col>1</xdr:col>
      <xdr:colOff>762000</xdr:colOff>
      <xdr:row>0</xdr:row>
      <xdr:rowOff>1028007</xdr:rowOff>
    </xdr:to>
    <xdr:pic>
      <xdr:nvPicPr>
        <xdr:cNvPr id="2" name="Imagen 2" descr="WhatsApp Image 2021-05-18 at 17">
          <a:extLst>
            <a:ext uri="{FF2B5EF4-FFF2-40B4-BE49-F238E27FC236}">
              <a16:creationId xmlns:a16="http://schemas.microsoft.com/office/drawing/2014/main" id="{D125E779-92F8-4F78-A6A2-1B6D8CA7E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777837" y="0"/>
          <a:ext cx="1851313"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190500</xdr:colOff>
      <xdr:row>0</xdr:row>
      <xdr:rowOff>1</xdr:rowOff>
    </xdr:from>
    <xdr:to>
      <xdr:col>24</xdr:col>
      <xdr:colOff>1775114</xdr:colOff>
      <xdr:row>1</xdr:row>
      <xdr:rowOff>34638</xdr:rowOff>
    </xdr:to>
    <xdr:pic>
      <xdr:nvPicPr>
        <xdr:cNvPr id="3" name="2 Imagen" descr="LOGO MIPG_Mesa de trabajo 1">
          <a:extLst>
            <a:ext uri="{FF2B5EF4-FFF2-40B4-BE49-F238E27FC236}">
              <a16:creationId xmlns:a16="http://schemas.microsoft.com/office/drawing/2014/main" id="{E7E0DDA7-0C27-4FE7-BE5B-BE81D82C1C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3035012</xdr:colOff>
      <xdr:row>0</xdr:row>
      <xdr:rowOff>0</xdr:rowOff>
    </xdr:from>
    <xdr:to>
      <xdr:col>1</xdr:col>
      <xdr:colOff>632114</xdr:colOff>
      <xdr:row>0</xdr:row>
      <xdr:rowOff>1028007</xdr:rowOff>
    </xdr:to>
    <xdr:pic>
      <xdr:nvPicPr>
        <xdr:cNvPr id="2" name="Imagen 2" descr="WhatsApp Image 2021-05-18 at 17">
          <a:extLst>
            <a:ext uri="{FF2B5EF4-FFF2-40B4-BE49-F238E27FC236}">
              <a16:creationId xmlns:a16="http://schemas.microsoft.com/office/drawing/2014/main" id="{1199CF4C-B2B9-439F-8E58-3E93675D0D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35012"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0</xdr:colOff>
      <xdr:row>0</xdr:row>
      <xdr:rowOff>0</xdr:rowOff>
    </xdr:from>
    <xdr:to>
      <xdr:col>24</xdr:col>
      <xdr:colOff>513052</xdr:colOff>
      <xdr:row>1</xdr:row>
      <xdr:rowOff>34637</xdr:rowOff>
    </xdr:to>
    <xdr:pic>
      <xdr:nvPicPr>
        <xdr:cNvPr id="3" name="2 Imagen" descr="LOGO MIPG_Mesa de trabajo 1">
          <a:extLst>
            <a:ext uri="{FF2B5EF4-FFF2-40B4-BE49-F238E27FC236}">
              <a16:creationId xmlns:a16="http://schemas.microsoft.com/office/drawing/2014/main" id="{2FE778AE-2B70-43C5-85B0-9C6C816584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980438"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3114387</xdr:colOff>
      <xdr:row>0</xdr:row>
      <xdr:rowOff>0</xdr:rowOff>
    </xdr:from>
    <xdr:to>
      <xdr:col>1</xdr:col>
      <xdr:colOff>711489</xdr:colOff>
      <xdr:row>0</xdr:row>
      <xdr:rowOff>1028007</xdr:rowOff>
    </xdr:to>
    <xdr:pic>
      <xdr:nvPicPr>
        <xdr:cNvPr id="2" name="Imagen 2" descr="WhatsApp Image 2021-05-18 at 17">
          <a:extLst>
            <a:ext uri="{FF2B5EF4-FFF2-40B4-BE49-F238E27FC236}">
              <a16:creationId xmlns:a16="http://schemas.microsoft.com/office/drawing/2014/main" id="{8224369F-35DE-4C84-B25F-5CBFAFA9EC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114387"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190500</xdr:colOff>
      <xdr:row>0</xdr:row>
      <xdr:rowOff>1</xdr:rowOff>
    </xdr:from>
    <xdr:to>
      <xdr:col>24</xdr:col>
      <xdr:colOff>1775114</xdr:colOff>
      <xdr:row>1</xdr:row>
      <xdr:rowOff>34638</xdr:rowOff>
    </xdr:to>
    <xdr:pic>
      <xdr:nvPicPr>
        <xdr:cNvPr id="3" name="2 Imagen" descr="LOGO MIPG_Mesa de trabajo 1">
          <a:extLst>
            <a:ext uri="{FF2B5EF4-FFF2-40B4-BE49-F238E27FC236}">
              <a16:creationId xmlns:a16="http://schemas.microsoft.com/office/drawing/2014/main" id="{5861FB5D-3D49-4049-9D6D-35CBEA116D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04500" y="1"/>
          <a:ext cx="88928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3114387</xdr:colOff>
      <xdr:row>0</xdr:row>
      <xdr:rowOff>0</xdr:rowOff>
    </xdr:from>
    <xdr:to>
      <xdr:col>1</xdr:col>
      <xdr:colOff>711489</xdr:colOff>
      <xdr:row>0</xdr:row>
      <xdr:rowOff>1028007</xdr:rowOff>
    </xdr:to>
    <xdr:pic>
      <xdr:nvPicPr>
        <xdr:cNvPr id="2" name="Imagen 2" descr="WhatsApp Image 2021-05-18 at 17">
          <a:extLst>
            <a:ext uri="{FF2B5EF4-FFF2-40B4-BE49-F238E27FC236}">
              <a16:creationId xmlns:a16="http://schemas.microsoft.com/office/drawing/2014/main" id="{AF93619E-CF92-4F39-B66B-DC4D5B35A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114387"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214312</xdr:colOff>
      <xdr:row>0</xdr:row>
      <xdr:rowOff>0</xdr:rowOff>
    </xdr:from>
    <xdr:to>
      <xdr:col>24</xdr:col>
      <xdr:colOff>727364</xdr:colOff>
      <xdr:row>1</xdr:row>
      <xdr:rowOff>34637</xdr:rowOff>
    </xdr:to>
    <xdr:pic>
      <xdr:nvPicPr>
        <xdr:cNvPr id="3" name="2 Imagen" descr="LOGO MIPG_Mesa de trabajo 1">
          <a:extLst>
            <a:ext uri="{FF2B5EF4-FFF2-40B4-BE49-F238E27FC236}">
              <a16:creationId xmlns:a16="http://schemas.microsoft.com/office/drawing/2014/main" id="{AE979DC9-C3CE-4DFF-91DD-3FCA309058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0"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3003262</xdr:colOff>
      <xdr:row>0</xdr:row>
      <xdr:rowOff>0</xdr:rowOff>
    </xdr:from>
    <xdr:to>
      <xdr:col>1</xdr:col>
      <xdr:colOff>600364</xdr:colOff>
      <xdr:row>0</xdr:row>
      <xdr:rowOff>1028007</xdr:rowOff>
    </xdr:to>
    <xdr:pic>
      <xdr:nvPicPr>
        <xdr:cNvPr id="2" name="Imagen 2" descr="WhatsApp Image 2021-05-18 at 17">
          <a:extLst>
            <a:ext uri="{FF2B5EF4-FFF2-40B4-BE49-F238E27FC236}">
              <a16:creationId xmlns:a16="http://schemas.microsoft.com/office/drawing/2014/main" id="{7715FA6B-AB0E-4CC9-A35E-8D2D69647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03262"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571500</xdr:colOff>
      <xdr:row>0</xdr:row>
      <xdr:rowOff>0</xdr:rowOff>
    </xdr:from>
    <xdr:to>
      <xdr:col>24</xdr:col>
      <xdr:colOff>1084552</xdr:colOff>
      <xdr:row>1</xdr:row>
      <xdr:rowOff>34637</xdr:rowOff>
    </xdr:to>
    <xdr:pic>
      <xdr:nvPicPr>
        <xdr:cNvPr id="3" name="2 Imagen" descr="LOGO MIPG_Mesa de trabajo 1">
          <a:extLst>
            <a:ext uri="{FF2B5EF4-FFF2-40B4-BE49-F238E27FC236}">
              <a16:creationId xmlns:a16="http://schemas.microsoft.com/office/drawing/2014/main" id="{A474C63F-2407-4094-90E6-C01A335073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551938"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3098512</xdr:colOff>
      <xdr:row>0</xdr:row>
      <xdr:rowOff>0</xdr:rowOff>
    </xdr:from>
    <xdr:to>
      <xdr:col>1</xdr:col>
      <xdr:colOff>695614</xdr:colOff>
      <xdr:row>0</xdr:row>
      <xdr:rowOff>1028007</xdr:rowOff>
    </xdr:to>
    <xdr:pic>
      <xdr:nvPicPr>
        <xdr:cNvPr id="2" name="Imagen 2" descr="WhatsApp Image 2021-05-18 at 17">
          <a:extLst>
            <a:ext uri="{FF2B5EF4-FFF2-40B4-BE49-F238E27FC236}">
              <a16:creationId xmlns:a16="http://schemas.microsoft.com/office/drawing/2014/main" id="{EC963844-8D23-4E2F-9129-A7A335F184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98512"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428625</xdr:colOff>
      <xdr:row>0</xdr:row>
      <xdr:rowOff>0</xdr:rowOff>
    </xdr:from>
    <xdr:to>
      <xdr:col>24</xdr:col>
      <xdr:colOff>941677</xdr:colOff>
      <xdr:row>1</xdr:row>
      <xdr:rowOff>34637</xdr:rowOff>
    </xdr:to>
    <xdr:pic>
      <xdr:nvPicPr>
        <xdr:cNvPr id="3" name="2 Imagen" descr="LOGO MIPG_Mesa de trabajo 1">
          <a:extLst>
            <a:ext uri="{FF2B5EF4-FFF2-40B4-BE49-F238E27FC236}">
              <a16:creationId xmlns:a16="http://schemas.microsoft.com/office/drawing/2014/main" id="{B8E147D7-A723-49C4-9DE3-F4F30C68DD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409063"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3019137</xdr:colOff>
      <xdr:row>0</xdr:row>
      <xdr:rowOff>0</xdr:rowOff>
    </xdr:from>
    <xdr:to>
      <xdr:col>1</xdr:col>
      <xdr:colOff>616239</xdr:colOff>
      <xdr:row>0</xdr:row>
      <xdr:rowOff>1028007</xdr:rowOff>
    </xdr:to>
    <xdr:pic>
      <xdr:nvPicPr>
        <xdr:cNvPr id="2" name="Imagen 2" descr="WhatsApp Image 2021-05-18 at 17">
          <a:extLst>
            <a:ext uri="{FF2B5EF4-FFF2-40B4-BE49-F238E27FC236}">
              <a16:creationId xmlns:a16="http://schemas.microsoft.com/office/drawing/2014/main" id="{F80FF922-36AB-4C77-9A1C-C83E240AE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19137"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666750</xdr:colOff>
      <xdr:row>0</xdr:row>
      <xdr:rowOff>0</xdr:rowOff>
    </xdr:from>
    <xdr:to>
      <xdr:col>24</xdr:col>
      <xdr:colOff>1179802</xdr:colOff>
      <xdr:row>1</xdr:row>
      <xdr:rowOff>34637</xdr:rowOff>
    </xdr:to>
    <xdr:pic>
      <xdr:nvPicPr>
        <xdr:cNvPr id="3" name="2 Imagen" descr="LOGO MIPG_Mesa de trabajo 1">
          <a:extLst>
            <a:ext uri="{FF2B5EF4-FFF2-40B4-BE49-F238E27FC236}">
              <a16:creationId xmlns:a16="http://schemas.microsoft.com/office/drawing/2014/main" id="{E6998A5B-1254-4B54-9A55-DC59606287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647188"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3098512</xdr:colOff>
      <xdr:row>0</xdr:row>
      <xdr:rowOff>0</xdr:rowOff>
    </xdr:from>
    <xdr:to>
      <xdr:col>1</xdr:col>
      <xdr:colOff>695614</xdr:colOff>
      <xdr:row>0</xdr:row>
      <xdr:rowOff>1028007</xdr:rowOff>
    </xdr:to>
    <xdr:pic>
      <xdr:nvPicPr>
        <xdr:cNvPr id="2" name="Imagen 2" descr="WhatsApp Image 2021-05-18 at 17">
          <a:extLst>
            <a:ext uri="{FF2B5EF4-FFF2-40B4-BE49-F238E27FC236}">
              <a16:creationId xmlns:a16="http://schemas.microsoft.com/office/drawing/2014/main" id="{0691AAFF-2AD9-4A55-A314-A22CB8BB12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98512"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952500</xdr:colOff>
      <xdr:row>0</xdr:row>
      <xdr:rowOff>0</xdr:rowOff>
    </xdr:from>
    <xdr:to>
      <xdr:col>24</xdr:col>
      <xdr:colOff>403514</xdr:colOff>
      <xdr:row>1</xdr:row>
      <xdr:rowOff>34637</xdr:rowOff>
    </xdr:to>
    <xdr:pic>
      <xdr:nvPicPr>
        <xdr:cNvPr id="3" name="2 Imagen" descr="LOGO MIPG_Mesa de trabajo 1">
          <a:extLst>
            <a:ext uri="{FF2B5EF4-FFF2-40B4-BE49-F238E27FC236}">
              <a16:creationId xmlns:a16="http://schemas.microsoft.com/office/drawing/2014/main" id="{06B25A65-36F1-4069-8D76-4D078FD080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966400" y="0"/>
          <a:ext cx="1584614" cy="1139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3003262</xdr:colOff>
      <xdr:row>0</xdr:row>
      <xdr:rowOff>0</xdr:rowOff>
    </xdr:from>
    <xdr:to>
      <xdr:col>1</xdr:col>
      <xdr:colOff>600364</xdr:colOff>
      <xdr:row>0</xdr:row>
      <xdr:rowOff>1028007</xdr:rowOff>
    </xdr:to>
    <xdr:pic>
      <xdr:nvPicPr>
        <xdr:cNvPr id="2" name="Imagen 2" descr="WhatsApp Image 2021-05-18 at 17">
          <a:extLst>
            <a:ext uri="{FF2B5EF4-FFF2-40B4-BE49-F238E27FC236}">
              <a16:creationId xmlns:a16="http://schemas.microsoft.com/office/drawing/2014/main" id="{34BABEB4-698E-4692-A9EB-A0251D7F9C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03262"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976312</xdr:colOff>
      <xdr:row>0</xdr:row>
      <xdr:rowOff>0</xdr:rowOff>
    </xdr:from>
    <xdr:to>
      <xdr:col>24</xdr:col>
      <xdr:colOff>417801</xdr:colOff>
      <xdr:row>1</xdr:row>
      <xdr:rowOff>34637</xdr:rowOff>
    </xdr:to>
    <xdr:pic>
      <xdr:nvPicPr>
        <xdr:cNvPr id="3" name="2 Imagen" descr="LOGO MIPG_Mesa de trabajo 1">
          <a:extLst>
            <a:ext uri="{FF2B5EF4-FFF2-40B4-BE49-F238E27FC236}">
              <a16:creationId xmlns:a16="http://schemas.microsoft.com/office/drawing/2014/main" id="{91F6B97B-A867-4BE2-B2B3-04885641DE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885187"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2511137</xdr:colOff>
      <xdr:row>0</xdr:row>
      <xdr:rowOff>0</xdr:rowOff>
    </xdr:from>
    <xdr:to>
      <xdr:col>1</xdr:col>
      <xdr:colOff>179676</xdr:colOff>
      <xdr:row>0</xdr:row>
      <xdr:rowOff>1028007</xdr:rowOff>
    </xdr:to>
    <xdr:pic>
      <xdr:nvPicPr>
        <xdr:cNvPr id="2" name="Imagen 2" descr="WhatsApp Image 2021-05-18 at 17">
          <a:extLst>
            <a:ext uri="{FF2B5EF4-FFF2-40B4-BE49-F238E27FC236}">
              <a16:creationId xmlns:a16="http://schemas.microsoft.com/office/drawing/2014/main" id="{F1CA60B8-BCDA-4279-A940-8F8B9E950D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511137"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190500</xdr:colOff>
      <xdr:row>0</xdr:row>
      <xdr:rowOff>1</xdr:rowOff>
    </xdr:from>
    <xdr:to>
      <xdr:col>24</xdr:col>
      <xdr:colOff>1775114</xdr:colOff>
      <xdr:row>1</xdr:row>
      <xdr:rowOff>34638</xdr:rowOff>
    </xdr:to>
    <xdr:pic>
      <xdr:nvPicPr>
        <xdr:cNvPr id="3" name="2 Imagen" descr="LOGO MIPG_Mesa de trabajo 1">
          <a:extLst>
            <a:ext uri="{FF2B5EF4-FFF2-40B4-BE49-F238E27FC236}">
              <a16:creationId xmlns:a16="http://schemas.microsoft.com/office/drawing/2014/main" id="{9B234109-719B-4A24-9BA5-C86F014709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02273" y="1"/>
          <a:ext cx="1584614" cy="1125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3016249</xdr:colOff>
      <xdr:row>0</xdr:row>
      <xdr:rowOff>0</xdr:rowOff>
    </xdr:from>
    <xdr:to>
      <xdr:col>1</xdr:col>
      <xdr:colOff>1076613</xdr:colOff>
      <xdr:row>0</xdr:row>
      <xdr:rowOff>1028007</xdr:rowOff>
    </xdr:to>
    <xdr:pic>
      <xdr:nvPicPr>
        <xdr:cNvPr id="2" name="Imagen 2" descr="WhatsApp Image 2021-05-18 at 17">
          <a:extLst>
            <a:ext uri="{FF2B5EF4-FFF2-40B4-BE49-F238E27FC236}">
              <a16:creationId xmlns:a16="http://schemas.microsoft.com/office/drawing/2014/main" id="{C86A00C1-C47E-4190-ADAE-72CD5BA63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16249" y="0"/>
          <a:ext cx="1917989"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412750</xdr:colOff>
      <xdr:row>0</xdr:row>
      <xdr:rowOff>1</xdr:rowOff>
    </xdr:from>
    <xdr:to>
      <xdr:col>24</xdr:col>
      <xdr:colOff>917864</xdr:colOff>
      <xdr:row>1</xdr:row>
      <xdr:rowOff>34638</xdr:rowOff>
    </xdr:to>
    <xdr:pic>
      <xdr:nvPicPr>
        <xdr:cNvPr id="3" name="2 Imagen" descr="LOGO MIPG_Mesa de trabajo 1">
          <a:extLst>
            <a:ext uri="{FF2B5EF4-FFF2-40B4-BE49-F238E27FC236}">
              <a16:creationId xmlns:a16="http://schemas.microsoft.com/office/drawing/2014/main" id="{E0AB8698-4E23-4F78-BF7D-5D5D01FC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575750" y="1"/>
          <a:ext cx="1584614" cy="1145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2908012</xdr:colOff>
      <xdr:row>0</xdr:row>
      <xdr:rowOff>0</xdr:rowOff>
    </xdr:from>
    <xdr:to>
      <xdr:col>1</xdr:col>
      <xdr:colOff>841375</xdr:colOff>
      <xdr:row>0</xdr:row>
      <xdr:rowOff>1028007</xdr:rowOff>
    </xdr:to>
    <xdr:pic>
      <xdr:nvPicPr>
        <xdr:cNvPr id="2" name="Imagen 2" descr="WhatsApp Image 2021-05-18 at 17">
          <a:extLst>
            <a:ext uri="{FF2B5EF4-FFF2-40B4-BE49-F238E27FC236}">
              <a16:creationId xmlns:a16="http://schemas.microsoft.com/office/drawing/2014/main" id="{22F88C24-9ABE-4905-AB27-9E61EC5BB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908012" y="0"/>
          <a:ext cx="1790988"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119062</xdr:colOff>
      <xdr:row>0</xdr:row>
      <xdr:rowOff>0</xdr:rowOff>
    </xdr:from>
    <xdr:to>
      <xdr:col>24</xdr:col>
      <xdr:colOff>632114</xdr:colOff>
      <xdr:row>1</xdr:row>
      <xdr:rowOff>34637</xdr:rowOff>
    </xdr:to>
    <xdr:pic>
      <xdr:nvPicPr>
        <xdr:cNvPr id="3" name="2 Imagen" descr="LOGO MIPG_Mesa de trabajo 1">
          <a:extLst>
            <a:ext uri="{FF2B5EF4-FFF2-40B4-BE49-F238E27FC236}">
              <a16:creationId xmlns:a16="http://schemas.microsoft.com/office/drawing/2014/main" id="{9954E7AD-43D8-40BA-A364-E10A7C272B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99500"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114301</xdr:colOff>
      <xdr:row>0</xdr:row>
      <xdr:rowOff>1</xdr:rowOff>
    </xdr:from>
    <xdr:to>
      <xdr:col>0</xdr:col>
      <xdr:colOff>809625</xdr:colOff>
      <xdr:row>0</xdr:row>
      <xdr:rowOff>723901</xdr:rowOff>
    </xdr:to>
    <xdr:pic>
      <xdr:nvPicPr>
        <xdr:cNvPr id="2" name="2 Imagen" descr="WhatsApp Image 2021-05-18 at 17">
          <a:extLst>
            <a:ext uri="{FF2B5EF4-FFF2-40B4-BE49-F238E27FC236}">
              <a16:creationId xmlns:a16="http://schemas.microsoft.com/office/drawing/2014/main" id="{B6D5C76E-6909-42A3-8877-3233AB577D0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114301" y="1"/>
          <a:ext cx="695324" cy="723900"/>
        </a:xfrm>
        <a:prstGeom prst="rect">
          <a:avLst/>
        </a:prstGeom>
        <a:noFill/>
        <a:ln>
          <a:noFill/>
        </a:ln>
      </xdr:spPr>
    </xdr:pic>
    <xdr:clientData/>
  </xdr:twoCellAnchor>
  <xdr:twoCellAnchor editAs="oneCell">
    <xdr:from>
      <xdr:col>8</xdr:col>
      <xdr:colOff>47626</xdr:colOff>
      <xdr:row>0</xdr:row>
      <xdr:rowOff>47625</xdr:rowOff>
    </xdr:from>
    <xdr:to>
      <xdr:col>8</xdr:col>
      <xdr:colOff>847726</xdr:colOff>
      <xdr:row>0</xdr:row>
      <xdr:rowOff>704850</xdr:rowOff>
    </xdr:to>
    <xdr:pic>
      <xdr:nvPicPr>
        <xdr:cNvPr id="3" name="3 Imagen" descr="LOGO MIPG_Mesa de trabajo 1">
          <a:extLst>
            <a:ext uri="{FF2B5EF4-FFF2-40B4-BE49-F238E27FC236}">
              <a16:creationId xmlns:a16="http://schemas.microsoft.com/office/drawing/2014/main" id="{160A864E-F552-4264-99BC-163CC675AAF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86626" y="47625"/>
          <a:ext cx="800100" cy="657225"/>
        </a:xfrm>
        <a:prstGeom prst="rect">
          <a:avLst/>
        </a:prstGeom>
        <a:noFill/>
        <a:ln>
          <a:noFill/>
        </a:ln>
      </xdr:spPr>
    </xdr:pic>
    <xdr:clientData/>
  </xdr:twoCellAnchor>
  <xdr:twoCellAnchor editAs="oneCell">
    <xdr:from>
      <xdr:col>1</xdr:col>
      <xdr:colOff>180975</xdr:colOff>
      <xdr:row>37</xdr:row>
      <xdr:rowOff>47625</xdr:rowOff>
    </xdr:from>
    <xdr:to>
      <xdr:col>7</xdr:col>
      <xdr:colOff>695325</xdr:colOff>
      <xdr:row>37</xdr:row>
      <xdr:rowOff>533400</xdr:rowOff>
    </xdr:to>
    <xdr:pic>
      <xdr:nvPicPr>
        <xdr:cNvPr id="4" name="4 Imagen" descr="PIE DE PAGINA PARA AUDITORÍA_Mesa de trabajo 1_Mesa de trabajo 1">
          <a:extLst>
            <a:ext uri="{FF2B5EF4-FFF2-40B4-BE49-F238E27FC236}">
              <a16:creationId xmlns:a16="http://schemas.microsoft.com/office/drawing/2014/main" id="{12ABEAE9-94EE-4A9E-AC02-B3C198E826FB}"/>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5850" y="20764500"/>
          <a:ext cx="5943600" cy="4857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3058825</xdr:colOff>
      <xdr:row>0</xdr:row>
      <xdr:rowOff>0</xdr:rowOff>
    </xdr:from>
    <xdr:to>
      <xdr:col>1</xdr:col>
      <xdr:colOff>727364</xdr:colOff>
      <xdr:row>0</xdr:row>
      <xdr:rowOff>1028007</xdr:rowOff>
    </xdr:to>
    <xdr:pic>
      <xdr:nvPicPr>
        <xdr:cNvPr id="2" name="Imagen 2" descr="WhatsApp Image 2021-05-18 at 17">
          <a:extLst>
            <a:ext uri="{FF2B5EF4-FFF2-40B4-BE49-F238E27FC236}">
              <a16:creationId xmlns:a16="http://schemas.microsoft.com/office/drawing/2014/main" id="{1EA90C99-FCFE-4E58-9FF6-B572BFE29B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58825" y="0"/>
          <a:ext cx="1454727"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1190625</xdr:colOff>
      <xdr:row>0</xdr:row>
      <xdr:rowOff>0</xdr:rowOff>
    </xdr:from>
    <xdr:to>
      <xdr:col>24</xdr:col>
      <xdr:colOff>632114</xdr:colOff>
      <xdr:row>1</xdr:row>
      <xdr:rowOff>34637</xdr:rowOff>
    </xdr:to>
    <xdr:pic>
      <xdr:nvPicPr>
        <xdr:cNvPr id="3" name="2 Imagen" descr="LOGO MIPG_Mesa de trabajo 1">
          <a:extLst>
            <a:ext uri="{FF2B5EF4-FFF2-40B4-BE49-F238E27FC236}">
              <a16:creationId xmlns:a16="http://schemas.microsoft.com/office/drawing/2014/main" id="{3BF538B0-3C51-43BA-A943-555A99F0E7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28625"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2820702</xdr:colOff>
      <xdr:row>0</xdr:row>
      <xdr:rowOff>0</xdr:rowOff>
    </xdr:from>
    <xdr:to>
      <xdr:col>1</xdr:col>
      <xdr:colOff>952500</xdr:colOff>
      <xdr:row>0</xdr:row>
      <xdr:rowOff>1028007</xdr:rowOff>
    </xdr:to>
    <xdr:pic>
      <xdr:nvPicPr>
        <xdr:cNvPr id="4" name="Imagen 2" descr="WhatsApp Image 2021-05-18 at 17">
          <a:extLst>
            <a:ext uri="{FF2B5EF4-FFF2-40B4-BE49-F238E27FC236}">
              <a16:creationId xmlns:a16="http://schemas.microsoft.com/office/drawing/2014/main" id="{D259DAB7-36F4-4D04-A390-25E1C94017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820702" y="0"/>
          <a:ext cx="1989423"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738187</xdr:colOff>
      <xdr:row>0</xdr:row>
      <xdr:rowOff>23813</xdr:rowOff>
    </xdr:from>
    <xdr:to>
      <xdr:col>24</xdr:col>
      <xdr:colOff>476249</xdr:colOff>
      <xdr:row>1</xdr:row>
      <xdr:rowOff>58450</xdr:rowOff>
    </xdr:to>
    <xdr:pic>
      <xdr:nvPicPr>
        <xdr:cNvPr id="5" name="2 Imagen" descr="LOGO MIPG_Mesa de trabajo 1">
          <a:extLst>
            <a:ext uri="{FF2B5EF4-FFF2-40B4-BE49-F238E27FC236}">
              <a16:creationId xmlns:a16="http://schemas.microsoft.com/office/drawing/2014/main" id="{90475CBF-ACCA-4C97-B271-FD43B26589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23500" y="23813"/>
          <a:ext cx="157162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82262</xdr:colOff>
      <xdr:row>0</xdr:row>
      <xdr:rowOff>0</xdr:rowOff>
    </xdr:from>
    <xdr:to>
      <xdr:col>1</xdr:col>
      <xdr:colOff>2119312</xdr:colOff>
      <xdr:row>0</xdr:row>
      <xdr:rowOff>1028007</xdr:rowOff>
    </xdr:to>
    <xdr:pic>
      <xdr:nvPicPr>
        <xdr:cNvPr id="2" name="Imagen 2" descr="WhatsApp Image 2021-05-18 at 17">
          <a:extLst>
            <a:ext uri="{FF2B5EF4-FFF2-40B4-BE49-F238E27FC236}">
              <a16:creationId xmlns:a16="http://schemas.microsoft.com/office/drawing/2014/main" id="{2C9B35BD-BE6E-4590-92E3-2F89A00AF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939887" y="0"/>
          <a:ext cx="2037050"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95249</xdr:colOff>
      <xdr:row>0</xdr:row>
      <xdr:rowOff>23813</xdr:rowOff>
    </xdr:from>
    <xdr:to>
      <xdr:col>25</xdr:col>
      <xdr:colOff>465426</xdr:colOff>
      <xdr:row>1</xdr:row>
      <xdr:rowOff>58450</xdr:rowOff>
    </xdr:to>
    <xdr:pic>
      <xdr:nvPicPr>
        <xdr:cNvPr id="3" name="2 Imagen" descr="LOGO MIPG_Mesa de trabajo 1">
          <a:extLst>
            <a:ext uri="{FF2B5EF4-FFF2-40B4-BE49-F238E27FC236}">
              <a16:creationId xmlns:a16="http://schemas.microsoft.com/office/drawing/2014/main" id="{85189EDF-2FE3-4249-AE7E-F902C28491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66937" y="23813"/>
          <a:ext cx="1441739"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2892137</xdr:colOff>
      <xdr:row>0</xdr:row>
      <xdr:rowOff>23813</xdr:rowOff>
    </xdr:from>
    <xdr:to>
      <xdr:col>1</xdr:col>
      <xdr:colOff>928687</xdr:colOff>
      <xdr:row>0</xdr:row>
      <xdr:rowOff>1051820</xdr:rowOff>
    </xdr:to>
    <xdr:pic>
      <xdr:nvPicPr>
        <xdr:cNvPr id="2" name="Imagen 2" descr="WhatsApp Image 2021-05-18 at 17">
          <a:extLst>
            <a:ext uri="{FF2B5EF4-FFF2-40B4-BE49-F238E27FC236}">
              <a16:creationId xmlns:a16="http://schemas.microsoft.com/office/drawing/2014/main" id="{71DB1B3B-3D40-4082-A615-10B2569B0E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892137" y="23813"/>
          <a:ext cx="1894175"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142874</xdr:colOff>
      <xdr:row>0</xdr:row>
      <xdr:rowOff>0</xdr:rowOff>
    </xdr:from>
    <xdr:to>
      <xdr:col>24</xdr:col>
      <xdr:colOff>541626</xdr:colOff>
      <xdr:row>1</xdr:row>
      <xdr:rowOff>34637</xdr:rowOff>
    </xdr:to>
    <xdr:pic>
      <xdr:nvPicPr>
        <xdr:cNvPr id="3" name="2 Imagen" descr="LOGO MIPG_Mesa de trabajo 1">
          <a:extLst>
            <a:ext uri="{FF2B5EF4-FFF2-40B4-BE49-F238E27FC236}">
              <a16:creationId xmlns:a16="http://schemas.microsoft.com/office/drawing/2014/main" id="{BEF6BC2F-10CD-4759-A7A1-D9694C092F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23312" y="0"/>
          <a:ext cx="14703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3058825</xdr:colOff>
      <xdr:row>0</xdr:row>
      <xdr:rowOff>0</xdr:rowOff>
    </xdr:from>
    <xdr:to>
      <xdr:col>1</xdr:col>
      <xdr:colOff>1023938</xdr:colOff>
      <xdr:row>0</xdr:row>
      <xdr:rowOff>1028007</xdr:rowOff>
    </xdr:to>
    <xdr:pic>
      <xdr:nvPicPr>
        <xdr:cNvPr id="2" name="Imagen 2" descr="WhatsApp Image 2021-05-18 at 17">
          <a:extLst>
            <a:ext uri="{FF2B5EF4-FFF2-40B4-BE49-F238E27FC236}">
              <a16:creationId xmlns:a16="http://schemas.microsoft.com/office/drawing/2014/main" id="{AA57F94E-498D-475A-A111-1A82CE8A4D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3058825" y="0"/>
          <a:ext cx="1822738"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1035170</xdr:colOff>
      <xdr:row>0</xdr:row>
      <xdr:rowOff>0</xdr:rowOff>
    </xdr:from>
    <xdr:to>
      <xdr:col>24</xdr:col>
      <xdr:colOff>206005</xdr:colOff>
      <xdr:row>1</xdr:row>
      <xdr:rowOff>34637</xdr:rowOff>
    </xdr:to>
    <xdr:pic>
      <xdr:nvPicPr>
        <xdr:cNvPr id="3" name="2 Imagen" descr="LOGO MIPG_Mesa de trabajo 1">
          <a:extLst>
            <a:ext uri="{FF2B5EF4-FFF2-40B4-BE49-F238E27FC236}">
              <a16:creationId xmlns:a16="http://schemas.microsoft.com/office/drawing/2014/main" id="{D5078B82-CE9D-4710-A015-B4BF36F9B1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067151" y="0"/>
          <a:ext cx="1327439" cy="1130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2987388</xdr:colOff>
      <xdr:row>0</xdr:row>
      <xdr:rowOff>0</xdr:rowOff>
    </xdr:from>
    <xdr:to>
      <xdr:col>1</xdr:col>
      <xdr:colOff>952501</xdr:colOff>
      <xdr:row>0</xdr:row>
      <xdr:rowOff>1028007</xdr:rowOff>
    </xdr:to>
    <xdr:pic>
      <xdr:nvPicPr>
        <xdr:cNvPr id="2" name="Imagen 2" descr="WhatsApp Image 2021-05-18 at 17">
          <a:extLst>
            <a:ext uri="{FF2B5EF4-FFF2-40B4-BE49-F238E27FC236}">
              <a16:creationId xmlns:a16="http://schemas.microsoft.com/office/drawing/2014/main" id="{9332FBB3-BA87-4ABF-BB4D-4FD68B459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987388" y="0"/>
          <a:ext cx="1822738"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100642</xdr:colOff>
      <xdr:row>0</xdr:row>
      <xdr:rowOff>0</xdr:rowOff>
    </xdr:from>
    <xdr:to>
      <xdr:col>24</xdr:col>
      <xdr:colOff>606954</xdr:colOff>
      <xdr:row>1</xdr:row>
      <xdr:rowOff>34637</xdr:rowOff>
    </xdr:to>
    <xdr:pic>
      <xdr:nvPicPr>
        <xdr:cNvPr id="3" name="2 Imagen" descr="LOGO MIPG_Mesa de trabajo 1">
          <a:extLst>
            <a:ext uri="{FF2B5EF4-FFF2-40B4-BE49-F238E27FC236}">
              <a16:creationId xmlns:a16="http://schemas.microsoft.com/office/drawing/2014/main" id="{5838AEBC-556D-4801-9C4F-753276674B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10925" y="0"/>
          <a:ext cx="1584614" cy="11309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2892138</xdr:colOff>
      <xdr:row>0</xdr:row>
      <xdr:rowOff>0</xdr:rowOff>
    </xdr:from>
    <xdr:to>
      <xdr:col>1</xdr:col>
      <xdr:colOff>1023939</xdr:colOff>
      <xdr:row>0</xdr:row>
      <xdr:rowOff>1028007</xdr:rowOff>
    </xdr:to>
    <xdr:pic>
      <xdr:nvPicPr>
        <xdr:cNvPr id="2" name="Imagen 2" descr="WhatsApp Image 2021-05-18 at 17">
          <a:extLst>
            <a:ext uri="{FF2B5EF4-FFF2-40B4-BE49-F238E27FC236}">
              <a16:creationId xmlns:a16="http://schemas.microsoft.com/office/drawing/2014/main" id="{D6C96E7E-CF37-40F7-9FB9-B32408A654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8423" t="20491" r="14635" b="21312"/>
        <a:stretch>
          <a:fillRect/>
        </a:stretch>
      </xdr:blipFill>
      <xdr:spPr bwMode="auto">
        <a:xfrm>
          <a:off x="2892138" y="0"/>
          <a:ext cx="1989426" cy="1028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214312</xdr:colOff>
      <xdr:row>0</xdr:row>
      <xdr:rowOff>0</xdr:rowOff>
    </xdr:from>
    <xdr:to>
      <xdr:col>24</xdr:col>
      <xdr:colOff>727364</xdr:colOff>
      <xdr:row>1</xdr:row>
      <xdr:rowOff>34637</xdr:rowOff>
    </xdr:to>
    <xdr:pic>
      <xdr:nvPicPr>
        <xdr:cNvPr id="3" name="2 Imagen" descr="LOGO MIPG_Mesa de trabajo 1">
          <a:extLst>
            <a:ext uri="{FF2B5EF4-FFF2-40B4-BE49-F238E27FC236}">
              <a16:creationId xmlns:a16="http://schemas.microsoft.com/office/drawing/2014/main" id="{6321606F-BF2D-4C5E-BC8D-30417CBB06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194750" y="0"/>
          <a:ext cx="1584614" cy="1130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116C-7E60-471D-A300-A46CEDEBCAE7}">
  <sheetPr codeName="Hoja1"/>
  <dimension ref="B1:I26"/>
  <sheetViews>
    <sheetView tabSelected="1" zoomScale="85" zoomScaleNormal="85" workbookViewId="0">
      <selection activeCell="C2" sqref="C2:D2"/>
    </sheetView>
  </sheetViews>
  <sheetFormatPr baseColWidth="10" defaultRowHeight="15"/>
  <cols>
    <col min="1" max="1" width="2.28515625" customWidth="1"/>
    <col min="2" max="2" width="51.140625" customWidth="1"/>
    <col min="3" max="3" width="18.28515625" customWidth="1"/>
    <col min="4" max="9" width="18.42578125" customWidth="1"/>
  </cols>
  <sheetData>
    <row r="1" spans="2:9" ht="74.25" customHeight="1">
      <c r="B1" s="79"/>
      <c r="C1" s="243" t="s">
        <v>327</v>
      </c>
      <c r="D1" s="244"/>
      <c r="E1" s="244"/>
      <c r="F1" s="244"/>
      <c r="G1" s="244"/>
      <c r="H1" s="241"/>
      <c r="I1" s="241"/>
    </row>
    <row r="2" spans="2:9" ht="34.5" customHeight="1">
      <c r="B2" s="80" t="s">
        <v>325</v>
      </c>
      <c r="C2" s="242" t="s">
        <v>326</v>
      </c>
      <c r="D2" s="242"/>
      <c r="E2" s="242" t="s">
        <v>618</v>
      </c>
      <c r="F2" s="242"/>
      <c r="G2" s="81" t="s">
        <v>617</v>
      </c>
      <c r="H2" s="242" t="s">
        <v>312</v>
      </c>
      <c r="I2" s="242"/>
    </row>
    <row r="3" spans="2:9">
      <c r="B3" s="245"/>
      <c r="C3" s="246"/>
      <c r="D3" s="246"/>
      <c r="E3" s="246"/>
      <c r="F3" s="246"/>
      <c r="G3" s="246"/>
      <c r="H3" s="246"/>
      <c r="I3" s="247"/>
    </row>
    <row r="4" spans="2:9">
      <c r="B4" s="248" t="s">
        <v>275</v>
      </c>
      <c r="C4" s="250" t="s">
        <v>616</v>
      </c>
      <c r="D4" s="82" t="s">
        <v>265</v>
      </c>
      <c r="E4" s="83" t="s">
        <v>266</v>
      </c>
      <c r="F4" s="84" t="s">
        <v>267</v>
      </c>
      <c r="G4" s="85" t="s">
        <v>268</v>
      </c>
      <c r="H4" s="249" t="s">
        <v>427</v>
      </c>
      <c r="I4" s="249"/>
    </row>
    <row r="5" spans="2:9" ht="30">
      <c r="B5" s="248"/>
      <c r="C5" s="251"/>
      <c r="D5" s="86" t="s">
        <v>273</v>
      </c>
      <c r="E5" s="87" t="s">
        <v>273</v>
      </c>
      <c r="F5" s="88" t="s">
        <v>273</v>
      </c>
      <c r="G5" s="89" t="s">
        <v>273</v>
      </c>
      <c r="H5" s="90" t="s">
        <v>615</v>
      </c>
      <c r="I5" s="90" t="s">
        <v>274</v>
      </c>
    </row>
    <row r="6" spans="2:9" ht="14.25" customHeight="1">
      <c r="B6" s="91" t="s">
        <v>294</v>
      </c>
      <c r="C6" s="92">
        <v>1</v>
      </c>
      <c r="D6" s="93">
        <f>'Talento Humano'!H20</f>
        <v>0</v>
      </c>
      <c r="E6" s="93">
        <f>'Talento Humano'!L20</f>
        <v>0</v>
      </c>
      <c r="F6" s="93">
        <f>'Talento Humano'!P20</f>
        <v>0</v>
      </c>
      <c r="G6" s="93">
        <f>'Talento Humano'!T20</f>
        <v>0</v>
      </c>
      <c r="H6" s="96">
        <f>'Talento Humano'!W20</f>
        <v>0</v>
      </c>
      <c r="I6" s="97" t="str">
        <f t="shared" ref="I6:I25" si="0">IF(H6&gt;=C6,"CUMPLE","NO CUMPLE")</f>
        <v>NO CUMPLE</v>
      </c>
    </row>
    <row r="7" spans="2:9" ht="14.25" customHeight="1">
      <c r="B7" s="94" t="s">
        <v>306</v>
      </c>
      <c r="C7" s="92">
        <v>1</v>
      </c>
      <c r="D7" s="93">
        <f>'Tecnico Cientifica'!H47</f>
        <v>0</v>
      </c>
      <c r="E7" s="93">
        <f>'Tecnico Cientifica'!L47</f>
        <v>0</v>
      </c>
      <c r="F7" s="93">
        <f>'Tecnico Cientifica'!P47</f>
        <v>0</v>
      </c>
      <c r="G7" s="93">
        <f>'Tecnico Cientifica'!T47</f>
        <v>0</v>
      </c>
      <c r="H7" s="96">
        <f>'Tecnico Cientifica'!W47</f>
        <v>0</v>
      </c>
      <c r="I7" s="97" t="str">
        <f t="shared" si="0"/>
        <v>NO CUMPLE</v>
      </c>
    </row>
    <row r="8" spans="2:9" ht="14.25" customHeight="1">
      <c r="B8" s="95" t="s">
        <v>276</v>
      </c>
      <c r="C8" s="92">
        <v>1</v>
      </c>
      <c r="D8" s="93">
        <f>Comunicaciones!H24</f>
        <v>0</v>
      </c>
      <c r="E8" s="93">
        <f>Comunicaciones!L24</f>
        <v>0</v>
      </c>
      <c r="F8" s="93">
        <f>Comunicaciones!P24</f>
        <v>0</v>
      </c>
      <c r="G8" s="93">
        <f>Comunicaciones!T24</f>
        <v>0</v>
      </c>
      <c r="H8" s="96">
        <f>Comunicaciones!W24</f>
        <v>0</v>
      </c>
      <c r="I8" s="97" t="str">
        <f t="shared" si="0"/>
        <v>NO CUMPLE</v>
      </c>
    </row>
    <row r="9" spans="2:9" ht="14.25" customHeight="1">
      <c r="B9" s="95" t="s">
        <v>277</v>
      </c>
      <c r="C9" s="92">
        <v>1</v>
      </c>
      <c r="D9" s="93">
        <f>'Mision Medica '!I14</f>
        <v>0</v>
      </c>
      <c r="E9" s="93">
        <f>'Mision Medica '!M14</f>
        <v>0</v>
      </c>
      <c r="F9" s="93">
        <f>'Mision Medica '!Q14</f>
        <v>0</v>
      </c>
      <c r="G9" s="93">
        <f>'Mision Medica '!U14</f>
        <v>0</v>
      </c>
      <c r="H9" s="96">
        <f>'Mision Medica '!X14</f>
        <v>0</v>
      </c>
      <c r="I9" s="97" t="str">
        <f t="shared" si="0"/>
        <v>NO CUMPLE</v>
      </c>
    </row>
    <row r="10" spans="2:9" ht="14.25" customHeight="1">
      <c r="B10" s="95" t="s">
        <v>278</v>
      </c>
      <c r="C10" s="92">
        <v>1</v>
      </c>
      <c r="D10" s="93">
        <f>TICs!H20</f>
        <v>0</v>
      </c>
      <c r="E10" s="93">
        <f>TICs!L20</f>
        <v>0</v>
      </c>
      <c r="F10" s="93">
        <f>TICs!P20</f>
        <v>0</v>
      </c>
      <c r="G10" s="93">
        <f>TICs!T20</f>
        <v>0</v>
      </c>
      <c r="H10" s="96">
        <f>TICs!W20</f>
        <v>0</v>
      </c>
      <c r="I10" s="97" t="str">
        <f t="shared" si="0"/>
        <v>NO CUMPLE</v>
      </c>
    </row>
    <row r="11" spans="2:9" ht="14.25" customHeight="1">
      <c r="B11" s="95" t="s">
        <v>279</v>
      </c>
      <c r="C11" s="92">
        <v>1</v>
      </c>
      <c r="D11" s="93">
        <f>Biomedico!H19</f>
        <v>0</v>
      </c>
      <c r="E11" s="93">
        <f>Biomedico!L19</f>
        <v>0</v>
      </c>
      <c r="F11" s="93">
        <f>Biomedico!P19</f>
        <v>0</v>
      </c>
      <c r="G11" s="93">
        <f>Biomedico!T19</f>
        <v>0</v>
      </c>
      <c r="H11" s="96">
        <f>Biomedico!W19</f>
        <v>0</v>
      </c>
      <c r="I11" s="97" t="str">
        <f t="shared" si="0"/>
        <v>NO CUMPLE</v>
      </c>
    </row>
    <row r="12" spans="2:9" ht="14.25" customHeight="1">
      <c r="B12" s="95" t="s">
        <v>280</v>
      </c>
      <c r="C12" s="92">
        <v>1</v>
      </c>
      <c r="D12" s="93">
        <f>SIAU!H16</f>
        <v>0</v>
      </c>
      <c r="E12" s="93">
        <f>SIAU!L16</f>
        <v>0</v>
      </c>
      <c r="F12" s="93">
        <f>SIAU!P16</f>
        <v>0</v>
      </c>
      <c r="G12" s="93">
        <f>SIAU!T16</f>
        <v>0</v>
      </c>
      <c r="H12" s="96">
        <f>SIAU!W16</f>
        <v>0</v>
      </c>
      <c r="I12" s="97" t="str">
        <f t="shared" si="0"/>
        <v>NO CUMPLE</v>
      </c>
    </row>
    <row r="13" spans="2:9" ht="14.25" customHeight="1">
      <c r="B13" s="95" t="s">
        <v>281</v>
      </c>
      <c r="C13" s="92">
        <v>1</v>
      </c>
      <c r="D13" s="93">
        <f>SST!H20</f>
        <v>0</v>
      </c>
      <c r="E13" s="93">
        <f>SST!L20</f>
        <v>0</v>
      </c>
      <c r="F13" s="93">
        <f>SST!P20</f>
        <v>0</v>
      </c>
      <c r="G13" s="93">
        <f>SST!T20</f>
        <v>0</v>
      </c>
      <c r="H13" s="96">
        <f>SST!W20</f>
        <v>0</v>
      </c>
      <c r="I13" s="97" t="str">
        <f t="shared" si="0"/>
        <v>NO CUMPLE</v>
      </c>
    </row>
    <row r="14" spans="2:9" ht="14.25" customHeight="1">
      <c r="B14" s="95" t="s">
        <v>282</v>
      </c>
      <c r="C14" s="92">
        <v>1</v>
      </c>
      <c r="D14" s="93">
        <f>Calidad!H18</f>
        <v>0</v>
      </c>
      <c r="E14" s="93">
        <f>Calidad!L18</f>
        <v>0</v>
      </c>
      <c r="F14" s="93">
        <f>Calidad!P18</f>
        <v>0</v>
      </c>
      <c r="G14" s="93">
        <f>Calidad!T18</f>
        <v>0</v>
      </c>
      <c r="H14" s="96">
        <f>Calidad!W18</f>
        <v>0</v>
      </c>
      <c r="I14" s="97" t="str">
        <f t="shared" si="0"/>
        <v>NO CUMPLE</v>
      </c>
    </row>
    <row r="15" spans="2:9" ht="14.25" customHeight="1">
      <c r="B15" s="95" t="s">
        <v>283</v>
      </c>
      <c r="C15" s="92">
        <v>1</v>
      </c>
      <c r="D15" s="93">
        <f>'Ambiental '!H31</f>
        <v>0</v>
      </c>
      <c r="E15" s="93">
        <f>'Ambiental '!L31</f>
        <v>0</v>
      </c>
      <c r="F15" s="93">
        <f>'Ambiental '!P31</f>
        <v>0</v>
      </c>
      <c r="G15" s="93">
        <f>'Ambiental '!T31</f>
        <v>0</v>
      </c>
      <c r="H15" s="96">
        <f>'Ambiental '!W31</f>
        <v>0</v>
      </c>
      <c r="I15" s="97" t="str">
        <f t="shared" si="0"/>
        <v>NO CUMPLE</v>
      </c>
    </row>
    <row r="16" spans="2:9" ht="14.25" customHeight="1">
      <c r="B16" s="95" t="s">
        <v>284</v>
      </c>
      <c r="C16" s="92">
        <v>1</v>
      </c>
      <c r="D16" s="93">
        <f>Financiera!H24</f>
        <v>0</v>
      </c>
      <c r="E16" s="93">
        <f>Financiera!L24</f>
        <v>0</v>
      </c>
      <c r="F16" s="93">
        <f>Financiera!P24</f>
        <v>0</v>
      </c>
      <c r="G16" s="93">
        <f>Financiera!T24</f>
        <v>0</v>
      </c>
      <c r="H16" s="96">
        <f>Financiera!W24</f>
        <v>0</v>
      </c>
      <c r="I16" s="97" t="str">
        <f t="shared" si="0"/>
        <v>NO CUMPLE</v>
      </c>
    </row>
    <row r="17" spans="2:9" ht="14.25" customHeight="1">
      <c r="B17" s="95" t="s">
        <v>285</v>
      </c>
      <c r="C17" s="92">
        <v>1</v>
      </c>
      <c r="D17" s="93">
        <f>'Planeación '!H23</f>
        <v>0</v>
      </c>
      <c r="E17" s="93">
        <f>'Planeación '!L23</f>
        <v>0</v>
      </c>
      <c r="F17" s="93">
        <f>'Planeación '!P23</f>
        <v>0</v>
      </c>
      <c r="G17" s="93">
        <f>'Planeación '!T23</f>
        <v>0</v>
      </c>
      <c r="H17" s="96">
        <f>'Planeación '!W23</f>
        <v>0</v>
      </c>
      <c r="I17" s="97" t="str">
        <f t="shared" si="0"/>
        <v>NO CUMPLE</v>
      </c>
    </row>
    <row r="18" spans="2:9" ht="14.25" customHeight="1">
      <c r="B18" s="95" t="s">
        <v>286</v>
      </c>
      <c r="C18" s="92">
        <v>1</v>
      </c>
      <c r="D18" s="93">
        <f>'Contratación '!L17</f>
        <v>0</v>
      </c>
      <c r="E18" s="93">
        <f>'Contratación '!L17</f>
        <v>0</v>
      </c>
      <c r="F18" s="93">
        <f>'Contratación '!P17</f>
        <v>0</v>
      </c>
      <c r="G18" s="93">
        <f>'Contratación '!T17</f>
        <v>0</v>
      </c>
      <c r="H18" s="96">
        <f>'Contratación '!W17</f>
        <v>0</v>
      </c>
      <c r="I18" s="97" t="str">
        <f t="shared" si="0"/>
        <v>NO CUMPLE</v>
      </c>
    </row>
    <row r="19" spans="2:9" ht="14.25" customHeight="1">
      <c r="B19" s="95" t="s">
        <v>287</v>
      </c>
      <c r="C19" s="92">
        <v>1</v>
      </c>
      <c r="D19" s="93">
        <f>'Facturacion '!H14</f>
        <v>0</v>
      </c>
      <c r="E19" s="93">
        <f>'Facturacion '!L14</f>
        <v>0</v>
      </c>
      <c r="F19" s="93">
        <f>'Facturacion '!P14</f>
        <v>0</v>
      </c>
      <c r="G19" s="93">
        <f>'Facturacion '!T14</f>
        <v>0</v>
      </c>
      <c r="H19" s="96">
        <f>'Facturacion '!W14</f>
        <v>0</v>
      </c>
      <c r="I19" s="97" t="str">
        <f t="shared" si="0"/>
        <v>NO CUMPLE</v>
      </c>
    </row>
    <row r="20" spans="2:9" ht="14.25" customHeight="1">
      <c r="B20" s="95" t="s">
        <v>288</v>
      </c>
      <c r="C20" s="92">
        <v>1</v>
      </c>
      <c r="D20" s="93">
        <f>Almacen!H16</f>
        <v>0</v>
      </c>
      <c r="E20" s="93">
        <f>Almacen!L16</f>
        <v>0</v>
      </c>
      <c r="F20" s="93">
        <f>Almacen!P16</f>
        <v>0</v>
      </c>
      <c r="G20" s="93">
        <f>Almacen!T16</f>
        <v>0</v>
      </c>
      <c r="H20" s="96">
        <f>Almacen!W16</f>
        <v>0</v>
      </c>
      <c r="I20" s="97" t="str">
        <f t="shared" si="0"/>
        <v>NO CUMPLE</v>
      </c>
    </row>
    <row r="21" spans="2:9" ht="14.25" customHeight="1">
      <c r="B21" s="95" t="s">
        <v>289</v>
      </c>
      <c r="C21" s="92">
        <v>1</v>
      </c>
      <c r="D21" s="93">
        <f>Comercial!H25</f>
        <v>0</v>
      </c>
      <c r="E21" s="93">
        <f>Comercial!L25</f>
        <v>0</v>
      </c>
      <c r="F21" s="93">
        <f>Comercial!P25</f>
        <v>0</v>
      </c>
      <c r="G21" s="93">
        <f>Comercial!T25</f>
        <v>0</v>
      </c>
      <c r="H21" s="96">
        <f>Comercial!W25</f>
        <v>0</v>
      </c>
      <c r="I21" s="97" t="str">
        <f t="shared" si="0"/>
        <v>NO CUMPLE</v>
      </c>
    </row>
    <row r="22" spans="2:9" ht="14.25" customHeight="1">
      <c r="B22" s="95" t="s">
        <v>290</v>
      </c>
      <c r="C22" s="92">
        <v>1</v>
      </c>
      <c r="D22" s="93">
        <f>Infraestructura!H22</f>
        <v>0</v>
      </c>
      <c r="E22" s="93">
        <f>Infraestructura!L22</f>
        <v>0</v>
      </c>
      <c r="F22" s="93">
        <f>Infraestructura!P22</f>
        <v>0</v>
      </c>
      <c r="G22" s="93">
        <f>Infraestructura!T22</f>
        <v>0</v>
      </c>
      <c r="H22" s="96">
        <f>Infraestructura!W22</f>
        <v>0</v>
      </c>
      <c r="I22" s="97" t="str">
        <f t="shared" si="0"/>
        <v>NO CUMPLE</v>
      </c>
    </row>
    <row r="23" spans="2:9" ht="14.25" customHeight="1">
      <c r="B23" s="95" t="s">
        <v>291</v>
      </c>
      <c r="C23" s="92">
        <v>1</v>
      </c>
      <c r="D23" s="93">
        <f>'Defensa Judicial'!H19</f>
        <v>0</v>
      </c>
      <c r="E23" s="93">
        <f>'Defensa Judicial'!L19</f>
        <v>0</v>
      </c>
      <c r="F23" s="93">
        <f>'Defensa Judicial'!P19</f>
        <v>0</v>
      </c>
      <c r="G23" s="93">
        <f>'Defensa Judicial'!T19</f>
        <v>0</v>
      </c>
      <c r="H23" s="96">
        <f>'Defensa Judicial'!W19</f>
        <v>0</v>
      </c>
      <c r="I23" s="97" t="str">
        <f t="shared" si="0"/>
        <v>NO CUMPLE</v>
      </c>
    </row>
    <row r="24" spans="2:9" ht="14.25" customHeight="1">
      <c r="B24" s="95" t="s">
        <v>292</v>
      </c>
      <c r="C24" s="92">
        <v>1</v>
      </c>
      <c r="D24" s="93">
        <f>'Control Interno'!H16</f>
        <v>0</v>
      </c>
      <c r="E24" s="93">
        <f>'Control Interno'!L16</f>
        <v>0</v>
      </c>
      <c r="F24" s="93">
        <f>'Control Interno'!P16</f>
        <v>0</v>
      </c>
      <c r="G24" s="93">
        <f>'Control Interno'!T16</f>
        <v>0</v>
      </c>
      <c r="H24" s="96">
        <f>'Control Interno'!W16</f>
        <v>0</v>
      </c>
      <c r="I24" s="97" t="str">
        <f t="shared" si="0"/>
        <v>NO CUMPLE</v>
      </c>
    </row>
    <row r="25" spans="2:9" ht="14.25" customHeight="1">
      <c r="B25" s="95" t="s">
        <v>293</v>
      </c>
      <c r="C25" s="92">
        <v>1</v>
      </c>
      <c r="D25" s="93">
        <f>'Gestion Documental '!H14</f>
        <v>0</v>
      </c>
      <c r="E25" s="93">
        <f>'Gestion Documental '!L14</f>
        <v>0</v>
      </c>
      <c r="F25" s="93">
        <f>'Gestion Documental '!P14</f>
        <v>0</v>
      </c>
      <c r="G25" s="93">
        <f>'Gestion Documental '!T14</f>
        <v>0</v>
      </c>
      <c r="H25" s="96">
        <f>'Defensa Judicial'!W19</f>
        <v>0</v>
      </c>
      <c r="I25" s="97" t="str">
        <f t="shared" si="0"/>
        <v>NO CUMPLE</v>
      </c>
    </row>
    <row r="26" spans="2:9" ht="43.5" customHeight="1">
      <c r="B26" s="240"/>
      <c r="C26" s="240"/>
      <c r="D26" s="240"/>
      <c r="E26" s="240"/>
      <c r="F26" s="240"/>
      <c r="G26" s="240"/>
      <c r="H26" s="240"/>
      <c r="I26" s="240"/>
    </row>
  </sheetData>
  <mergeCells count="10">
    <mergeCell ref="B26:I26"/>
    <mergeCell ref="H1:I1"/>
    <mergeCell ref="H2:I2"/>
    <mergeCell ref="C2:D2"/>
    <mergeCell ref="E2:F2"/>
    <mergeCell ref="C1:G1"/>
    <mergeCell ref="B3:I3"/>
    <mergeCell ref="B4:B5"/>
    <mergeCell ref="H4:I4"/>
    <mergeCell ref="C4:C5"/>
  </mergeCells>
  <conditionalFormatting sqref="I6:I25">
    <cfRule type="containsText" dxfId="222" priority="993" operator="containsText" text="NO CUMPLE">
      <formula>NOT(ISERROR(SEARCH("NO CUMPLE",I6)))</formula>
    </cfRule>
    <cfRule type="containsText" dxfId="221" priority="994" operator="containsText" text="CUMPLE">
      <formula>NOT(ISERROR(SEARCH("CUMPLE",I6)))</formula>
    </cfRule>
    <cfRule type="iconSet" priority="995">
      <iconSet>
        <cfvo type="percent" val="0"/>
        <cfvo type="percent" val="33"/>
        <cfvo type="percent" val="67"/>
      </iconSet>
    </cfRule>
  </conditionalFormatting>
  <hyperlinks>
    <hyperlink ref="B6" location="'Talento Humano'!A1" display="TALENTO HUMANO" xr:uid="{A2C20AB8-D47F-4238-B548-B8A7BF3DEA2D}"/>
    <hyperlink ref="B7" location="'Tecnico Cientifica'!A1" display="TECNICA CIENTIFICA (SUBGERENCIA DE SERVICIOS DE SALUD)" xr:uid="{DED1DDCB-4688-4939-BCB6-70EEB005850B}"/>
    <hyperlink ref="B8" location="Comunicaciones!A1" display="COMUNICACIONES " xr:uid="{DF380A3B-7313-41FF-9CC6-19B85D1CED25}"/>
    <hyperlink ref="B9" location="'Mision Medica '!A1" display="MISION MEDICA" xr:uid="{7DB9247E-C714-4404-85CB-030D2817DA3A}"/>
    <hyperlink ref="B10" location="TICs!A1" display="TICS" xr:uid="{8EE974B1-968E-451E-8193-447FC2D160EF}"/>
    <hyperlink ref="B11" location="Biomedico!A1" display="BIOMEDICO" xr:uid="{4B60C41F-3332-47B0-89EE-9D403B76DB98}"/>
    <hyperlink ref="B12" location="SIAU!A1" display="SIAU " xr:uid="{175FB61D-C229-4DF6-B1CA-835DBB2F01EB}"/>
    <hyperlink ref="B13" location="SST!A1" display="SEGURIDAD Y SALUD EN EL TRABAJO " xr:uid="{6DA0357A-CE4F-485F-929D-3EF2C77E44D9}"/>
    <hyperlink ref="B14" location="Calidad!A1" display="CALIDAD" xr:uid="{7A77ED8D-A930-4182-A8CD-9921BD8DA6D0}"/>
    <hyperlink ref="B15" location="'Ambiental '!A1" display="GESTION AMBIENTAL" xr:uid="{BE80A310-1C8E-4C2A-8C48-E48566E678F8}"/>
    <hyperlink ref="B16" location="Financiera!A1" display="FINANCIERA" xr:uid="{84DA58D4-FFB9-4AF0-B6A1-29D9667EC3FD}"/>
    <hyperlink ref="B17" location="'Planeación '!A1" display="PLANEACION" xr:uid="{587A8D58-8F7E-4095-922A-B794A6154FD7}"/>
    <hyperlink ref="B18" location="'Contratación '!A1" display="CONTRATACIÓN " xr:uid="{183F2154-FC83-4E8E-8B68-F780527E79D8}"/>
    <hyperlink ref="B19" location="'Facturacion '!A1" display="FACTURACION  " xr:uid="{86771DD5-27B8-4E73-B9CB-5E0C9EB9DF9C}"/>
    <hyperlink ref="B20" location="Almacen!A1" display="ALMACEN" xr:uid="{F503BB70-D5BA-4F65-9EFD-8D9035918AD3}"/>
    <hyperlink ref="B21" location="Comercial!A1" display="COMERCIAL" xr:uid="{AA0351D4-56D6-4300-B56B-F16D79D9D3C7}"/>
    <hyperlink ref="B22" location="Infraestructura!A1" display="INFRAESTRUCTURA" xr:uid="{8EE6F46B-5F5F-4A70-A3B1-F92180E6A273}"/>
    <hyperlink ref="B23" location="'Defensa Judicial'!A1" display="DEFENSA JUDICIAL" xr:uid="{4C8BC054-6823-490A-AA23-3C8BACD69D6A}"/>
    <hyperlink ref="B24" location="'Control Interno'!A1" display="CONTROL INTERNO" xr:uid="{BAF07FA2-602D-4F1C-B5B8-13C14D3C8C97}"/>
    <hyperlink ref="B25" location="'Gestion Documental '!A1" display="GESTION DOCUMENTAL " xr:uid="{3A099D05-7317-4726-8F0E-7C013854F23B}"/>
  </hyperlinks>
  <pageMargins left="0.7" right="0.7" top="0.75" bottom="0.75" header="0.3" footer="0.3"/>
  <pageSetup scale="34" orientation="portrait" r:id="rId1"/>
  <ignoredErrors>
    <ignoredError sqref="E6 F6 G6 E9:E12 F9:F12 G9:G12 E13:E16 F13:F16 G13:G16 E18:E25 F18:F25 G18:G25 E8 F8 G8"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6240-9A8B-4DD0-9399-ACE750974256}">
  <sheetPr codeName="Hoja10"/>
  <dimension ref="A1:AT18"/>
  <sheetViews>
    <sheetView zoomScale="53" zoomScaleNormal="53" workbookViewId="0">
      <selection activeCell="L12" sqref="L12"/>
    </sheetView>
  </sheetViews>
  <sheetFormatPr baseColWidth="10" defaultColWidth="11" defaultRowHeight="14.25"/>
  <cols>
    <col min="1" max="2" width="57.85546875" style="47" customWidth="1"/>
    <col min="3" max="3" width="20.4257812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8"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5" t="s">
        <v>325</v>
      </c>
      <c r="B2" s="378"/>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6" s="49" customFormat="1" ht="36.75" customHeight="1">
      <c r="A4" s="285"/>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181" t="s">
        <v>424</v>
      </c>
      <c r="B5" s="290" t="s">
        <v>36</v>
      </c>
      <c r="C5" s="291"/>
      <c r="D5" s="291"/>
      <c r="E5" s="291"/>
      <c r="F5" s="291"/>
      <c r="G5" s="291"/>
      <c r="H5" s="291"/>
      <c r="I5" s="291"/>
      <c r="J5" s="291"/>
      <c r="K5" s="291"/>
      <c r="L5" s="291"/>
      <c r="M5" s="291"/>
      <c r="N5" s="291"/>
      <c r="O5" s="291"/>
      <c r="P5" s="291"/>
      <c r="Q5" s="291"/>
      <c r="R5" s="291"/>
      <c r="S5" s="291"/>
      <c r="T5" s="291"/>
      <c r="U5" s="291"/>
      <c r="V5" s="291"/>
      <c r="W5" s="291"/>
      <c r="X5" s="291"/>
      <c r="Y5" s="292"/>
      <c r="Z5" s="48"/>
      <c r="AA5" s="48"/>
      <c r="AB5" s="48"/>
      <c r="AC5" s="48"/>
      <c r="AD5" s="48"/>
      <c r="AE5" s="48"/>
      <c r="AF5" s="48"/>
    </row>
    <row r="6" spans="1:46" s="49" customFormat="1" ht="36.75" customHeight="1">
      <c r="A6" s="181" t="s">
        <v>425</v>
      </c>
      <c r="B6" s="290" t="s">
        <v>436</v>
      </c>
      <c r="C6" s="291"/>
      <c r="D6" s="291"/>
      <c r="E6" s="291"/>
      <c r="F6" s="291"/>
      <c r="G6" s="291"/>
      <c r="H6" s="291"/>
      <c r="I6" s="291"/>
      <c r="J6" s="291"/>
      <c r="K6" s="291"/>
      <c r="L6" s="291"/>
      <c r="M6" s="291"/>
      <c r="N6" s="291"/>
      <c r="O6" s="291"/>
      <c r="P6" s="291"/>
      <c r="Q6" s="291"/>
      <c r="R6" s="291"/>
      <c r="S6" s="291"/>
      <c r="T6" s="291"/>
      <c r="U6" s="291"/>
      <c r="V6" s="291"/>
      <c r="W6" s="291"/>
      <c r="X6" s="291"/>
      <c r="Y6" s="292"/>
      <c r="Z6" s="48"/>
      <c r="AA6" s="48"/>
      <c r="AB6" s="48"/>
      <c r="AC6" s="48"/>
      <c r="AD6" s="48"/>
      <c r="AE6" s="48"/>
      <c r="AF6" s="48"/>
    </row>
    <row r="7" spans="1:46" ht="30"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50"/>
      <c r="AA7" s="50"/>
      <c r="AB7" s="50"/>
      <c r="AC7" s="50"/>
      <c r="AD7" s="50"/>
      <c r="AE7" s="50"/>
      <c r="AF7" s="50"/>
      <c r="AG7" s="51"/>
      <c r="AH7" s="51"/>
      <c r="AI7" s="51"/>
      <c r="AJ7" s="51"/>
      <c r="AK7" s="51"/>
      <c r="AL7" s="51"/>
      <c r="AM7" s="51"/>
      <c r="AN7" s="51"/>
      <c r="AO7" s="51"/>
      <c r="AP7" s="51"/>
      <c r="AQ7" s="51"/>
      <c r="AR7" s="51"/>
      <c r="AS7" s="51"/>
      <c r="AT7" s="51"/>
    </row>
    <row r="8" spans="1:46" ht="35.25" customHeight="1">
      <c r="A8" s="363"/>
      <c r="B8" s="363"/>
      <c r="C8" s="363"/>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309</v>
      </c>
      <c r="Z8" s="50"/>
      <c r="AA8" s="50"/>
      <c r="AB8" s="50"/>
      <c r="AC8" s="50"/>
      <c r="AD8" s="50"/>
      <c r="AE8" s="50"/>
      <c r="AF8" s="50"/>
      <c r="AG8" s="51"/>
      <c r="AH8" s="51"/>
      <c r="AI8" s="51"/>
      <c r="AJ8" s="51"/>
      <c r="AK8" s="51"/>
      <c r="AL8" s="51"/>
      <c r="AM8" s="51"/>
      <c r="AN8" s="51"/>
      <c r="AO8" s="51"/>
      <c r="AP8" s="51"/>
      <c r="AQ8" s="51"/>
      <c r="AR8" s="51"/>
      <c r="AS8" s="51"/>
      <c r="AT8" s="51"/>
    </row>
    <row r="9" spans="1:46" ht="144" customHeight="1">
      <c r="A9" s="379" t="s">
        <v>37</v>
      </c>
      <c r="B9" s="52" t="s">
        <v>38</v>
      </c>
      <c r="C9" s="52" t="s">
        <v>230</v>
      </c>
      <c r="D9" s="56">
        <v>47</v>
      </c>
      <c r="E9" s="56">
        <v>11</v>
      </c>
      <c r="F9" s="55">
        <f>E9/4</f>
        <v>2.75</v>
      </c>
      <c r="G9" s="8"/>
      <c r="H9" s="70">
        <f>MIN(G9/F9,1)</f>
        <v>0</v>
      </c>
      <c r="I9" s="11"/>
      <c r="J9" s="55">
        <f>E9/4</f>
        <v>2.75</v>
      </c>
      <c r="K9" s="8"/>
      <c r="L9" s="70">
        <f>MIN(K9/J9,1)</f>
        <v>0</v>
      </c>
      <c r="M9" s="11"/>
      <c r="N9" s="55">
        <f>E9/4</f>
        <v>2.75</v>
      </c>
      <c r="O9" s="8"/>
      <c r="P9" s="70">
        <f>MIN(O9/N9,1)</f>
        <v>0</v>
      </c>
      <c r="Q9" s="11"/>
      <c r="R9" s="55">
        <f t="shared" ref="R9:R15" si="0">E9/4</f>
        <v>2.75</v>
      </c>
      <c r="S9" s="8"/>
      <c r="T9" s="70">
        <f>MIN(S9/R9,1)</f>
        <v>0</v>
      </c>
      <c r="U9" s="11"/>
      <c r="V9" s="67">
        <f>G9+K9+O9+S9</f>
        <v>0</v>
      </c>
      <c r="W9" s="70">
        <f>MIN(V9/E9,1)</f>
        <v>0</v>
      </c>
      <c r="X9" s="46" t="str">
        <f>IF(V9&gt;=E9,"CUMPLE","NO CUMPLE")</f>
        <v>NO CUMPLE</v>
      </c>
      <c r="Y9" s="11"/>
      <c r="Z9" s="38"/>
      <c r="AA9" s="38"/>
      <c r="AB9" s="38"/>
      <c r="AC9" s="38"/>
      <c r="AD9" s="38"/>
      <c r="AE9" s="38"/>
      <c r="AF9" s="38"/>
    </row>
    <row r="10" spans="1:46" ht="71.25">
      <c r="A10" s="380"/>
      <c r="B10" s="52" t="s">
        <v>39</v>
      </c>
      <c r="C10" s="52" t="s">
        <v>231</v>
      </c>
      <c r="D10" s="56">
        <v>8</v>
      </c>
      <c r="E10" s="56">
        <v>2</v>
      </c>
      <c r="F10" s="55">
        <f t="shared" ref="F10:F15" si="1">E10/4</f>
        <v>0.5</v>
      </c>
      <c r="G10" s="8"/>
      <c r="H10" s="70">
        <f t="shared" ref="H10:H15" si="2">MIN(G10/F10,1)</f>
        <v>0</v>
      </c>
      <c r="I10" s="12"/>
      <c r="J10" s="55">
        <f t="shared" ref="J10:J15" si="3">E10/4</f>
        <v>0.5</v>
      </c>
      <c r="K10" s="8"/>
      <c r="L10" s="70">
        <f t="shared" ref="L10:L15" si="4">MIN(K10/J10,1)</f>
        <v>0</v>
      </c>
      <c r="M10" s="12"/>
      <c r="N10" s="55">
        <f t="shared" ref="N10:N15" si="5">E10/4</f>
        <v>0.5</v>
      </c>
      <c r="O10" s="8"/>
      <c r="P10" s="70">
        <f t="shared" ref="P10:P15" si="6">MIN(O10/N10,1)</f>
        <v>0</v>
      </c>
      <c r="Q10" s="12"/>
      <c r="R10" s="55">
        <f t="shared" si="0"/>
        <v>0.5</v>
      </c>
      <c r="S10" s="8"/>
      <c r="T10" s="70">
        <f t="shared" ref="T10:T15" si="7">MIN(S10/R10,1)</f>
        <v>0</v>
      </c>
      <c r="U10" s="12"/>
      <c r="V10" s="67">
        <f t="shared" ref="V10:V14" si="8">G10+K10+O10+S10</f>
        <v>0</v>
      </c>
      <c r="W10" s="70">
        <f t="shared" ref="W10:W15" si="9">MIN(V10/E10,1)</f>
        <v>0</v>
      </c>
      <c r="X10" s="46" t="str">
        <f t="shared" ref="X10:X15" si="10">IF(V10&gt;=E10,"CUMPLE","NO CUMPLE")</f>
        <v>NO CUMPLE</v>
      </c>
      <c r="Y10" s="12"/>
      <c r="Z10" s="38"/>
      <c r="AA10" s="38"/>
      <c r="AB10" s="38"/>
      <c r="AC10" s="38"/>
      <c r="AD10" s="38"/>
      <c r="AE10" s="38"/>
      <c r="AF10" s="38"/>
    </row>
    <row r="11" spans="1:46" ht="57">
      <c r="A11" s="52" t="s">
        <v>40</v>
      </c>
      <c r="B11" s="52" t="s">
        <v>41</v>
      </c>
      <c r="C11" s="52" t="s">
        <v>232</v>
      </c>
      <c r="D11" s="56">
        <v>16</v>
      </c>
      <c r="E11" s="56">
        <v>4</v>
      </c>
      <c r="F11" s="55">
        <f t="shared" si="1"/>
        <v>1</v>
      </c>
      <c r="G11" s="8"/>
      <c r="H11" s="70">
        <f t="shared" si="2"/>
        <v>0</v>
      </c>
      <c r="I11" s="12"/>
      <c r="J11" s="55">
        <f t="shared" si="3"/>
        <v>1</v>
      </c>
      <c r="K11" s="8"/>
      <c r="L11" s="70">
        <f t="shared" si="4"/>
        <v>0</v>
      </c>
      <c r="M11" s="12"/>
      <c r="N11" s="55">
        <f t="shared" si="5"/>
        <v>1</v>
      </c>
      <c r="O11" s="8"/>
      <c r="P11" s="70">
        <f t="shared" si="6"/>
        <v>0</v>
      </c>
      <c r="Q11" s="12"/>
      <c r="R11" s="55">
        <f t="shared" si="0"/>
        <v>1</v>
      </c>
      <c r="S11" s="8"/>
      <c r="T11" s="70">
        <f t="shared" si="7"/>
        <v>0</v>
      </c>
      <c r="U11" s="12"/>
      <c r="V11" s="67">
        <f t="shared" si="8"/>
        <v>0</v>
      </c>
      <c r="W11" s="70">
        <f t="shared" si="9"/>
        <v>0</v>
      </c>
      <c r="X11" s="46" t="str">
        <f t="shared" si="10"/>
        <v>NO CUMPLE</v>
      </c>
      <c r="Y11" s="12"/>
      <c r="Z11" s="38"/>
      <c r="AA11" s="38"/>
      <c r="AB11" s="38"/>
      <c r="AC11" s="38"/>
      <c r="AD11" s="38"/>
      <c r="AE11" s="38"/>
      <c r="AF11" s="38"/>
    </row>
    <row r="12" spans="1:46" ht="71.25">
      <c r="A12" s="52" t="s">
        <v>42</v>
      </c>
      <c r="B12" s="52" t="s">
        <v>43</v>
      </c>
      <c r="C12" s="52" t="s">
        <v>233</v>
      </c>
      <c r="D12" s="56">
        <v>4</v>
      </c>
      <c r="E12" s="56">
        <v>1</v>
      </c>
      <c r="F12" s="55">
        <f t="shared" si="1"/>
        <v>0.25</v>
      </c>
      <c r="G12" s="8"/>
      <c r="H12" s="70">
        <f t="shared" si="2"/>
        <v>0</v>
      </c>
      <c r="I12" s="12"/>
      <c r="J12" s="55">
        <f t="shared" si="3"/>
        <v>0.25</v>
      </c>
      <c r="K12" s="8"/>
      <c r="L12" s="70">
        <f t="shared" si="4"/>
        <v>0</v>
      </c>
      <c r="M12" s="12"/>
      <c r="N12" s="55">
        <f t="shared" si="5"/>
        <v>0.25</v>
      </c>
      <c r="O12" s="8"/>
      <c r="P12" s="70">
        <f t="shared" si="6"/>
        <v>0</v>
      </c>
      <c r="Q12" s="12"/>
      <c r="R12" s="55">
        <f t="shared" si="0"/>
        <v>0.25</v>
      </c>
      <c r="S12" s="8"/>
      <c r="T12" s="70">
        <f t="shared" si="7"/>
        <v>0</v>
      </c>
      <c r="U12" s="12"/>
      <c r="V12" s="67">
        <f t="shared" si="8"/>
        <v>0</v>
      </c>
      <c r="W12" s="70">
        <f t="shared" si="9"/>
        <v>0</v>
      </c>
      <c r="X12" s="46" t="str">
        <f t="shared" si="10"/>
        <v>NO CUMPLE</v>
      </c>
      <c r="Y12" s="12"/>
      <c r="Z12" s="38"/>
      <c r="AA12" s="38"/>
      <c r="AB12" s="38"/>
      <c r="AC12" s="38"/>
      <c r="AD12" s="38"/>
      <c r="AE12" s="38"/>
      <c r="AF12" s="38"/>
    </row>
    <row r="13" spans="1:46" ht="106.5" customHeight="1">
      <c r="A13" s="52" t="s">
        <v>44</v>
      </c>
      <c r="B13" s="52" t="s">
        <v>45</v>
      </c>
      <c r="C13" s="52" t="s">
        <v>234</v>
      </c>
      <c r="D13" s="182">
        <v>16</v>
      </c>
      <c r="E13" s="182">
        <v>4</v>
      </c>
      <c r="F13" s="55">
        <f t="shared" si="1"/>
        <v>1</v>
      </c>
      <c r="G13" s="8"/>
      <c r="H13" s="70">
        <f t="shared" si="2"/>
        <v>0</v>
      </c>
      <c r="I13" s="13"/>
      <c r="J13" s="55">
        <f t="shared" si="3"/>
        <v>1</v>
      </c>
      <c r="K13" s="8"/>
      <c r="L13" s="70">
        <f t="shared" si="4"/>
        <v>0</v>
      </c>
      <c r="M13" s="13"/>
      <c r="N13" s="55">
        <f t="shared" si="5"/>
        <v>1</v>
      </c>
      <c r="O13" s="8"/>
      <c r="P13" s="70">
        <f t="shared" si="6"/>
        <v>0</v>
      </c>
      <c r="Q13" s="13"/>
      <c r="R13" s="55">
        <f t="shared" si="0"/>
        <v>1</v>
      </c>
      <c r="S13" s="8"/>
      <c r="T13" s="70">
        <f t="shared" si="7"/>
        <v>0</v>
      </c>
      <c r="U13" s="13"/>
      <c r="V13" s="67">
        <f t="shared" si="8"/>
        <v>0</v>
      </c>
      <c r="W13" s="70">
        <f t="shared" si="9"/>
        <v>0</v>
      </c>
      <c r="X13" s="46" t="str">
        <f t="shared" si="10"/>
        <v>NO CUMPLE</v>
      </c>
      <c r="Y13" s="13"/>
      <c r="Z13" s="38"/>
      <c r="AA13" s="38"/>
      <c r="AB13" s="38"/>
      <c r="AC13" s="38"/>
      <c r="AD13" s="38"/>
      <c r="AE13" s="38"/>
      <c r="AF13" s="38"/>
    </row>
    <row r="14" spans="1:46" ht="71.25">
      <c r="A14" s="58" t="s">
        <v>46</v>
      </c>
      <c r="B14" s="58" t="s">
        <v>47</v>
      </c>
      <c r="C14" s="54" t="s">
        <v>235</v>
      </c>
      <c r="D14" s="164">
        <v>1</v>
      </c>
      <c r="E14" s="164">
        <v>1</v>
      </c>
      <c r="F14" s="61">
        <f t="shared" si="1"/>
        <v>0.25</v>
      </c>
      <c r="G14" s="73"/>
      <c r="H14" s="70">
        <f t="shared" si="2"/>
        <v>0</v>
      </c>
      <c r="I14" s="14"/>
      <c r="J14" s="61">
        <f t="shared" si="3"/>
        <v>0.25</v>
      </c>
      <c r="K14" s="73"/>
      <c r="L14" s="70">
        <f t="shared" si="4"/>
        <v>0</v>
      </c>
      <c r="M14" s="14"/>
      <c r="N14" s="61">
        <f t="shared" si="5"/>
        <v>0.25</v>
      </c>
      <c r="O14" s="73"/>
      <c r="P14" s="70">
        <f t="shared" si="6"/>
        <v>0</v>
      </c>
      <c r="Q14" s="14"/>
      <c r="R14" s="61">
        <f t="shared" si="0"/>
        <v>0.25</v>
      </c>
      <c r="S14" s="73"/>
      <c r="T14" s="70">
        <f t="shared" si="7"/>
        <v>0</v>
      </c>
      <c r="U14" s="14"/>
      <c r="V14" s="61">
        <f t="shared" si="8"/>
        <v>0</v>
      </c>
      <c r="W14" s="70">
        <f t="shared" si="9"/>
        <v>0</v>
      </c>
      <c r="X14" s="46" t="str">
        <f t="shared" si="10"/>
        <v>NO CUMPLE</v>
      </c>
      <c r="Y14" s="14"/>
      <c r="Z14" s="38"/>
      <c r="AA14" s="38"/>
      <c r="AB14" s="38"/>
      <c r="AC14" s="38"/>
      <c r="AD14" s="38"/>
      <c r="AE14" s="38"/>
      <c r="AF14" s="38"/>
    </row>
    <row r="15" spans="1:46" ht="99.75">
      <c r="A15" s="58" t="s">
        <v>360</v>
      </c>
      <c r="B15" s="58" t="s">
        <v>501</v>
      </c>
      <c r="C15" s="54" t="s">
        <v>362</v>
      </c>
      <c r="D15" s="164">
        <v>1</v>
      </c>
      <c r="E15" s="164">
        <v>1</v>
      </c>
      <c r="F15" s="61">
        <f t="shared" si="1"/>
        <v>0.25</v>
      </c>
      <c r="G15" s="73"/>
      <c r="H15" s="70">
        <f t="shared" si="2"/>
        <v>0</v>
      </c>
      <c r="I15" s="15"/>
      <c r="J15" s="61">
        <f t="shared" si="3"/>
        <v>0.25</v>
      </c>
      <c r="K15" s="73"/>
      <c r="L15" s="70">
        <f t="shared" si="4"/>
        <v>0</v>
      </c>
      <c r="M15" s="15"/>
      <c r="N15" s="61">
        <f t="shared" si="5"/>
        <v>0.25</v>
      </c>
      <c r="O15" s="73"/>
      <c r="P15" s="70">
        <f t="shared" si="6"/>
        <v>0</v>
      </c>
      <c r="Q15" s="15"/>
      <c r="R15" s="61">
        <f t="shared" si="0"/>
        <v>0.25</v>
      </c>
      <c r="S15" s="73"/>
      <c r="T15" s="70">
        <f t="shared" si="7"/>
        <v>0</v>
      </c>
      <c r="U15" s="15"/>
      <c r="V15" s="61">
        <f>G15+K15+O15+S15</f>
        <v>0</v>
      </c>
      <c r="W15" s="70">
        <f t="shared" si="9"/>
        <v>0</v>
      </c>
      <c r="X15" s="46" t="str">
        <f t="shared" si="10"/>
        <v>NO CUMPLE</v>
      </c>
      <c r="Y15" s="15"/>
      <c r="Z15" s="38"/>
      <c r="AA15" s="38"/>
      <c r="AB15" s="38"/>
      <c r="AC15" s="38"/>
      <c r="AD15" s="38"/>
      <c r="AE15" s="38"/>
      <c r="AF15" s="38"/>
    </row>
    <row r="16" spans="1:46" ht="53.25" customHeight="1">
      <c r="A16" s="372"/>
      <c r="B16" s="372"/>
      <c r="C16" s="372"/>
      <c r="D16" s="372"/>
      <c r="E16" s="372"/>
      <c r="F16" s="373"/>
      <c r="G16" s="273" t="s">
        <v>265</v>
      </c>
      <c r="H16" s="350"/>
      <c r="I16" s="261"/>
      <c r="J16" s="281"/>
      <c r="K16" s="279" t="s">
        <v>266</v>
      </c>
      <c r="L16" s="280"/>
      <c r="M16" s="261"/>
      <c r="N16" s="281"/>
      <c r="O16" s="284" t="s">
        <v>267</v>
      </c>
      <c r="P16" s="351"/>
      <c r="Q16" s="261"/>
      <c r="R16" s="281"/>
      <c r="S16" s="265" t="s">
        <v>268</v>
      </c>
      <c r="T16" s="266"/>
      <c r="U16" s="261"/>
      <c r="V16" s="364" t="s">
        <v>427</v>
      </c>
      <c r="W16" s="342"/>
      <c r="X16" s="343"/>
      <c r="Y16" s="66"/>
      <c r="Z16" s="38"/>
      <c r="AA16" s="38"/>
      <c r="AB16" s="38"/>
      <c r="AC16" s="38"/>
      <c r="AD16" s="38"/>
      <c r="AE16" s="38"/>
      <c r="AF16" s="38"/>
    </row>
    <row r="17" spans="1:24" ht="15">
      <c r="A17" s="374"/>
      <c r="B17" s="374"/>
      <c r="C17" s="374"/>
      <c r="D17" s="374"/>
      <c r="E17" s="374"/>
      <c r="F17" s="375"/>
      <c r="G17" s="39" t="s">
        <v>262</v>
      </c>
      <c r="H17" s="35" t="s">
        <v>263</v>
      </c>
      <c r="I17" s="262"/>
      <c r="J17" s="282"/>
      <c r="K17" s="40" t="s">
        <v>262</v>
      </c>
      <c r="L17" s="40" t="s">
        <v>263</v>
      </c>
      <c r="M17" s="262"/>
      <c r="N17" s="282"/>
      <c r="O17" s="36" t="s">
        <v>262</v>
      </c>
      <c r="P17" s="37" t="s">
        <v>263</v>
      </c>
      <c r="Q17" s="262"/>
      <c r="R17" s="282"/>
      <c r="S17" s="41" t="s">
        <v>262</v>
      </c>
      <c r="T17" s="42" t="s">
        <v>263</v>
      </c>
      <c r="U17" s="262"/>
      <c r="V17" s="43" t="s">
        <v>262</v>
      </c>
      <c r="W17" s="43" t="s">
        <v>263</v>
      </c>
      <c r="X17" s="43" t="s">
        <v>269</v>
      </c>
    </row>
    <row r="18" spans="1:24">
      <c r="A18" s="374"/>
      <c r="B18" s="374"/>
      <c r="C18" s="374"/>
      <c r="D18" s="374"/>
      <c r="E18" s="374"/>
      <c r="F18" s="375"/>
      <c r="G18" s="44">
        <v>1</v>
      </c>
      <c r="H18" s="45">
        <f>AVERAGE(H9:H15)</f>
        <v>0</v>
      </c>
      <c r="I18" s="262"/>
      <c r="J18" s="282"/>
      <c r="K18" s="44">
        <v>1</v>
      </c>
      <c r="L18" s="45">
        <f>AVERAGE(L9:L15)</f>
        <v>0</v>
      </c>
      <c r="M18" s="262"/>
      <c r="N18" s="282"/>
      <c r="O18" s="44">
        <v>1</v>
      </c>
      <c r="P18" s="45">
        <f>AVERAGE(P9:P15)</f>
        <v>0</v>
      </c>
      <c r="Q18" s="262"/>
      <c r="R18" s="282"/>
      <c r="S18" s="44">
        <v>1</v>
      </c>
      <c r="T18" s="45">
        <f>AVERAGE(T9:T15)</f>
        <v>0</v>
      </c>
      <c r="U18" s="262"/>
      <c r="V18" s="44">
        <v>1</v>
      </c>
      <c r="W18" s="45">
        <f>AVERAGE(W9:W15)</f>
        <v>0</v>
      </c>
      <c r="X18" s="46" t="str">
        <f>IF(W18&gt;=V18,"CUMPLE","NO CUMPLE")</f>
        <v>NO CUMPLE</v>
      </c>
    </row>
  </sheetData>
  <sheetProtection algorithmName="SHA-512" hashValue="eQyM3klutXeEz+1WR5vPwKHkD+9X4mqHn1m9n7eFp2bGmWSdj7a3h0bVUfd8oPzYckLhbR2a/zql0goVxuS/tg==" saltValue="ElyHtUG0KU6IJpfQXPM8Dw==" spinCount="100000" sheet="1" objects="1" scenarios="1"/>
  <autoFilter ref="A8:DG18" xr:uid="{024B6240-9A8B-4DD0-9399-ACE750974256}"/>
  <mergeCells count="33">
    <mergeCell ref="A4:Y4"/>
    <mergeCell ref="A7:A8"/>
    <mergeCell ref="B7:B8"/>
    <mergeCell ref="C7:C8"/>
    <mergeCell ref="N7:Q7"/>
    <mergeCell ref="R7:U7"/>
    <mergeCell ref="V7:Y7"/>
    <mergeCell ref="F7:I7"/>
    <mergeCell ref="J7:M7"/>
    <mergeCell ref="B5:Y5"/>
    <mergeCell ref="B6:Y6"/>
    <mergeCell ref="U16:U18"/>
    <mergeCell ref="V16:X16"/>
    <mergeCell ref="A16:F18"/>
    <mergeCell ref="G16:H16"/>
    <mergeCell ref="I16:J18"/>
    <mergeCell ref="K16:L16"/>
    <mergeCell ref="M16:N18"/>
    <mergeCell ref="O16:P16"/>
    <mergeCell ref="A9:A10"/>
    <mergeCell ref="D7:D8"/>
    <mergeCell ref="E7:E8"/>
    <mergeCell ref="Q16:R18"/>
    <mergeCell ref="S16:T16"/>
    <mergeCell ref="A3:Y3"/>
    <mergeCell ref="A1:B1"/>
    <mergeCell ref="C1:V1"/>
    <mergeCell ref="W1:Y1"/>
    <mergeCell ref="C2:I2"/>
    <mergeCell ref="J2:P2"/>
    <mergeCell ref="Q2:V2"/>
    <mergeCell ref="W2:Y2"/>
    <mergeCell ref="A2:B2"/>
  </mergeCells>
  <conditionalFormatting sqref="G9:G15">
    <cfRule type="expression" dxfId="131" priority="13">
      <formula>G9&lt;F9</formula>
    </cfRule>
  </conditionalFormatting>
  <conditionalFormatting sqref="K9:K15">
    <cfRule type="expression" dxfId="130" priority="3">
      <formula>K9&lt;J9</formula>
    </cfRule>
  </conditionalFormatting>
  <conditionalFormatting sqref="L9:L15">
    <cfRule type="cellIs" dxfId="129" priority="11" operator="greaterThan">
      <formula>$G$9&lt;=$F$9</formula>
    </cfRule>
  </conditionalFormatting>
  <conditionalFormatting sqref="O9:O15">
    <cfRule type="expression" dxfId="128" priority="2">
      <formula>O9&lt;N9</formula>
    </cfRule>
  </conditionalFormatting>
  <conditionalFormatting sqref="P9:P15">
    <cfRule type="cellIs" dxfId="127" priority="9" operator="greaterThan">
      <formula>$G$9&lt;=$F$9</formula>
    </cfRule>
  </conditionalFormatting>
  <conditionalFormatting sqref="S9:S15">
    <cfRule type="expression" dxfId="126" priority="1">
      <formula>S9&lt;R9</formula>
    </cfRule>
  </conditionalFormatting>
  <conditionalFormatting sqref="T9:T15">
    <cfRule type="cellIs" dxfId="125" priority="8" operator="greaterThan">
      <formula>$G$9&lt;=$F$9</formula>
    </cfRule>
  </conditionalFormatting>
  <conditionalFormatting sqref="X9:X15">
    <cfRule type="containsText" dxfId="124" priority="4" operator="containsText" text="NO CUMPLE">
      <formula>NOT(ISERROR(SEARCH("NO CUMPLE",X9)))</formula>
    </cfRule>
    <cfRule type="containsText" dxfId="123" priority="5" operator="containsText" text="CUMPLE">
      <formula>NOT(ISERROR(SEARCH("CUMPLE",X9)))</formula>
    </cfRule>
    <cfRule type="iconSet" priority="6">
      <iconSet>
        <cfvo type="percent" val="0"/>
        <cfvo type="percent" val="33"/>
        <cfvo type="percent" val="67"/>
      </iconSet>
    </cfRule>
  </conditionalFormatting>
  <conditionalFormatting sqref="X18">
    <cfRule type="containsText" dxfId="122" priority="14" operator="containsText" text="NO CUMPLE">
      <formula>NOT(ISERROR(SEARCH("NO CUMPLE",X18)))</formula>
    </cfRule>
    <cfRule type="containsText" dxfId="121" priority="15" operator="containsText" text="CUMPLE">
      <formula>NOT(ISERROR(SEARCH("CUMPLE",X18)))</formula>
    </cfRule>
    <cfRule type="iconSet" priority="16">
      <iconSet>
        <cfvo type="percent" val="0"/>
        <cfvo type="percent" val="33"/>
        <cfvo type="percent" val="67"/>
      </iconSet>
    </cfRule>
  </conditionalFormatting>
  <dataValidations xWindow="419" yWindow="767" count="3">
    <dataValidation allowBlank="1" showInputMessage="1" showErrorMessage="1" prompt="Por favor elegir de acuerdo a la categoría anterior, el objetivo o componente que desarrolla la categoría._x000a_" sqref="B14:B15" xr:uid="{50928B37-A26B-4824-ACCC-F50854B16877}"/>
    <dataValidation allowBlank="1" showInputMessage="1" showErrorMessage="1" prompt="Elija de acuerdo a la categoría anterior_x000a_" sqref="A14 A7" xr:uid="{73A82886-E482-4A07-80E0-32E641D802B6}"/>
    <dataValidation allowBlank="1" showInputMessage="1" showErrorMessage="1" prompt="Describa las acciones que desarrollan los componentes de la PP o Plan de Acciones Afirmativas" sqref="B7:D7" xr:uid="{58CB7A3C-A648-4743-826B-1CDA280A4EEF}"/>
  </dataValidations>
  <pageMargins left="0.7" right="0.7" top="0.75" bottom="0.75" header="0.3" footer="0.3"/>
  <pageSetup scale="3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6548-B56D-41A4-90CD-85106979021C}">
  <sheetPr codeName="Hoja11"/>
  <dimension ref="A1:AR31"/>
  <sheetViews>
    <sheetView zoomScale="40" zoomScaleNormal="40" workbookViewId="0">
      <selection activeCell="J9" sqref="J9"/>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44" style="47" customWidth="1"/>
    <col min="26" max="16384" width="11" style="30"/>
  </cols>
  <sheetData>
    <row r="1" spans="1:44"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4"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4" ht="15.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5"/>
    </row>
    <row r="4" spans="1:44" s="49" customFormat="1" ht="36.75" customHeight="1">
      <c r="A4" s="285" t="s">
        <v>236</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row>
    <row r="5" spans="1:44" s="49" customFormat="1" ht="36.75" customHeight="1">
      <c r="A5" s="306" t="s">
        <v>424</v>
      </c>
      <c r="B5" s="306"/>
      <c r="C5" s="307" t="s">
        <v>36</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row>
    <row r="6" spans="1:44" s="49" customFormat="1" ht="36.75" customHeight="1">
      <c r="A6" s="306" t="s">
        <v>425</v>
      </c>
      <c r="B6" s="306"/>
      <c r="C6" s="307" t="s">
        <v>437</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row>
    <row r="7" spans="1:44"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0"/>
      <c r="AD7" s="50"/>
      <c r="AE7" s="51"/>
      <c r="AF7" s="51"/>
      <c r="AG7" s="51"/>
      <c r="AH7" s="51"/>
      <c r="AI7" s="51"/>
      <c r="AJ7" s="51"/>
      <c r="AK7" s="51"/>
      <c r="AL7" s="51"/>
      <c r="AM7" s="51"/>
      <c r="AN7" s="51"/>
      <c r="AO7" s="51"/>
      <c r="AP7" s="51"/>
      <c r="AQ7" s="51"/>
      <c r="AR7" s="51"/>
    </row>
    <row r="8" spans="1:44" ht="27"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305</v>
      </c>
      <c r="X8" s="43" t="s">
        <v>271</v>
      </c>
      <c r="Y8" s="43" t="s">
        <v>308</v>
      </c>
      <c r="Z8" s="50"/>
      <c r="AA8" s="50"/>
      <c r="AB8" s="50"/>
      <c r="AC8" s="50"/>
      <c r="AD8" s="50"/>
      <c r="AE8" s="51"/>
      <c r="AF8" s="51"/>
      <c r="AG8" s="51"/>
      <c r="AH8" s="51"/>
      <c r="AI8" s="51"/>
      <c r="AJ8" s="51"/>
      <c r="AK8" s="51"/>
      <c r="AL8" s="51"/>
      <c r="AM8" s="51"/>
      <c r="AN8" s="51"/>
      <c r="AO8" s="51"/>
      <c r="AP8" s="51"/>
      <c r="AQ8" s="51"/>
      <c r="AR8" s="51"/>
    </row>
    <row r="9" spans="1:44" ht="59.25" customHeight="1">
      <c r="A9" s="183" t="s">
        <v>48</v>
      </c>
      <c r="B9" s="53" t="s">
        <v>49</v>
      </c>
      <c r="C9" s="183" t="s">
        <v>502</v>
      </c>
      <c r="D9" s="184">
        <v>4</v>
      </c>
      <c r="E9" s="184">
        <v>1</v>
      </c>
      <c r="F9" s="55">
        <f>E9/4</f>
        <v>0.25</v>
      </c>
      <c r="G9" s="8"/>
      <c r="H9" s="70">
        <f>MIN(G9/F9,1)</f>
        <v>0</v>
      </c>
      <c r="I9" s="14"/>
      <c r="J9" s="55">
        <f>E9/4</f>
        <v>0.25</v>
      </c>
      <c r="K9" s="8"/>
      <c r="L9" s="70">
        <f>MIN(K9/J9,1)</f>
        <v>0</v>
      </c>
      <c r="M9" s="14"/>
      <c r="N9" s="55">
        <f t="shared" ref="N9:N28" si="0">E9/4</f>
        <v>0.25</v>
      </c>
      <c r="O9" s="8"/>
      <c r="P9" s="70">
        <f>MIN(O9/N9,1)</f>
        <v>0</v>
      </c>
      <c r="Q9" s="14"/>
      <c r="R9" s="55">
        <f t="shared" ref="R9:R23" si="1">E9/4</f>
        <v>0.25</v>
      </c>
      <c r="S9" s="8"/>
      <c r="T9" s="70">
        <f>MIN(S9/R9,1)</f>
        <v>0</v>
      </c>
      <c r="U9" s="14"/>
      <c r="V9" s="55">
        <f t="shared" ref="V9:V24" si="2">G9+K9+O9+S9</f>
        <v>0</v>
      </c>
      <c r="W9" s="70">
        <f>MIN(V9/E9,1)</f>
        <v>0</v>
      </c>
      <c r="X9" s="46" t="str">
        <f>IF(V9&gt;=E9,"CUMPLE","NO CUMPLE")</f>
        <v>NO CUMPLE</v>
      </c>
      <c r="Y9" s="14"/>
      <c r="Z9" s="38"/>
      <c r="AA9" s="38"/>
      <c r="AB9" s="38"/>
      <c r="AC9" s="38"/>
      <c r="AD9" s="38"/>
    </row>
    <row r="10" spans="1:44" ht="59.25" customHeight="1">
      <c r="A10" s="183" t="s">
        <v>50</v>
      </c>
      <c r="B10" s="53" t="s">
        <v>51</v>
      </c>
      <c r="C10" s="183" t="s">
        <v>237</v>
      </c>
      <c r="D10" s="185">
        <v>1</v>
      </c>
      <c r="E10" s="185">
        <v>1</v>
      </c>
      <c r="F10" s="60">
        <f t="shared" ref="F10:F23" si="3">E10/4</f>
        <v>0.25</v>
      </c>
      <c r="G10" s="73"/>
      <c r="H10" s="70">
        <f t="shared" ref="H10:H28" si="4">MIN(G10/F10,1)</f>
        <v>0</v>
      </c>
      <c r="I10" s="15"/>
      <c r="J10" s="60">
        <f t="shared" ref="J10:J28" si="5">E10/4</f>
        <v>0.25</v>
      </c>
      <c r="K10" s="73"/>
      <c r="L10" s="70">
        <f t="shared" ref="L10:L28" si="6">MIN(K10/J10,1)</f>
        <v>0</v>
      </c>
      <c r="M10" s="15"/>
      <c r="N10" s="60">
        <f t="shared" si="0"/>
        <v>0.25</v>
      </c>
      <c r="O10" s="73"/>
      <c r="P10" s="70">
        <f t="shared" ref="P10:P28" si="7">MIN(O10/N10,1)</f>
        <v>0</v>
      </c>
      <c r="Q10" s="15"/>
      <c r="R10" s="60">
        <f t="shared" si="1"/>
        <v>0.25</v>
      </c>
      <c r="S10" s="73"/>
      <c r="T10" s="70">
        <f t="shared" ref="T10:T28" si="8">MIN(S10/R10,1)</f>
        <v>0</v>
      </c>
      <c r="U10" s="15"/>
      <c r="V10" s="60">
        <f t="shared" si="2"/>
        <v>0</v>
      </c>
      <c r="W10" s="70">
        <f t="shared" ref="W10:W28" si="9">MIN(V10/E10,1)</f>
        <v>0</v>
      </c>
      <c r="X10" s="46" t="str">
        <f t="shared" ref="X10:X28" si="10">IF(V10&gt;=E10,"CUMPLE","NO CUMPLE")</f>
        <v>NO CUMPLE</v>
      </c>
      <c r="Y10" s="15"/>
      <c r="Z10" s="38"/>
      <c r="AA10" s="38"/>
      <c r="AB10" s="38"/>
      <c r="AC10" s="38"/>
      <c r="AD10" s="38"/>
    </row>
    <row r="11" spans="1:44" ht="59.25" customHeight="1">
      <c r="A11" s="183" t="s">
        <v>503</v>
      </c>
      <c r="B11" s="53" t="s">
        <v>504</v>
      </c>
      <c r="C11" s="183" t="s">
        <v>505</v>
      </c>
      <c r="D11" s="185">
        <v>1</v>
      </c>
      <c r="E11" s="185">
        <v>1</v>
      </c>
      <c r="F11" s="60">
        <f t="shared" si="3"/>
        <v>0.25</v>
      </c>
      <c r="G11" s="73"/>
      <c r="H11" s="70">
        <f t="shared" si="4"/>
        <v>0</v>
      </c>
      <c r="I11" s="15"/>
      <c r="J11" s="60">
        <f t="shared" si="5"/>
        <v>0.25</v>
      </c>
      <c r="K11" s="73"/>
      <c r="L11" s="70">
        <f t="shared" si="6"/>
        <v>0</v>
      </c>
      <c r="M11" s="15"/>
      <c r="N11" s="60">
        <f t="shared" si="0"/>
        <v>0.25</v>
      </c>
      <c r="O11" s="73"/>
      <c r="P11" s="70">
        <f t="shared" si="7"/>
        <v>0</v>
      </c>
      <c r="Q11" s="15"/>
      <c r="R11" s="60">
        <f t="shared" si="1"/>
        <v>0.25</v>
      </c>
      <c r="S11" s="73"/>
      <c r="T11" s="70">
        <f t="shared" si="8"/>
        <v>0</v>
      </c>
      <c r="U11" s="15"/>
      <c r="V11" s="60">
        <f t="shared" si="2"/>
        <v>0</v>
      </c>
      <c r="W11" s="70">
        <f t="shared" si="9"/>
        <v>0</v>
      </c>
      <c r="X11" s="46" t="str">
        <f t="shared" si="10"/>
        <v>NO CUMPLE</v>
      </c>
      <c r="Y11" s="15"/>
      <c r="Z11" s="38"/>
      <c r="AA11" s="38"/>
      <c r="AB11" s="38"/>
      <c r="AC11" s="38"/>
      <c r="AD11" s="38"/>
    </row>
    <row r="12" spans="1:44" ht="59.25" customHeight="1">
      <c r="A12" s="183" t="s">
        <v>52</v>
      </c>
      <c r="B12" s="53" t="s">
        <v>53</v>
      </c>
      <c r="C12" s="183" t="s">
        <v>157</v>
      </c>
      <c r="D12" s="185">
        <v>0.2</v>
      </c>
      <c r="E12" s="185">
        <v>0.2</v>
      </c>
      <c r="F12" s="60">
        <f t="shared" si="3"/>
        <v>0.05</v>
      </c>
      <c r="G12" s="73"/>
      <c r="H12" s="70">
        <f t="shared" si="4"/>
        <v>0</v>
      </c>
      <c r="I12" s="15"/>
      <c r="J12" s="60">
        <f t="shared" si="5"/>
        <v>0.05</v>
      </c>
      <c r="K12" s="73"/>
      <c r="L12" s="70">
        <f t="shared" si="6"/>
        <v>0</v>
      </c>
      <c r="M12" s="15"/>
      <c r="N12" s="60">
        <f t="shared" si="0"/>
        <v>0.05</v>
      </c>
      <c r="O12" s="73"/>
      <c r="P12" s="70">
        <f t="shared" si="7"/>
        <v>0</v>
      </c>
      <c r="Q12" s="15"/>
      <c r="R12" s="60">
        <f t="shared" si="1"/>
        <v>0.05</v>
      </c>
      <c r="S12" s="73"/>
      <c r="T12" s="70">
        <f t="shared" si="8"/>
        <v>0</v>
      </c>
      <c r="U12" s="15"/>
      <c r="V12" s="60">
        <f t="shared" si="2"/>
        <v>0</v>
      </c>
      <c r="W12" s="70">
        <f t="shared" si="9"/>
        <v>0</v>
      </c>
      <c r="X12" s="46" t="str">
        <f t="shared" si="10"/>
        <v>NO CUMPLE</v>
      </c>
      <c r="Y12" s="15"/>
      <c r="Z12" s="38"/>
      <c r="AA12" s="38"/>
      <c r="AB12" s="38"/>
      <c r="AC12" s="38"/>
      <c r="AD12" s="38"/>
    </row>
    <row r="13" spans="1:44" ht="59.25" customHeight="1">
      <c r="A13" s="183" t="s">
        <v>54</v>
      </c>
      <c r="B13" s="53" t="s">
        <v>55</v>
      </c>
      <c r="C13" s="183" t="s">
        <v>158</v>
      </c>
      <c r="D13" s="185">
        <v>0.2</v>
      </c>
      <c r="E13" s="185">
        <v>0.2</v>
      </c>
      <c r="F13" s="60">
        <f t="shared" si="3"/>
        <v>0.05</v>
      </c>
      <c r="G13" s="73"/>
      <c r="H13" s="70">
        <f t="shared" si="4"/>
        <v>0</v>
      </c>
      <c r="I13" s="15"/>
      <c r="J13" s="60">
        <f t="shared" si="5"/>
        <v>0.05</v>
      </c>
      <c r="K13" s="73"/>
      <c r="L13" s="70">
        <f t="shared" si="6"/>
        <v>0</v>
      </c>
      <c r="M13" s="15"/>
      <c r="N13" s="60">
        <f t="shared" si="0"/>
        <v>0.05</v>
      </c>
      <c r="O13" s="73"/>
      <c r="P13" s="70">
        <f t="shared" si="7"/>
        <v>0</v>
      </c>
      <c r="Q13" s="15"/>
      <c r="R13" s="60">
        <f t="shared" si="1"/>
        <v>0.05</v>
      </c>
      <c r="S13" s="73"/>
      <c r="T13" s="70">
        <f t="shared" si="8"/>
        <v>0</v>
      </c>
      <c r="U13" s="15"/>
      <c r="V13" s="60">
        <f t="shared" si="2"/>
        <v>0</v>
      </c>
      <c r="W13" s="70">
        <f t="shared" si="9"/>
        <v>0</v>
      </c>
      <c r="X13" s="46" t="str">
        <f t="shared" si="10"/>
        <v>NO CUMPLE</v>
      </c>
      <c r="Y13" s="15"/>
      <c r="Z13" s="38"/>
      <c r="AA13" s="38"/>
      <c r="AB13" s="38"/>
      <c r="AC13" s="38"/>
      <c r="AD13" s="38"/>
    </row>
    <row r="14" spans="1:44" ht="59.25" customHeight="1">
      <c r="A14" s="183" t="s">
        <v>506</v>
      </c>
      <c r="B14" s="53" t="s">
        <v>507</v>
      </c>
      <c r="C14" s="183" t="s">
        <v>508</v>
      </c>
      <c r="D14" s="185">
        <v>1</v>
      </c>
      <c r="E14" s="185">
        <v>1</v>
      </c>
      <c r="F14" s="60">
        <f t="shared" si="3"/>
        <v>0.25</v>
      </c>
      <c r="G14" s="73"/>
      <c r="H14" s="70">
        <f t="shared" si="4"/>
        <v>0</v>
      </c>
      <c r="I14" s="15"/>
      <c r="J14" s="60">
        <f t="shared" si="5"/>
        <v>0.25</v>
      </c>
      <c r="K14" s="73"/>
      <c r="L14" s="70">
        <f t="shared" si="6"/>
        <v>0</v>
      </c>
      <c r="M14" s="15"/>
      <c r="N14" s="60">
        <f t="shared" si="0"/>
        <v>0.25</v>
      </c>
      <c r="O14" s="73"/>
      <c r="P14" s="70">
        <f t="shared" si="7"/>
        <v>0</v>
      </c>
      <c r="Q14" s="15"/>
      <c r="R14" s="60">
        <f t="shared" si="1"/>
        <v>0.25</v>
      </c>
      <c r="S14" s="73"/>
      <c r="T14" s="70">
        <f t="shared" si="8"/>
        <v>0</v>
      </c>
      <c r="U14" s="15"/>
      <c r="V14" s="60">
        <f t="shared" si="2"/>
        <v>0</v>
      </c>
      <c r="W14" s="70">
        <f t="shared" si="9"/>
        <v>0</v>
      </c>
      <c r="X14" s="46" t="str">
        <f t="shared" si="10"/>
        <v>NO CUMPLE</v>
      </c>
      <c r="Y14" s="15"/>
      <c r="Z14" s="38"/>
      <c r="AA14" s="38"/>
      <c r="AB14" s="38"/>
      <c r="AC14" s="38"/>
      <c r="AD14" s="38"/>
    </row>
    <row r="15" spans="1:44" ht="59.25" customHeight="1">
      <c r="A15" s="183" t="s">
        <v>56</v>
      </c>
      <c r="B15" s="53" t="s">
        <v>57</v>
      </c>
      <c r="C15" s="186" t="s">
        <v>238</v>
      </c>
      <c r="D15" s="185">
        <v>1</v>
      </c>
      <c r="E15" s="185">
        <v>1</v>
      </c>
      <c r="F15" s="60">
        <f t="shared" si="3"/>
        <v>0.25</v>
      </c>
      <c r="G15" s="73"/>
      <c r="H15" s="70">
        <f>MIN(G15/F15,1)</f>
        <v>0</v>
      </c>
      <c r="I15" s="15"/>
      <c r="J15" s="60">
        <f t="shared" si="5"/>
        <v>0.25</v>
      </c>
      <c r="K15" s="73"/>
      <c r="L15" s="70">
        <f t="shared" si="6"/>
        <v>0</v>
      </c>
      <c r="M15" s="15"/>
      <c r="N15" s="60">
        <f t="shared" si="0"/>
        <v>0.25</v>
      </c>
      <c r="O15" s="73"/>
      <c r="P15" s="70">
        <f t="shared" si="7"/>
        <v>0</v>
      </c>
      <c r="Q15" s="15"/>
      <c r="R15" s="60">
        <f t="shared" si="1"/>
        <v>0.25</v>
      </c>
      <c r="S15" s="73"/>
      <c r="T15" s="70">
        <f t="shared" si="8"/>
        <v>0</v>
      </c>
      <c r="U15" s="15"/>
      <c r="V15" s="60">
        <f t="shared" si="2"/>
        <v>0</v>
      </c>
      <c r="W15" s="70">
        <f t="shared" si="9"/>
        <v>0</v>
      </c>
      <c r="X15" s="46" t="str">
        <f t="shared" si="10"/>
        <v>NO CUMPLE</v>
      </c>
      <c r="Y15" s="15"/>
      <c r="Z15" s="38"/>
      <c r="AA15" s="38"/>
      <c r="AB15" s="38"/>
      <c r="AC15" s="38"/>
      <c r="AD15" s="38"/>
    </row>
    <row r="16" spans="1:44" ht="59.25" customHeight="1">
      <c r="A16" s="183" t="s">
        <v>58</v>
      </c>
      <c r="B16" s="53" t="s">
        <v>57</v>
      </c>
      <c r="C16" s="186" t="s">
        <v>239</v>
      </c>
      <c r="D16" s="185">
        <v>1</v>
      </c>
      <c r="E16" s="185">
        <v>1</v>
      </c>
      <c r="F16" s="60">
        <f t="shared" si="3"/>
        <v>0.25</v>
      </c>
      <c r="G16" s="73"/>
      <c r="H16" s="70">
        <f t="shared" si="4"/>
        <v>0</v>
      </c>
      <c r="I16" s="15"/>
      <c r="J16" s="60">
        <f t="shared" si="5"/>
        <v>0.25</v>
      </c>
      <c r="K16" s="73"/>
      <c r="L16" s="70">
        <f t="shared" si="6"/>
        <v>0</v>
      </c>
      <c r="M16" s="15"/>
      <c r="N16" s="60">
        <f t="shared" si="0"/>
        <v>0.25</v>
      </c>
      <c r="O16" s="73"/>
      <c r="P16" s="70">
        <f t="shared" si="7"/>
        <v>0</v>
      </c>
      <c r="Q16" s="15"/>
      <c r="R16" s="60">
        <f t="shared" si="1"/>
        <v>0.25</v>
      </c>
      <c r="S16" s="73"/>
      <c r="T16" s="70">
        <f t="shared" si="8"/>
        <v>0</v>
      </c>
      <c r="U16" s="15"/>
      <c r="V16" s="60">
        <f t="shared" si="2"/>
        <v>0</v>
      </c>
      <c r="W16" s="70">
        <f t="shared" si="9"/>
        <v>0</v>
      </c>
      <c r="X16" s="46" t="str">
        <f t="shared" si="10"/>
        <v>NO CUMPLE</v>
      </c>
      <c r="Y16" s="15"/>
      <c r="Z16" s="38"/>
      <c r="AA16" s="38"/>
      <c r="AB16" s="38"/>
      <c r="AC16" s="38"/>
      <c r="AD16" s="38"/>
    </row>
    <row r="17" spans="1:30" ht="59.25" customHeight="1">
      <c r="A17" s="183" t="s">
        <v>509</v>
      </c>
      <c r="B17" s="53" t="s">
        <v>510</v>
      </c>
      <c r="C17" s="186" t="s">
        <v>511</v>
      </c>
      <c r="D17" s="185">
        <v>0</v>
      </c>
      <c r="E17" s="185">
        <v>1</v>
      </c>
      <c r="F17" s="60">
        <f t="shared" si="3"/>
        <v>0.25</v>
      </c>
      <c r="G17" s="73"/>
      <c r="H17" s="70">
        <f t="shared" si="4"/>
        <v>0</v>
      </c>
      <c r="I17" s="15"/>
      <c r="J17" s="60">
        <f t="shared" si="5"/>
        <v>0.25</v>
      </c>
      <c r="K17" s="73"/>
      <c r="L17" s="70">
        <f t="shared" si="6"/>
        <v>0</v>
      </c>
      <c r="M17" s="15"/>
      <c r="N17" s="60">
        <f t="shared" si="0"/>
        <v>0.25</v>
      </c>
      <c r="O17" s="73"/>
      <c r="P17" s="70">
        <f t="shared" si="7"/>
        <v>0</v>
      </c>
      <c r="Q17" s="15"/>
      <c r="R17" s="60">
        <f t="shared" si="1"/>
        <v>0.25</v>
      </c>
      <c r="S17" s="73"/>
      <c r="T17" s="70">
        <f t="shared" si="8"/>
        <v>0</v>
      </c>
      <c r="U17" s="15"/>
      <c r="V17" s="60">
        <f t="shared" si="2"/>
        <v>0</v>
      </c>
      <c r="W17" s="70">
        <f t="shared" si="9"/>
        <v>0</v>
      </c>
      <c r="X17" s="46" t="str">
        <f t="shared" si="10"/>
        <v>NO CUMPLE</v>
      </c>
      <c r="Y17" s="15"/>
      <c r="Z17" s="38"/>
      <c r="AA17" s="38"/>
      <c r="AB17" s="38"/>
      <c r="AC17" s="38"/>
      <c r="AD17" s="38"/>
    </row>
    <row r="18" spans="1:30" ht="59.25" customHeight="1">
      <c r="A18" s="183" t="s">
        <v>59</v>
      </c>
      <c r="B18" s="53" t="s">
        <v>60</v>
      </c>
      <c r="C18" s="186" t="s">
        <v>240</v>
      </c>
      <c r="D18" s="185">
        <v>1</v>
      </c>
      <c r="E18" s="185">
        <v>1</v>
      </c>
      <c r="F18" s="60">
        <f t="shared" si="3"/>
        <v>0.25</v>
      </c>
      <c r="G18" s="73"/>
      <c r="H18" s="70">
        <f t="shared" si="4"/>
        <v>0</v>
      </c>
      <c r="I18" s="15"/>
      <c r="J18" s="60">
        <f t="shared" si="5"/>
        <v>0.25</v>
      </c>
      <c r="K18" s="73"/>
      <c r="L18" s="70">
        <f t="shared" si="6"/>
        <v>0</v>
      </c>
      <c r="M18" s="15"/>
      <c r="N18" s="60">
        <f t="shared" si="0"/>
        <v>0.25</v>
      </c>
      <c r="O18" s="73"/>
      <c r="P18" s="70">
        <f t="shared" si="7"/>
        <v>0</v>
      </c>
      <c r="Q18" s="15"/>
      <c r="R18" s="60">
        <f t="shared" si="1"/>
        <v>0.25</v>
      </c>
      <c r="S18" s="73"/>
      <c r="T18" s="70">
        <f t="shared" si="8"/>
        <v>0</v>
      </c>
      <c r="U18" s="15"/>
      <c r="V18" s="60">
        <f t="shared" si="2"/>
        <v>0</v>
      </c>
      <c r="W18" s="70">
        <f t="shared" si="9"/>
        <v>0</v>
      </c>
      <c r="X18" s="46" t="str">
        <f t="shared" si="10"/>
        <v>NO CUMPLE</v>
      </c>
      <c r="Y18" s="15"/>
      <c r="Z18" s="38"/>
      <c r="AA18" s="38"/>
      <c r="AB18" s="38"/>
      <c r="AC18" s="38"/>
      <c r="AD18" s="38"/>
    </row>
    <row r="19" spans="1:30" ht="59.25" customHeight="1">
      <c r="A19" s="183" t="s">
        <v>61</v>
      </c>
      <c r="B19" s="183" t="s">
        <v>62</v>
      </c>
      <c r="C19" s="183" t="s">
        <v>512</v>
      </c>
      <c r="D19" s="185">
        <v>1</v>
      </c>
      <c r="E19" s="64">
        <v>6</v>
      </c>
      <c r="F19" s="55">
        <f t="shared" si="3"/>
        <v>1.5</v>
      </c>
      <c r="G19" s="8"/>
      <c r="H19" s="70">
        <f t="shared" si="4"/>
        <v>0</v>
      </c>
      <c r="I19" s="14"/>
      <c r="J19" s="55">
        <f t="shared" si="5"/>
        <v>1.5</v>
      </c>
      <c r="K19" s="8"/>
      <c r="L19" s="70">
        <f t="shared" si="6"/>
        <v>0</v>
      </c>
      <c r="M19" s="14"/>
      <c r="N19" s="55">
        <f t="shared" si="0"/>
        <v>1.5</v>
      </c>
      <c r="O19" s="8"/>
      <c r="P19" s="70">
        <f t="shared" si="7"/>
        <v>0</v>
      </c>
      <c r="Q19" s="14"/>
      <c r="R19" s="55">
        <f t="shared" si="1"/>
        <v>1.5</v>
      </c>
      <c r="S19" s="8"/>
      <c r="T19" s="70">
        <f t="shared" si="8"/>
        <v>0</v>
      </c>
      <c r="U19" s="14"/>
      <c r="V19" s="55">
        <f t="shared" si="2"/>
        <v>0</v>
      </c>
      <c r="W19" s="70">
        <f t="shared" si="9"/>
        <v>0</v>
      </c>
      <c r="X19" s="46" t="str">
        <f t="shared" si="10"/>
        <v>NO CUMPLE</v>
      </c>
      <c r="Y19" s="14"/>
      <c r="Z19" s="38"/>
      <c r="AA19" s="38"/>
      <c r="AB19" s="38"/>
      <c r="AC19" s="38"/>
      <c r="AD19" s="38"/>
    </row>
    <row r="20" spans="1:30" ht="59.25" customHeight="1">
      <c r="A20" s="183" t="s">
        <v>63</v>
      </c>
      <c r="B20" s="183" t="s">
        <v>64</v>
      </c>
      <c r="C20" s="186" t="s">
        <v>513</v>
      </c>
      <c r="D20" s="185">
        <v>1</v>
      </c>
      <c r="E20" s="64">
        <v>4</v>
      </c>
      <c r="F20" s="55">
        <f t="shared" si="3"/>
        <v>1</v>
      </c>
      <c r="G20" s="8"/>
      <c r="H20" s="70">
        <f t="shared" si="4"/>
        <v>0</v>
      </c>
      <c r="I20" s="14"/>
      <c r="J20" s="55">
        <f t="shared" si="5"/>
        <v>1</v>
      </c>
      <c r="K20" s="8"/>
      <c r="L20" s="70">
        <f t="shared" si="6"/>
        <v>0</v>
      </c>
      <c r="M20" s="14"/>
      <c r="N20" s="55">
        <f t="shared" si="0"/>
        <v>1</v>
      </c>
      <c r="O20" s="8"/>
      <c r="P20" s="70">
        <f t="shared" si="7"/>
        <v>0</v>
      </c>
      <c r="Q20" s="14"/>
      <c r="R20" s="55">
        <f t="shared" si="1"/>
        <v>1</v>
      </c>
      <c r="S20" s="8"/>
      <c r="T20" s="70">
        <f t="shared" si="8"/>
        <v>0</v>
      </c>
      <c r="U20" s="14"/>
      <c r="V20" s="55">
        <f t="shared" si="2"/>
        <v>0</v>
      </c>
      <c r="W20" s="70">
        <f t="shared" si="9"/>
        <v>0</v>
      </c>
      <c r="X20" s="46" t="str">
        <f t="shared" si="10"/>
        <v>NO CUMPLE</v>
      </c>
      <c r="Y20" s="14"/>
      <c r="Z20" s="38"/>
      <c r="AA20" s="38"/>
      <c r="AB20" s="38"/>
      <c r="AC20" s="38"/>
      <c r="AD20" s="38"/>
    </row>
    <row r="21" spans="1:30" ht="59.25" customHeight="1">
      <c r="A21" s="183" t="s">
        <v>65</v>
      </c>
      <c r="B21" s="183" t="s">
        <v>64</v>
      </c>
      <c r="C21" s="186" t="s">
        <v>241</v>
      </c>
      <c r="D21" s="185">
        <v>1</v>
      </c>
      <c r="E21" s="64">
        <v>4</v>
      </c>
      <c r="F21" s="55">
        <f t="shared" si="3"/>
        <v>1</v>
      </c>
      <c r="G21" s="8"/>
      <c r="H21" s="70">
        <f t="shared" si="4"/>
        <v>0</v>
      </c>
      <c r="I21" s="14"/>
      <c r="J21" s="55">
        <f t="shared" si="5"/>
        <v>1</v>
      </c>
      <c r="K21" s="8"/>
      <c r="L21" s="70">
        <f t="shared" si="6"/>
        <v>0</v>
      </c>
      <c r="M21" s="14"/>
      <c r="N21" s="55">
        <f t="shared" si="0"/>
        <v>1</v>
      </c>
      <c r="O21" s="8"/>
      <c r="P21" s="70">
        <f t="shared" si="7"/>
        <v>0</v>
      </c>
      <c r="Q21" s="14"/>
      <c r="R21" s="55">
        <f t="shared" si="1"/>
        <v>1</v>
      </c>
      <c r="S21" s="8"/>
      <c r="T21" s="70">
        <f t="shared" si="8"/>
        <v>0</v>
      </c>
      <c r="U21" s="14"/>
      <c r="V21" s="55">
        <f t="shared" si="2"/>
        <v>0</v>
      </c>
      <c r="W21" s="70">
        <f t="shared" si="9"/>
        <v>0</v>
      </c>
      <c r="X21" s="46" t="str">
        <f t="shared" si="10"/>
        <v>NO CUMPLE</v>
      </c>
      <c r="Y21" s="14"/>
      <c r="Z21" s="38"/>
      <c r="AA21" s="38"/>
      <c r="AB21" s="38"/>
      <c r="AC21" s="38"/>
      <c r="AD21" s="38"/>
    </row>
    <row r="22" spans="1:30" ht="59.25" customHeight="1">
      <c r="A22" s="183" t="s">
        <v>514</v>
      </c>
      <c r="B22" s="183" t="s">
        <v>515</v>
      </c>
      <c r="C22" s="186" t="s">
        <v>516</v>
      </c>
      <c r="D22" s="185">
        <v>1</v>
      </c>
      <c r="E22" s="64">
        <v>5</v>
      </c>
      <c r="F22" s="55">
        <f t="shared" si="3"/>
        <v>1.25</v>
      </c>
      <c r="G22" s="8"/>
      <c r="H22" s="70">
        <f t="shared" si="4"/>
        <v>0</v>
      </c>
      <c r="I22" s="15"/>
      <c r="J22" s="55">
        <f>E22/4</f>
        <v>1.25</v>
      </c>
      <c r="K22" s="8"/>
      <c r="L22" s="70">
        <f t="shared" si="6"/>
        <v>0</v>
      </c>
      <c r="M22" s="15"/>
      <c r="N22" s="55">
        <f t="shared" si="0"/>
        <v>1.25</v>
      </c>
      <c r="O22" s="8"/>
      <c r="P22" s="70">
        <f t="shared" si="7"/>
        <v>0</v>
      </c>
      <c r="Q22" s="15"/>
      <c r="R22" s="55">
        <f t="shared" si="1"/>
        <v>1.25</v>
      </c>
      <c r="S22" s="8"/>
      <c r="T22" s="70">
        <f t="shared" si="8"/>
        <v>0</v>
      </c>
      <c r="U22" s="15"/>
      <c r="V22" s="55">
        <f t="shared" si="2"/>
        <v>0</v>
      </c>
      <c r="W22" s="70">
        <f t="shared" si="9"/>
        <v>0</v>
      </c>
      <c r="X22" s="46" t="str">
        <f t="shared" si="10"/>
        <v>NO CUMPLE</v>
      </c>
      <c r="Y22" s="15"/>
      <c r="Z22" s="38"/>
      <c r="AA22" s="38"/>
      <c r="AB22" s="38"/>
      <c r="AC22" s="38"/>
      <c r="AD22" s="38"/>
    </row>
    <row r="23" spans="1:30" ht="59.25" customHeight="1">
      <c r="A23" s="183" t="s">
        <v>517</v>
      </c>
      <c r="B23" s="183" t="s">
        <v>518</v>
      </c>
      <c r="C23" s="186" t="s">
        <v>519</v>
      </c>
      <c r="D23" s="185">
        <v>1</v>
      </c>
      <c r="E23" s="64">
        <v>1</v>
      </c>
      <c r="F23" s="55">
        <f t="shared" si="3"/>
        <v>0.25</v>
      </c>
      <c r="G23" s="8"/>
      <c r="H23" s="70">
        <f t="shared" si="4"/>
        <v>0</v>
      </c>
      <c r="I23" s="15"/>
      <c r="J23" s="55">
        <f t="shared" si="5"/>
        <v>0.25</v>
      </c>
      <c r="K23" s="8"/>
      <c r="L23" s="70">
        <f t="shared" si="6"/>
        <v>0</v>
      </c>
      <c r="M23" s="15"/>
      <c r="N23" s="55">
        <f t="shared" si="0"/>
        <v>0.25</v>
      </c>
      <c r="O23" s="8"/>
      <c r="P23" s="70">
        <f t="shared" si="7"/>
        <v>0</v>
      </c>
      <c r="Q23" s="15"/>
      <c r="R23" s="55">
        <f t="shared" si="1"/>
        <v>0.25</v>
      </c>
      <c r="S23" s="8"/>
      <c r="T23" s="70">
        <f t="shared" si="8"/>
        <v>0</v>
      </c>
      <c r="U23" s="15"/>
      <c r="V23" s="55">
        <f t="shared" si="2"/>
        <v>0</v>
      </c>
      <c r="W23" s="70">
        <f t="shared" si="9"/>
        <v>0</v>
      </c>
      <c r="X23" s="46" t="str">
        <f t="shared" si="10"/>
        <v>NO CUMPLE</v>
      </c>
      <c r="Y23" s="15"/>
      <c r="Z23" s="38"/>
      <c r="AA23" s="38"/>
      <c r="AB23" s="38"/>
      <c r="AC23" s="38"/>
      <c r="AD23" s="38"/>
    </row>
    <row r="24" spans="1:30" ht="59.25" customHeight="1">
      <c r="A24" s="183" t="s">
        <v>520</v>
      </c>
      <c r="B24" s="183" t="s">
        <v>521</v>
      </c>
      <c r="C24" s="186" t="s">
        <v>522</v>
      </c>
      <c r="D24" s="185">
        <v>1</v>
      </c>
      <c r="E24" s="64">
        <v>4</v>
      </c>
      <c r="F24" s="55">
        <f t="shared" ref="F24" si="11">E24/4</f>
        <v>1</v>
      </c>
      <c r="G24" s="8"/>
      <c r="H24" s="70">
        <f t="shared" si="4"/>
        <v>0</v>
      </c>
      <c r="I24" s="14"/>
      <c r="J24" s="55">
        <f t="shared" si="5"/>
        <v>1</v>
      </c>
      <c r="K24" s="8"/>
      <c r="L24" s="70">
        <f t="shared" si="6"/>
        <v>0</v>
      </c>
      <c r="M24" s="14"/>
      <c r="N24" s="55">
        <f t="shared" si="0"/>
        <v>1</v>
      </c>
      <c r="O24" s="8"/>
      <c r="P24" s="70">
        <f t="shared" si="7"/>
        <v>0</v>
      </c>
      <c r="Q24" s="14"/>
      <c r="R24" s="55">
        <f>E24/4</f>
        <v>1</v>
      </c>
      <c r="S24" s="8"/>
      <c r="T24" s="70">
        <f t="shared" si="8"/>
        <v>0</v>
      </c>
      <c r="U24" s="14"/>
      <c r="V24" s="55">
        <f t="shared" si="2"/>
        <v>0</v>
      </c>
      <c r="W24" s="70">
        <f t="shared" si="9"/>
        <v>0</v>
      </c>
      <c r="X24" s="46" t="str">
        <f t="shared" si="10"/>
        <v>NO CUMPLE</v>
      </c>
      <c r="Y24" s="14"/>
      <c r="Z24" s="38"/>
      <c r="AA24" s="38"/>
      <c r="AB24" s="38"/>
      <c r="AC24" s="38"/>
      <c r="AD24" s="38"/>
    </row>
    <row r="25" spans="1:30" ht="59.25" customHeight="1">
      <c r="A25" s="187" t="s">
        <v>523</v>
      </c>
      <c r="B25" s="187" t="s">
        <v>66</v>
      </c>
      <c r="C25" s="187" t="s">
        <v>524</v>
      </c>
      <c r="D25" s="185">
        <v>1</v>
      </c>
      <c r="E25" s="185">
        <v>1</v>
      </c>
      <c r="F25" s="61">
        <f>E25/4</f>
        <v>0.25</v>
      </c>
      <c r="G25" s="73"/>
      <c r="H25" s="70">
        <f t="shared" si="4"/>
        <v>0</v>
      </c>
      <c r="I25" s="14"/>
      <c r="J25" s="61">
        <f t="shared" si="5"/>
        <v>0.25</v>
      </c>
      <c r="K25" s="73"/>
      <c r="L25" s="70">
        <f t="shared" si="6"/>
        <v>0</v>
      </c>
      <c r="M25" s="14"/>
      <c r="N25" s="61">
        <f t="shared" si="0"/>
        <v>0.25</v>
      </c>
      <c r="O25" s="73"/>
      <c r="P25" s="70">
        <f t="shared" si="7"/>
        <v>0</v>
      </c>
      <c r="Q25" s="14"/>
      <c r="R25" s="61">
        <f>E25/4</f>
        <v>0.25</v>
      </c>
      <c r="S25" s="73"/>
      <c r="T25" s="70">
        <f t="shared" si="8"/>
        <v>0</v>
      </c>
      <c r="U25" s="14"/>
      <c r="V25" s="61">
        <f>G25+K25+O25+S25</f>
        <v>0</v>
      </c>
      <c r="W25" s="70">
        <f t="shared" si="9"/>
        <v>0</v>
      </c>
      <c r="X25" s="46" t="str">
        <f t="shared" si="10"/>
        <v>NO CUMPLE</v>
      </c>
      <c r="Y25" s="14"/>
      <c r="Z25" s="38"/>
      <c r="AA25" s="38"/>
      <c r="AB25" s="38"/>
      <c r="AC25" s="38"/>
      <c r="AD25" s="38"/>
    </row>
    <row r="26" spans="1:30" ht="59.25" customHeight="1">
      <c r="A26" s="183" t="s">
        <v>525</v>
      </c>
      <c r="B26" s="183" t="s">
        <v>66</v>
      </c>
      <c r="C26" s="183" t="s">
        <v>242</v>
      </c>
      <c r="D26" s="185">
        <v>1</v>
      </c>
      <c r="E26" s="185">
        <v>1</v>
      </c>
      <c r="F26" s="61">
        <f t="shared" ref="F26:F28" si="12">E26/4</f>
        <v>0.25</v>
      </c>
      <c r="G26" s="73"/>
      <c r="H26" s="70">
        <f t="shared" si="4"/>
        <v>0</v>
      </c>
      <c r="I26" s="15"/>
      <c r="J26" s="61">
        <f t="shared" si="5"/>
        <v>0.25</v>
      </c>
      <c r="K26" s="73"/>
      <c r="L26" s="70">
        <f t="shared" si="6"/>
        <v>0</v>
      </c>
      <c r="M26" s="15"/>
      <c r="N26" s="61">
        <f t="shared" si="0"/>
        <v>0.25</v>
      </c>
      <c r="O26" s="73"/>
      <c r="P26" s="70">
        <f t="shared" si="7"/>
        <v>0</v>
      </c>
      <c r="Q26" s="15"/>
      <c r="R26" s="61">
        <f>E26/4</f>
        <v>0.25</v>
      </c>
      <c r="S26" s="73"/>
      <c r="T26" s="70">
        <f t="shared" si="8"/>
        <v>0</v>
      </c>
      <c r="U26" s="15"/>
      <c r="V26" s="61">
        <f>G26+K26+O26+S26</f>
        <v>0</v>
      </c>
      <c r="W26" s="70">
        <f t="shared" si="9"/>
        <v>0</v>
      </c>
      <c r="X26" s="46" t="str">
        <f t="shared" si="10"/>
        <v>NO CUMPLE</v>
      </c>
      <c r="Y26" s="15"/>
      <c r="Z26" s="38"/>
      <c r="AA26" s="38"/>
      <c r="AB26" s="38"/>
      <c r="AC26" s="38"/>
      <c r="AD26" s="38"/>
    </row>
    <row r="27" spans="1:30" ht="59.25" customHeight="1">
      <c r="A27" s="183" t="s">
        <v>67</v>
      </c>
      <c r="B27" s="183" t="s">
        <v>68</v>
      </c>
      <c r="C27" s="183" t="s">
        <v>69</v>
      </c>
      <c r="D27" s="185">
        <v>1</v>
      </c>
      <c r="E27" s="185">
        <v>1</v>
      </c>
      <c r="F27" s="61">
        <f t="shared" si="12"/>
        <v>0.25</v>
      </c>
      <c r="G27" s="73"/>
      <c r="H27" s="70">
        <f t="shared" si="4"/>
        <v>0</v>
      </c>
      <c r="I27" s="15"/>
      <c r="J27" s="61">
        <f t="shared" si="5"/>
        <v>0.25</v>
      </c>
      <c r="K27" s="73"/>
      <c r="L27" s="70">
        <f t="shared" si="6"/>
        <v>0</v>
      </c>
      <c r="M27" s="15"/>
      <c r="N27" s="61">
        <f t="shared" si="0"/>
        <v>0.25</v>
      </c>
      <c r="O27" s="73"/>
      <c r="P27" s="70">
        <f t="shared" si="7"/>
        <v>0</v>
      </c>
      <c r="Q27" s="15"/>
      <c r="R27" s="61">
        <f>E27/4</f>
        <v>0.25</v>
      </c>
      <c r="S27" s="73"/>
      <c r="T27" s="70">
        <f t="shared" si="8"/>
        <v>0</v>
      </c>
      <c r="U27" s="15"/>
      <c r="V27" s="61">
        <f>G27+K27+O27+S27</f>
        <v>0</v>
      </c>
      <c r="W27" s="70">
        <f t="shared" si="9"/>
        <v>0</v>
      </c>
      <c r="X27" s="46" t="str">
        <f t="shared" si="10"/>
        <v>NO CUMPLE</v>
      </c>
      <c r="Y27" s="15"/>
      <c r="Z27" s="38"/>
      <c r="AA27" s="38"/>
      <c r="AB27" s="38"/>
      <c r="AC27" s="38"/>
      <c r="AD27" s="38"/>
    </row>
    <row r="28" spans="1:30" ht="91.5" customHeight="1">
      <c r="A28" s="188" t="s">
        <v>360</v>
      </c>
      <c r="B28" s="188" t="s">
        <v>403</v>
      </c>
      <c r="C28" s="188" t="s">
        <v>526</v>
      </c>
      <c r="D28" s="189"/>
      <c r="E28" s="189">
        <v>1</v>
      </c>
      <c r="F28" s="61">
        <f t="shared" si="12"/>
        <v>0.25</v>
      </c>
      <c r="G28" s="73"/>
      <c r="H28" s="70">
        <f t="shared" si="4"/>
        <v>0</v>
      </c>
      <c r="I28" s="15"/>
      <c r="J28" s="61">
        <f t="shared" si="5"/>
        <v>0.25</v>
      </c>
      <c r="K28" s="73"/>
      <c r="L28" s="70">
        <f t="shared" si="6"/>
        <v>0</v>
      </c>
      <c r="M28" s="15"/>
      <c r="N28" s="61">
        <f t="shared" si="0"/>
        <v>0.25</v>
      </c>
      <c r="O28" s="73"/>
      <c r="P28" s="70">
        <f t="shared" si="7"/>
        <v>0</v>
      </c>
      <c r="Q28" s="15"/>
      <c r="R28" s="61">
        <f>E28/4</f>
        <v>0.25</v>
      </c>
      <c r="S28" s="73"/>
      <c r="T28" s="70">
        <f t="shared" si="8"/>
        <v>0</v>
      </c>
      <c r="U28" s="15"/>
      <c r="V28" s="61">
        <f>G28+K28+O28+S28</f>
        <v>0</v>
      </c>
      <c r="W28" s="70">
        <f t="shared" si="9"/>
        <v>0</v>
      </c>
      <c r="X28" s="46" t="str">
        <f t="shared" si="10"/>
        <v>NO CUMPLE</v>
      </c>
      <c r="Y28" s="15"/>
      <c r="Z28" s="38"/>
      <c r="AA28" s="38"/>
      <c r="AB28" s="38"/>
      <c r="AC28" s="38"/>
      <c r="AD28" s="38"/>
    </row>
    <row r="29" spans="1:30" ht="55.5" customHeight="1">
      <c r="A29" s="354"/>
      <c r="B29" s="354"/>
      <c r="C29" s="354"/>
      <c r="D29" s="354"/>
      <c r="E29" s="354"/>
      <c r="F29" s="355"/>
      <c r="G29" s="273" t="s">
        <v>265</v>
      </c>
      <c r="H29" s="350"/>
      <c r="I29" s="261"/>
      <c r="J29" s="281"/>
      <c r="K29" s="279" t="s">
        <v>266</v>
      </c>
      <c r="L29" s="280"/>
      <c r="M29" s="261"/>
      <c r="N29" s="281"/>
      <c r="O29" s="284" t="s">
        <v>267</v>
      </c>
      <c r="P29" s="351"/>
      <c r="Q29" s="261"/>
      <c r="R29" s="281"/>
      <c r="S29" s="265" t="s">
        <v>268</v>
      </c>
      <c r="T29" s="266"/>
      <c r="U29" s="261"/>
      <c r="V29" s="364" t="s">
        <v>426</v>
      </c>
      <c r="W29" s="342"/>
      <c r="X29" s="343"/>
      <c r="Y29" s="376"/>
      <c r="Z29" s="38"/>
      <c r="AA29" s="38"/>
      <c r="AB29" s="38"/>
      <c r="AC29" s="38"/>
      <c r="AD29" s="38"/>
    </row>
    <row r="30" spans="1:30" ht="15">
      <c r="A30" s="356"/>
      <c r="B30" s="356"/>
      <c r="C30" s="356"/>
      <c r="D30" s="356"/>
      <c r="E30" s="356"/>
      <c r="F30" s="357"/>
      <c r="G30" s="39" t="s">
        <v>262</v>
      </c>
      <c r="H30" s="35" t="s">
        <v>263</v>
      </c>
      <c r="I30" s="262"/>
      <c r="J30" s="282"/>
      <c r="K30" s="40" t="s">
        <v>262</v>
      </c>
      <c r="L30" s="40" t="s">
        <v>263</v>
      </c>
      <c r="M30" s="262"/>
      <c r="N30" s="282"/>
      <c r="O30" s="36" t="s">
        <v>262</v>
      </c>
      <c r="P30" s="37" t="s">
        <v>263</v>
      </c>
      <c r="Q30" s="262"/>
      <c r="R30" s="282"/>
      <c r="S30" s="41" t="s">
        <v>262</v>
      </c>
      <c r="T30" s="42" t="s">
        <v>263</v>
      </c>
      <c r="U30" s="262"/>
      <c r="V30" s="43" t="s">
        <v>262</v>
      </c>
      <c r="W30" s="43" t="s">
        <v>263</v>
      </c>
      <c r="X30" s="43" t="s">
        <v>269</v>
      </c>
      <c r="Y30" s="377"/>
    </row>
    <row r="31" spans="1:30">
      <c r="A31" s="356"/>
      <c r="B31" s="356"/>
      <c r="C31" s="356"/>
      <c r="D31" s="356"/>
      <c r="E31" s="356"/>
      <c r="F31" s="357"/>
      <c r="G31" s="44">
        <v>1</v>
      </c>
      <c r="H31" s="45">
        <f>AVERAGE(H9:H28)</f>
        <v>0</v>
      </c>
      <c r="I31" s="262"/>
      <c r="J31" s="282"/>
      <c r="K31" s="44">
        <v>1</v>
      </c>
      <c r="L31" s="45">
        <f>AVERAGE(L9:L28)</f>
        <v>0</v>
      </c>
      <c r="M31" s="262"/>
      <c r="N31" s="282"/>
      <c r="O31" s="45">
        <v>1</v>
      </c>
      <c r="P31" s="45">
        <f>AVERAGE(P9:P28)</f>
        <v>0</v>
      </c>
      <c r="Q31" s="262"/>
      <c r="R31" s="282"/>
      <c r="S31" s="45">
        <v>1</v>
      </c>
      <c r="T31" s="45">
        <f>AVERAGE(T9:T28)</f>
        <v>0</v>
      </c>
      <c r="U31" s="262"/>
      <c r="V31" s="44">
        <v>1</v>
      </c>
      <c r="W31" s="45">
        <f>AVERAGE(W9:W28)</f>
        <v>0</v>
      </c>
      <c r="X31" s="46" t="str">
        <f>IF(W31&gt;=V31,"CUMPLE","NO CUMPLE")</f>
        <v>NO CUMPLE</v>
      </c>
      <c r="Y31" s="377"/>
    </row>
  </sheetData>
  <sheetProtection algorithmName="SHA-512" hashValue="6eHZp2KqMiq+CqbjRUfF1mqYMWT/SqQCF56OwBSDv14GC63wjPIVvDPjPOMI7Trhm5BBn3r0qwxjwQ9ar3Eqcg==" saltValue="cDaBM/V7PnpZsiVQi3UHug==" spinCount="100000" sheet="1" objects="1" scenarios="1"/>
  <autoFilter ref="A8:AR31" xr:uid="{6B386548-B56D-41A4-90CD-85106979021C}"/>
  <mergeCells count="35">
    <mergeCell ref="A4:Y4"/>
    <mergeCell ref="G29:H29"/>
    <mergeCell ref="I29:J31"/>
    <mergeCell ref="K29:L29"/>
    <mergeCell ref="M29:N31"/>
    <mergeCell ref="O29:P29"/>
    <mergeCell ref="Y29:Y31"/>
    <mergeCell ref="A5:B5"/>
    <mergeCell ref="C5:Y5"/>
    <mergeCell ref="A6:B6"/>
    <mergeCell ref="C6:Y6"/>
    <mergeCell ref="A3:Y3"/>
    <mergeCell ref="A7:A8"/>
    <mergeCell ref="B7:B8"/>
    <mergeCell ref="Q29:R31"/>
    <mergeCell ref="S29:T29"/>
    <mergeCell ref="U29:U31"/>
    <mergeCell ref="J7:M7"/>
    <mergeCell ref="N7:Q7"/>
    <mergeCell ref="R7:U7"/>
    <mergeCell ref="V7:Y7"/>
    <mergeCell ref="C7:C8"/>
    <mergeCell ref="D7:D8"/>
    <mergeCell ref="E7:E8"/>
    <mergeCell ref="F7:I7"/>
    <mergeCell ref="V29:X29"/>
    <mergeCell ref="A29:F31"/>
    <mergeCell ref="A1:B1"/>
    <mergeCell ref="C1:V1"/>
    <mergeCell ref="W1:Y1"/>
    <mergeCell ref="A2:B2"/>
    <mergeCell ref="C2:I2"/>
    <mergeCell ref="J2:P2"/>
    <mergeCell ref="Q2:V2"/>
    <mergeCell ref="W2:Y2"/>
  </mergeCells>
  <conditionalFormatting sqref="G9:G28">
    <cfRule type="expression" dxfId="120" priority="13">
      <formula>G9&lt;F9</formula>
    </cfRule>
  </conditionalFormatting>
  <conditionalFormatting sqref="K9:K28">
    <cfRule type="expression" dxfId="119" priority="3">
      <formula>K9&lt;J9</formula>
    </cfRule>
  </conditionalFormatting>
  <conditionalFormatting sqref="L9:L28">
    <cfRule type="cellIs" dxfId="118" priority="11" operator="greaterThan">
      <formula>$G$9&lt;=$F$9</formula>
    </cfRule>
  </conditionalFormatting>
  <conditionalFormatting sqref="O9:O28">
    <cfRule type="expression" dxfId="117" priority="2">
      <formula>O9&lt;N9</formula>
    </cfRule>
  </conditionalFormatting>
  <conditionalFormatting sqref="P9:P28">
    <cfRule type="cellIs" dxfId="116" priority="9" operator="greaterThan">
      <formula>$G$9&lt;=$F$9</formula>
    </cfRule>
  </conditionalFormatting>
  <conditionalFormatting sqref="S9:S28">
    <cfRule type="expression" dxfId="115" priority="1">
      <formula>S9&lt;R9</formula>
    </cfRule>
  </conditionalFormatting>
  <conditionalFormatting sqref="T9:T28">
    <cfRule type="cellIs" dxfId="114" priority="8" operator="greaterThan">
      <formula>$G$9&lt;=$F$9</formula>
    </cfRule>
  </conditionalFormatting>
  <conditionalFormatting sqref="X9:X28">
    <cfRule type="containsText" dxfId="113" priority="4" operator="containsText" text="NO CUMPLE">
      <formula>NOT(ISERROR(SEARCH("NO CUMPLE",X9)))</formula>
    </cfRule>
    <cfRule type="containsText" dxfId="112" priority="5" operator="containsText" text="CUMPLE">
      <formula>NOT(ISERROR(SEARCH("CUMPLE",X9)))</formula>
    </cfRule>
    <cfRule type="iconSet" priority="6">
      <iconSet>
        <cfvo type="percent" val="0"/>
        <cfvo type="percent" val="33"/>
        <cfvo type="percent" val="67"/>
      </iconSet>
    </cfRule>
  </conditionalFormatting>
  <conditionalFormatting sqref="X31">
    <cfRule type="containsText" dxfId="111" priority="14" operator="containsText" text="NO CUMPLE">
      <formula>NOT(ISERROR(SEARCH("NO CUMPLE",X31)))</formula>
    </cfRule>
    <cfRule type="containsText" dxfId="110" priority="15" operator="containsText" text="CUMPLE">
      <formula>NOT(ISERROR(SEARCH("CUMPLE",X31)))</formula>
    </cfRule>
    <cfRule type="iconSet" priority="16">
      <iconSet>
        <cfvo type="percent" val="0"/>
        <cfvo type="percent" val="33"/>
        <cfvo type="percent" val="67"/>
      </iconSet>
    </cfRule>
  </conditionalFormatting>
  <dataValidations count="2">
    <dataValidation allowBlank="1" showInputMessage="1" showErrorMessage="1" prompt="Describa las acciones que desarrollan los componentes de la PP o Plan de Acciones Afirmativas" sqref="B7:D7" xr:uid="{25B2BC0C-26C5-4354-8CB1-6488AF160E10}"/>
    <dataValidation allowBlank="1" showInputMessage="1" showErrorMessage="1" prompt="Elija de acuerdo a la categoría anterior_x000a_" sqref="A7" xr:uid="{475715BB-3958-4930-98AE-4B6C571DDF3D}"/>
  </dataValidations>
  <pageMargins left="0.7" right="0.7" top="0.75" bottom="0.75" header="0.3" footer="0.3"/>
  <pageSetup scale="37"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80378-FE6D-409A-B72F-8EACA4EE5D94}">
  <sheetPr codeName="Hoja12"/>
  <dimension ref="A1:AT24"/>
  <sheetViews>
    <sheetView zoomScale="40" zoomScaleNormal="40" workbookViewId="0">
      <selection activeCell="G10" sqref="G10"/>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9.42578125" style="47" customWidth="1"/>
    <col min="26" max="26" width="25.7109375" style="30" customWidth="1"/>
    <col min="27" max="16384" width="11" style="30"/>
  </cols>
  <sheetData>
    <row r="1" spans="1:46" ht="86.25" customHeight="1">
      <c r="A1" s="252"/>
      <c r="B1" s="252"/>
      <c r="C1" s="253" t="s">
        <v>311</v>
      </c>
      <c r="D1" s="254"/>
      <c r="E1" s="254"/>
      <c r="F1" s="254"/>
      <c r="G1" s="254"/>
      <c r="H1" s="254"/>
      <c r="I1" s="254"/>
      <c r="J1" s="254"/>
      <c r="K1" s="254"/>
      <c r="L1" s="254"/>
      <c r="M1" s="254"/>
      <c r="N1" s="254"/>
      <c r="O1" s="254"/>
      <c r="P1" s="254"/>
      <c r="Q1" s="254"/>
      <c r="R1" s="254"/>
      <c r="S1" s="254"/>
      <c r="T1" s="254"/>
      <c r="U1" s="254"/>
      <c r="V1" s="254"/>
      <c r="W1" s="252"/>
      <c r="X1" s="252"/>
      <c r="Y1" s="252"/>
    </row>
    <row r="2" spans="1:46" s="31" customFormat="1" ht="43.5" customHeight="1">
      <c r="A2" s="253" t="s">
        <v>325</v>
      </c>
      <c r="B2" s="253"/>
      <c r="C2" s="254" t="s">
        <v>326</v>
      </c>
      <c r="D2" s="254"/>
      <c r="E2" s="254"/>
      <c r="F2" s="254"/>
      <c r="G2" s="254"/>
      <c r="H2" s="254"/>
      <c r="I2" s="254"/>
      <c r="J2" s="254" t="s">
        <v>618</v>
      </c>
      <c r="K2" s="254"/>
      <c r="L2" s="254"/>
      <c r="M2" s="254"/>
      <c r="N2" s="254"/>
      <c r="O2" s="254"/>
      <c r="P2" s="254"/>
      <c r="Q2" s="254" t="s">
        <v>617</v>
      </c>
      <c r="R2" s="254"/>
      <c r="S2" s="254"/>
      <c r="T2" s="254"/>
      <c r="U2" s="254"/>
      <c r="V2" s="254"/>
      <c r="W2" s="254" t="s">
        <v>312</v>
      </c>
      <c r="X2" s="254"/>
      <c r="Y2" s="254"/>
    </row>
    <row r="3" spans="1:46" ht="15.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row>
    <row r="4" spans="1:46" s="49" customFormat="1" ht="36.75" customHeight="1">
      <c r="A4" s="383" t="s">
        <v>243</v>
      </c>
      <c r="B4" s="384"/>
      <c r="C4" s="384"/>
      <c r="D4" s="384"/>
      <c r="E4" s="384"/>
      <c r="F4" s="384"/>
      <c r="G4" s="384"/>
      <c r="H4" s="384"/>
      <c r="I4" s="384"/>
      <c r="J4" s="384"/>
      <c r="K4" s="384"/>
      <c r="L4" s="384"/>
      <c r="M4" s="384"/>
      <c r="N4" s="384"/>
      <c r="O4" s="384"/>
      <c r="P4" s="384"/>
      <c r="Q4" s="384"/>
      <c r="R4" s="384"/>
      <c r="S4" s="384"/>
      <c r="T4" s="384"/>
      <c r="U4" s="384"/>
      <c r="V4" s="384"/>
      <c r="W4" s="384"/>
      <c r="X4" s="384"/>
      <c r="Y4" s="385"/>
      <c r="Z4" s="48"/>
      <c r="AA4" s="48"/>
      <c r="AB4" s="48"/>
      <c r="AC4" s="48"/>
      <c r="AD4" s="48"/>
      <c r="AE4" s="48"/>
      <c r="AF4" s="48"/>
    </row>
    <row r="5" spans="1:46" s="49" customFormat="1" ht="36.75" customHeight="1">
      <c r="A5" s="306" t="s">
        <v>424</v>
      </c>
      <c r="B5" s="306"/>
      <c r="C5" s="290" t="s">
        <v>296</v>
      </c>
      <c r="D5" s="291"/>
      <c r="E5" s="291"/>
      <c r="F5" s="291"/>
      <c r="G5" s="291"/>
      <c r="H5" s="291"/>
      <c r="I5" s="291"/>
      <c r="J5" s="291"/>
      <c r="K5" s="291"/>
      <c r="L5" s="291"/>
      <c r="M5" s="291"/>
      <c r="N5" s="291"/>
      <c r="O5" s="291"/>
      <c r="P5" s="291"/>
      <c r="Q5" s="291"/>
      <c r="R5" s="291"/>
      <c r="S5" s="291"/>
      <c r="T5" s="291"/>
      <c r="U5" s="291"/>
      <c r="V5" s="291"/>
      <c r="W5" s="291"/>
      <c r="X5" s="291"/>
      <c r="Y5" s="292"/>
      <c r="Z5" s="48"/>
      <c r="AA5" s="48"/>
      <c r="AB5" s="48"/>
      <c r="AC5" s="48"/>
      <c r="AD5" s="48"/>
      <c r="AE5" s="48"/>
      <c r="AF5" s="48"/>
    </row>
    <row r="6" spans="1:46" s="49" customFormat="1" ht="36.75" customHeight="1">
      <c r="A6" s="306" t="s">
        <v>425</v>
      </c>
      <c r="B6" s="306"/>
      <c r="C6" s="290" t="s">
        <v>110</v>
      </c>
      <c r="D6" s="291"/>
      <c r="E6" s="291"/>
      <c r="F6" s="291"/>
      <c r="G6" s="291"/>
      <c r="H6" s="291"/>
      <c r="I6" s="291"/>
      <c r="J6" s="291"/>
      <c r="K6" s="291"/>
      <c r="L6" s="291"/>
      <c r="M6" s="291"/>
      <c r="N6" s="291"/>
      <c r="O6" s="291"/>
      <c r="P6" s="291"/>
      <c r="Q6" s="291"/>
      <c r="R6" s="291"/>
      <c r="S6" s="291"/>
      <c r="T6" s="291"/>
      <c r="U6" s="291"/>
      <c r="V6" s="291"/>
      <c r="W6" s="291"/>
      <c r="X6" s="291"/>
      <c r="Y6" s="292"/>
      <c r="Z6" s="48"/>
      <c r="AA6" s="48"/>
      <c r="AB6" s="48"/>
      <c r="AC6" s="48"/>
      <c r="AD6" s="48"/>
      <c r="AE6" s="48"/>
      <c r="AF6" s="48"/>
    </row>
    <row r="7" spans="1:46" ht="27"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50"/>
      <c r="AA7" s="50"/>
      <c r="AB7" s="50"/>
      <c r="AC7" s="50"/>
      <c r="AD7" s="50"/>
      <c r="AE7" s="50"/>
      <c r="AF7" s="50"/>
      <c r="AG7" s="51"/>
      <c r="AH7" s="51"/>
      <c r="AI7" s="51"/>
      <c r="AJ7" s="51"/>
      <c r="AK7" s="51"/>
      <c r="AL7" s="51"/>
      <c r="AM7" s="51"/>
      <c r="AN7" s="51"/>
      <c r="AO7" s="51"/>
      <c r="AP7" s="51"/>
      <c r="AQ7" s="51"/>
      <c r="AR7" s="51"/>
      <c r="AS7" s="51"/>
      <c r="AT7" s="51"/>
    </row>
    <row r="8" spans="1:46" ht="27" customHeight="1">
      <c r="A8" s="352"/>
      <c r="B8" s="352"/>
      <c r="C8" s="352"/>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205" t="s">
        <v>308</v>
      </c>
      <c r="Z8" s="50"/>
      <c r="AA8" s="50"/>
      <c r="AB8" s="50"/>
      <c r="AC8" s="50"/>
      <c r="AD8" s="50"/>
      <c r="AE8" s="50"/>
      <c r="AF8" s="50"/>
      <c r="AG8" s="51"/>
      <c r="AH8" s="51"/>
      <c r="AI8" s="51"/>
      <c r="AJ8" s="51"/>
      <c r="AK8" s="51"/>
      <c r="AL8" s="51"/>
      <c r="AM8" s="51"/>
      <c r="AN8" s="51"/>
      <c r="AO8" s="51"/>
      <c r="AP8" s="51"/>
      <c r="AQ8" s="51"/>
      <c r="AR8" s="51"/>
      <c r="AS8" s="51"/>
      <c r="AT8" s="51"/>
    </row>
    <row r="9" spans="1:46" ht="102" customHeight="1">
      <c r="A9" s="382" t="s">
        <v>79</v>
      </c>
      <c r="B9" s="53" t="s">
        <v>80</v>
      </c>
      <c r="C9" s="53" t="s">
        <v>244</v>
      </c>
      <c r="D9" s="192">
        <v>0.8</v>
      </c>
      <c r="E9" s="192">
        <v>0.8</v>
      </c>
      <c r="F9" s="60">
        <f>E9/4</f>
        <v>0.2</v>
      </c>
      <c r="G9" s="73"/>
      <c r="H9" s="70">
        <f>MIN(G9/F9,1)</f>
        <v>0</v>
      </c>
      <c r="I9" s="15"/>
      <c r="J9" s="60">
        <f t="shared" ref="J9:J21" si="0">E9/4</f>
        <v>0.2</v>
      </c>
      <c r="K9" s="73"/>
      <c r="L9" s="70">
        <f>MIN(K9/J9,1)</f>
        <v>0</v>
      </c>
      <c r="M9" s="15"/>
      <c r="N9" s="60">
        <f t="shared" ref="N9:N21" si="1">E9/4</f>
        <v>0.2</v>
      </c>
      <c r="O9" s="73"/>
      <c r="P9" s="70">
        <f>MIN(O9/N9,1)</f>
        <v>0</v>
      </c>
      <c r="Q9" s="15"/>
      <c r="R9" s="60">
        <f t="shared" ref="R9:R21" si="2">E9/4</f>
        <v>0.2</v>
      </c>
      <c r="S9" s="73"/>
      <c r="T9" s="70">
        <f>MIN(S9/R9,1)</f>
        <v>0</v>
      </c>
      <c r="U9" s="15"/>
      <c r="V9" s="60">
        <f>G9+K9+O9+S9</f>
        <v>0</v>
      </c>
      <c r="W9" s="70">
        <f>MIN(V9/E9,1)</f>
        <v>0</v>
      </c>
      <c r="X9" s="46" t="str">
        <f>IF(V9&gt;=E9,"CUMPLE","NO CUMPLE")</f>
        <v>NO CUMPLE</v>
      </c>
      <c r="Y9" s="15"/>
      <c r="Z9" s="38"/>
      <c r="AA9" s="38"/>
      <c r="AB9" s="38"/>
      <c r="AC9" s="38"/>
      <c r="AD9" s="38"/>
      <c r="AE9" s="38"/>
      <c r="AF9" s="38"/>
    </row>
    <row r="10" spans="1:46" ht="102" customHeight="1">
      <c r="A10" s="382"/>
      <c r="B10" s="53" t="s">
        <v>81</v>
      </c>
      <c r="C10" s="53" t="s">
        <v>245</v>
      </c>
      <c r="D10" s="192">
        <v>1</v>
      </c>
      <c r="E10" s="192">
        <v>1</v>
      </c>
      <c r="F10" s="60">
        <f t="shared" ref="F10:F21" si="3">E10/4</f>
        <v>0.25</v>
      </c>
      <c r="G10" s="73"/>
      <c r="H10" s="70">
        <f t="shared" ref="H10:H21" si="4">MIN(G10/F10,1)</f>
        <v>0</v>
      </c>
      <c r="I10" s="15"/>
      <c r="J10" s="60">
        <f t="shared" si="0"/>
        <v>0.25</v>
      </c>
      <c r="K10" s="73"/>
      <c r="L10" s="70">
        <f t="shared" ref="L10:L21" si="5">MIN(K10/J10,1)</f>
        <v>0</v>
      </c>
      <c r="M10" s="15"/>
      <c r="N10" s="60">
        <f t="shared" si="1"/>
        <v>0.25</v>
      </c>
      <c r="O10" s="73"/>
      <c r="P10" s="70">
        <f t="shared" ref="P10:P21" si="6">MIN(O10/N10,1)</f>
        <v>0</v>
      </c>
      <c r="Q10" s="15"/>
      <c r="R10" s="60">
        <f t="shared" si="2"/>
        <v>0.25</v>
      </c>
      <c r="S10" s="73"/>
      <c r="T10" s="70">
        <f t="shared" ref="T10:T21" si="7">MIN(S10/R10,1)</f>
        <v>0</v>
      </c>
      <c r="U10" s="15"/>
      <c r="V10" s="60">
        <f t="shared" ref="V10:V21" si="8">G10+K10+O10+S10</f>
        <v>0</v>
      </c>
      <c r="W10" s="70">
        <f t="shared" ref="W10:W21" si="9">MIN(V10/E10,1)</f>
        <v>0</v>
      </c>
      <c r="X10" s="46" t="str">
        <f t="shared" ref="X10:X21" si="10">IF(V10&gt;=E10,"CUMPLE","NO CUMPLE")</f>
        <v>NO CUMPLE</v>
      </c>
      <c r="Y10" s="15"/>
      <c r="Z10" s="38"/>
      <c r="AA10" s="38"/>
      <c r="AB10" s="38"/>
      <c r="AC10" s="38"/>
      <c r="AD10" s="38"/>
      <c r="AE10" s="38"/>
      <c r="AF10" s="38"/>
    </row>
    <row r="11" spans="1:46" ht="73.5" customHeight="1">
      <c r="A11" s="193" t="s">
        <v>82</v>
      </c>
      <c r="B11" s="194" t="s">
        <v>83</v>
      </c>
      <c r="C11" s="195" t="s">
        <v>84</v>
      </c>
      <c r="D11" s="192" t="s">
        <v>246</v>
      </c>
      <c r="E11" s="192">
        <v>1</v>
      </c>
      <c r="F11" s="60">
        <f t="shared" si="3"/>
        <v>0.25</v>
      </c>
      <c r="G11" s="73"/>
      <c r="H11" s="70">
        <f t="shared" si="4"/>
        <v>0</v>
      </c>
      <c r="I11" s="15"/>
      <c r="J11" s="60">
        <f t="shared" si="0"/>
        <v>0.25</v>
      </c>
      <c r="K11" s="73"/>
      <c r="L11" s="70">
        <f t="shared" si="5"/>
        <v>0</v>
      </c>
      <c r="M11" s="15"/>
      <c r="N11" s="60">
        <f t="shared" si="1"/>
        <v>0.25</v>
      </c>
      <c r="O11" s="73"/>
      <c r="P11" s="70">
        <f t="shared" si="6"/>
        <v>0</v>
      </c>
      <c r="Q11" s="15"/>
      <c r="R11" s="60">
        <f t="shared" si="2"/>
        <v>0.25</v>
      </c>
      <c r="S11" s="73"/>
      <c r="T11" s="70">
        <f t="shared" si="7"/>
        <v>0</v>
      </c>
      <c r="U11" s="15"/>
      <c r="V11" s="60">
        <f t="shared" si="8"/>
        <v>0</v>
      </c>
      <c r="W11" s="70">
        <f t="shared" si="9"/>
        <v>0</v>
      </c>
      <c r="X11" s="46" t="str">
        <f t="shared" si="10"/>
        <v>NO CUMPLE</v>
      </c>
      <c r="Y11" s="15"/>
      <c r="Z11" s="38"/>
      <c r="AA11" s="38"/>
      <c r="AB11" s="38"/>
      <c r="AC11" s="38"/>
      <c r="AD11" s="38"/>
      <c r="AE11" s="38"/>
      <c r="AF11" s="38"/>
    </row>
    <row r="12" spans="1:46" ht="73.5" customHeight="1">
      <c r="A12" s="56" t="s">
        <v>85</v>
      </c>
      <c r="B12" s="196" t="s">
        <v>86</v>
      </c>
      <c r="C12" s="65" t="s">
        <v>247</v>
      </c>
      <c r="D12" s="197">
        <v>1</v>
      </c>
      <c r="E12" s="197">
        <v>1</v>
      </c>
      <c r="F12" s="60">
        <f t="shared" si="3"/>
        <v>0.25</v>
      </c>
      <c r="G12" s="73"/>
      <c r="H12" s="70">
        <f t="shared" si="4"/>
        <v>0</v>
      </c>
      <c r="I12" s="15"/>
      <c r="J12" s="60">
        <f t="shared" si="0"/>
        <v>0.25</v>
      </c>
      <c r="K12" s="73"/>
      <c r="L12" s="70">
        <f t="shared" si="5"/>
        <v>0</v>
      </c>
      <c r="M12" s="15"/>
      <c r="N12" s="60">
        <f t="shared" si="1"/>
        <v>0.25</v>
      </c>
      <c r="O12" s="73"/>
      <c r="P12" s="70">
        <f t="shared" si="6"/>
        <v>0</v>
      </c>
      <c r="Q12" s="15"/>
      <c r="R12" s="60">
        <f t="shared" si="2"/>
        <v>0.25</v>
      </c>
      <c r="S12" s="73"/>
      <c r="T12" s="70">
        <f t="shared" si="7"/>
        <v>0</v>
      </c>
      <c r="U12" s="15"/>
      <c r="V12" s="60">
        <f t="shared" si="8"/>
        <v>0</v>
      </c>
      <c r="W12" s="70">
        <f t="shared" si="9"/>
        <v>0</v>
      </c>
      <c r="X12" s="46" t="str">
        <f t="shared" si="10"/>
        <v>NO CUMPLE</v>
      </c>
      <c r="Y12" s="15"/>
      <c r="Z12" s="38"/>
      <c r="AA12" s="38"/>
      <c r="AB12" s="38"/>
      <c r="AC12" s="38"/>
      <c r="AD12" s="38"/>
      <c r="AE12" s="38"/>
      <c r="AF12" s="38"/>
    </row>
    <row r="13" spans="1:46" ht="73.5" customHeight="1">
      <c r="A13" s="198" t="s">
        <v>527</v>
      </c>
      <c r="B13" s="196" t="s">
        <v>528</v>
      </c>
      <c r="C13" s="65" t="s">
        <v>248</v>
      </c>
      <c r="D13" s="56">
        <v>12</v>
      </c>
      <c r="E13" s="56">
        <v>4</v>
      </c>
      <c r="F13" s="67">
        <f t="shared" si="3"/>
        <v>1</v>
      </c>
      <c r="G13" s="8"/>
      <c r="H13" s="70">
        <f t="shared" si="4"/>
        <v>0</v>
      </c>
      <c r="I13" s="15"/>
      <c r="J13" s="67">
        <f t="shared" si="0"/>
        <v>1</v>
      </c>
      <c r="K13" s="8"/>
      <c r="L13" s="70">
        <f t="shared" si="5"/>
        <v>0</v>
      </c>
      <c r="M13" s="15"/>
      <c r="N13" s="67">
        <f t="shared" si="1"/>
        <v>1</v>
      </c>
      <c r="O13" s="8"/>
      <c r="P13" s="70">
        <f t="shared" si="6"/>
        <v>0</v>
      </c>
      <c r="Q13" s="15"/>
      <c r="R13" s="67">
        <f t="shared" si="2"/>
        <v>1</v>
      </c>
      <c r="S13" s="8"/>
      <c r="T13" s="70">
        <f t="shared" si="7"/>
        <v>0</v>
      </c>
      <c r="U13" s="15"/>
      <c r="V13" s="67">
        <f t="shared" si="8"/>
        <v>0</v>
      </c>
      <c r="W13" s="70">
        <f t="shared" si="9"/>
        <v>0</v>
      </c>
      <c r="X13" s="46" t="str">
        <f t="shared" si="10"/>
        <v>NO CUMPLE</v>
      </c>
      <c r="Y13" s="15"/>
      <c r="Z13" s="38"/>
      <c r="AA13" s="38"/>
      <c r="AB13" s="38"/>
      <c r="AC13" s="38"/>
      <c r="AD13" s="38"/>
      <c r="AE13" s="38"/>
      <c r="AF13" s="38"/>
    </row>
    <row r="14" spans="1:46" ht="73.5" customHeight="1">
      <c r="A14" s="199" t="s">
        <v>87</v>
      </c>
      <c r="B14" s="200" t="s">
        <v>88</v>
      </c>
      <c r="C14" s="201" t="s">
        <v>249</v>
      </c>
      <c r="D14" s="202">
        <v>1</v>
      </c>
      <c r="E14" s="202">
        <v>1</v>
      </c>
      <c r="F14" s="60">
        <f t="shared" si="3"/>
        <v>0.25</v>
      </c>
      <c r="G14" s="73"/>
      <c r="H14" s="70">
        <f t="shared" si="4"/>
        <v>0</v>
      </c>
      <c r="I14" s="15"/>
      <c r="J14" s="61">
        <f t="shared" si="0"/>
        <v>0.25</v>
      </c>
      <c r="K14" s="73"/>
      <c r="L14" s="70">
        <f t="shared" si="5"/>
        <v>0</v>
      </c>
      <c r="M14" s="15"/>
      <c r="N14" s="61">
        <f t="shared" si="1"/>
        <v>0.25</v>
      </c>
      <c r="O14" s="73"/>
      <c r="P14" s="70">
        <f t="shared" si="6"/>
        <v>0</v>
      </c>
      <c r="Q14" s="15"/>
      <c r="R14" s="61">
        <f t="shared" si="2"/>
        <v>0.25</v>
      </c>
      <c r="S14" s="73"/>
      <c r="T14" s="70">
        <f t="shared" si="7"/>
        <v>0</v>
      </c>
      <c r="U14" s="15"/>
      <c r="V14" s="61">
        <f t="shared" si="8"/>
        <v>0</v>
      </c>
      <c r="W14" s="70">
        <f t="shared" si="9"/>
        <v>0</v>
      </c>
      <c r="X14" s="46" t="str">
        <f t="shared" si="10"/>
        <v>NO CUMPLE</v>
      </c>
      <c r="Y14" s="15"/>
      <c r="Z14" s="38"/>
      <c r="AA14" s="38"/>
      <c r="AB14" s="38"/>
      <c r="AC14" s="38"/>
      <c r="AD14" s="38"/>
      <c r="AE14" s="38"/>
      <c r="AF14" s="38"/>
    </row>
    <row r="15" spans="1:46" ht="73.5" customHeight="1">
      <c r="A15" s="382" t="s">
        <v>89</v>
      </c>
      <c r="B15" s="53" t="s">
        <v>90</v>
      </c>
      <c r="C15" s="381" t="s">
        <v>159</v>
      </c>
      <c r="D15" s="197">
        <v>1</v>
      </c>
      <c r="E15" s="197">
        <v>1</v>
      </c>
      <c r="F15" s="60">
        <f t="shared" si="3"/>
        <v>0.25</v>
      </c>
      <c r="G15" s="73"/>
      <c r="H15" s="70">
        <f t="shared" si="4"/>
        <v>0</v>
      </c>
      <c r="I15" s="15"/>
      <c r="J15" s="60">
        <f t="shared" si="0"/>
        <v>0.25</v>
      </c>
      <c r="K15" s="73"/>
      <c r="L15" s="70">
        <f t="shared" si="5"/>
        <v>0</v>
      </c>
      <c r="M15" s="15"/>
      <c r="N15" s="60">
        <f t="shared" si="1"/>
        <v>0.25</v>
      </c>
      <c r="O15" s="73"/>
      <c r="P15" s="70">
        <f t="shared" si="6"/>
        <v>0</v>
      </c>
      <c r="Q15" s="15"/>
      <c r="R15" s="60">
        <f t="shared" si="2"/>
        <v>0.25</v>
      </c>
      <c r="S15" s="73"/>
      <c r="T15" s="70">
        <f t="shared" si="7"/>
        <v>0</v>
      </c>
      <c r="U15" s="15"/>
      <c r="V15" s="60">
        <f t="shared" si="8"/>
        <v>0</v>
      </c>
      <c r="W15" s="70">
        <f t="shared" si="9"/>
        <v>0</v>
      </c>
      <c r="X15" s="46" t="str">
        <f t="shared" si="10"/>
        <v>NO CUMPLE</v>
      </c>
      <c r="Y15" s="15"/>
      <c r="Z15" s="38"/>
      <c r="AA15" s="38"/>
      <c r="AB15" s="38"/>
      <c r="AC15" s="38"/>
      <c r="AD15" s="38"/>
      <c r="AE15" s="38"/>
      <c r="AF15" s="38"/>
    </row>
    <row r="16" spans="1:46" ht="73.5" customHeight="1">
      <c r="A16" s="382"/>
      <c r="B16" s="53" t="s">
        <v>91</v>
      </c>
      <c r="C16" s="381"/>
      <c r="D16" s="197">
        <v>1</v>
      </c>
      <c r="E16" s="197">
        <v>1</v>
      </c>
      <c r="F16" s="60">
        <f t="shared" si="3"/>
        <v>0.25</v>
      </c>
      <c r="G16" s="73"/>
      <c r="H16" s="70">
        <f t="shared" si="4"/>
        <v>0</v>
      </c>
      <c r="I16" s="14"/>
      <c r="J16" s="60">
        <f t="shared" si="0"/>
        <v>0.25</v>
      </c>
      <c r="K16" s="73"/>
      <c r="L16" s="70">
        <f t="shared" si="5"/>
        <v>0</v>
      </c>
      <c r="M16" s="14"/>
      <c r="N16" s="60">
        <f t="shared" si="1"/>
        <v>0.25</v>
      </c>
      <c r="O16" s="73"/>
      <c r="P16" s="70">
        <f t="shared" si="6"/>
        <v>0</v>
      </c>
      <c r="Q16" s="14"/>
      <c r="R16" s="60">
        <f t="shared" si="2"/>
        <v>0.25</v>
      </c>
      <c r="S16" s="73"/>
      <c r="T16" s="70">
        <f t="shared" si="7"/>
        <v>0</v>
      </c>
      <c r="U16" s="14"/>
      <c r="V16" s="60">
        <f t="shared" si="8"/>
        <v>0</v>
      </c>
      <c r="W16" s="70">
        <f t="shared" si="9"/>
        <v>0</v>
      </c>
      <c r="X16" s="46" t="str">
        <f t="shared" si="10"/>
        <v>NO CUMPLE</v>
      </c>
      <c r="Y16" s="14"/>
      <c r="Z16" s="38"/>
      <c r="AA16" s="38"/>
      <c r="AB16" s="38"/>
      <c r="AC16" s="38"/>
      <c r="AD16" s="38"/>
      <c r="AE16" s="38"/>
      <c r="AF16" s="38"/>
    </row>
    <row r="17" spans="1:32" ht="73.5" customHeight="1">
      <c r="A17" s="382"/>
      <c r="B17" s="53" t="s">
        <v>92</v>
      </c>
      <c r="C17" s="381"/>
      <c r="D17" s="197">
        <v>1</v>
      </c>
      <c r="E17" s="197">
        <v>1</v>
      </c>
      <c r="F17" s="60">
        <f t="shared" si="3"/>
        <v>0.25</v>
      </c>
      <c r="G17" s="73"/>
      <c r="H17" s="70">
        <f t="shared" si="4"/>
        <v>0</v>
      </c>
      <c r="I17" s="14"/>
      <c r="J17" s="60">
        <f t="shared" si="0"/>
        <v>0.25</v>
      </c>
      <c r="K17" s="73"/>
      <c r="L17" s="70">
        <f t="shared" si="5"/>
        <v>0</v>
      </c>
      <c r="M17" s="14"/>
      <c r="N17" s="60">
        <f t="shared" si="1"/>
        <v>0.25</v>
      </c>
      <c r="O17" s="73"/>
      <c r="P17" s="70">
        <f t="shared" si="6"/>
        <v>0</v>
      </c>
      <c r="Q17" s="14"/>
      <c r="R17" s="60">
        <f t="shared" si="2"/>
        <v>0.25</v>
      </c>
      <c r="S17" s="73"/>
      <c r="T17" s="70">
        <f t="shared" si="7"/>
        <v>0</v>
      </c>
      <c r="U17" s="14"/>
      <c r="V17" s="60">
        <f t="shared" si="8"/>
        <v>0</v>
      </c>
      <c r="W17" s="70">
        <f t="shared" si="9"/>
        <v>0</v>
      </c>
      <c r="X17" s="46" t="str">
        <f t="shared" si="10"/>
        <v>NO CUMPLE</v>
      </c>
      <c r="Y17" s="14"/>
      <c r="Z17" s="38"/>
      <c r="AA17" s="38"/>
      <c r="AB17" s="38"/>
      <c r="AC17" s="38"/>
      <c r="AD17" s="38"/>
      <c r="AE17" s="38"/>
      <c r="AF17" s="38"/>
    </row>
    <row r="18" spans="1:32" ht="92.25" customHeight="1">
      <c r="A18" s="52" t="s">
        <v>31</v>
      </c>
      <c r="B18" s="62" t="s">
        <v>529</v>
      </c>
      <c r="C18" s="53" t="s">
        <v>530</v>
      </c>
      <c r="D18" s="203">
        <v>0.1</v>
      </c>
      <c r="E18" s="203">
        <v>0.1</v>
      </c>
      <c r="F18" s="60">
        <f t="shared" si="3"/>
        <v>2.5000000000000001E-2</v>
      </c>
      <c r="G18" s="73"/>
      <c r="H18" s="70">
        <f t="shared" si="4"/>
        <v>0</v>
      </c>
      <c r="I18" s="13"/>
      <c r="J18" s="60">
        <f t="shared" si="0"/>
        <v>2.5000000000000001E-2</v>
      </c>
      <c r="K18" s="73"/>
      <c r="L18" s="70">
        <f t="shared" si="5"/>
        <v>0</v>
      </c>
      <c r="M18" s="13"/>
      <c r="N18" s="60">
        <f t="shared" si="1"/>
        <v>2.5000000000000001E-2</v>
      </c>
      <c r="O18" s="73"/>
      <c r="P18" s="70">
        <f t="shared" si="6"/>
        <v>0</v>
      </c>
      <c r="Q18" s="13"/>
      <c r="R18" s="60">
        <f t="shared" si="2"/>
        <v>2.5000000000000001E-2</v>
      </c>
      <c r="S18" s="73"/>
      <c r="T18" s="70">
        <f t="shared" si="7"/>
        <v>0</v>
      </c>
      <c r="U18" s="13"/>
      <c r="V18" s="60">
        <f t="shared" si="8"/>
        <v>0</v>
      </c>
      <c r="W18" s="70">
        <f t="shared" si="9"/>
        <v>0</v>
      </c>
      <c r="X18" s="46" t="str">
        <f t="shared" si="10"/>
        <v>NO CUMPLE</v>
      </c>
      <c r="Y18" s="13"/>
      <c r="Z18" s="38"/>
      <c r="AA18" s="38"/>
      <c r="AB18" s="38"/>
      <c r="AC18" s="38"/>
      <c r="AD18" s="38"/>
      <c r="AE18" s="38"/>
      <c r="AF18" s="38"/>
    </row>
    <row r="19" spans="1:32" ht="92.25" customHeight="1">
      <c r="A19" s="52" t="s">
        <v>104</v>
      </c>
      <c r="B19" s="53" t="s">
        <v>105</v>
      </c>
      <c r="C19" s="204" t="s">
        <v>161</v>
      </c>
      <c r="D19" s="197">
        <v>1</v>
      </c>
      <c r="E19" s="197">
        <v>1</v>
      </c>
      <c r="F19" s="60">
        <f t="shared" si="3"/>
        <v>0.25</v>
      </c>
      <c r="G19" s="73"/>
      <c r="H19" s="70">
        <f t="shared" si="4"/>
        <v>0</v>
      </c>
      <c r="I19" s="13"/>
      <c r="J19" s="60">
        <f t="shared" si="0"/>
        <v>0.25</v>
      </c>
      <c r="K19" s="73"/>
      <c r="L19" s="70">
        <f t="shared" si="5"/>
        <v>0</v>
      </c>
      <c r="M19" s="13"/>
      <c r="N19" s="60">
        <f t="shared" si="1"/>
        <v>0.25</v>
      </c>
      <c r="O19" s="73"/>
      <c r="P19" s="70">
        <f t="shared" si="6"/>
        <v>0</v>
      </c>
      <c r="Q19" s="13"/>
      <c r="R19" s="60">
        <f t="shared" si="2"/>
        <v>0.25</v>
      </c>
      <c r="S19" s="73"/>
      <c r="T19" s="70">
        <f t="shared" si="7"/>
        <v>0</v>
      </c>
      <c r="U19" s="13"/>
      <c r="V19" s="60">
        <f t="shared" si="8"/>
        <v>0</v>
      </c>
      <c r="W19" s="70">
        <f t="shared" si="9"/>
        <v>0</v>
      </c>
      <c r="X19" s="46" t="str">
        <f t="shared" si="10"/>
        <v>NO CUMPLE</v>
      </c>
      <c r="Y19" s="13"/>
      <c r="Z19" s="38"/>
      <c r="AA19" s="38"/>
      <c r="AB19" s="38"/>
      <c r="AC19" s="38"/>
      <c r="AD19" s="38"/>
      <c r="AE19" s="38"/>
      <c r="AF19" s="38"/>
    </row>
    <row r="20" spans="1:32" ht="92.25" customHeight="1">
      <c r="A20" s="52" t="s">
        <v>106</v>
      </c>
      <c r="B20" s="53" t="s">
        <v>107</v>
      </c>
      <c r="C20" s="204" t="s">
        <v>108</v>
      </c>
      <c r="D20" s="56">
        <v>48</v>
      </c>
      <c r="E20" s="56">
        <v>12</v>
      </c>
      <c r="F20" s="67">
        <f t="shared" si="3"/>
        <v>3</v>
      </c>
      <c r="G20" s="8"/>
      <c r="H20" s="70">
        <f t="shared" si="4"/>
        <v>0</v>
      </c>
      <c r="I20" s="13"/>
      <c r="J20" s="67">
        <f t="shared" si="0"/>
        <v>3</v>
      </c>
      <c r="K20" s="8"/>
      <c r="L20" s="70">
        <f t="shared" si="5"/>
        <v>0</v>
      </c>
      <c r="M20" s="13"/>
      <c r="N20" s="67">
        <f t="shared" si="1"/>
        <v>3</v>
      </c>
      <c r="O20" s="8"/>
      <c r="P20" s="70">
        <f t="shared" si="6"/>
        <v>0</v>
      </c>
      <c r="Q20" s="13"/>
      <c r="R20" s="67">
        <f t="shared" si="2"/>
        <v>3</v>
      </c>
      <c r="S20" s="8"/>
      <c r="T20" s="70">
        <f t="shared" si="7"/>
        <v>0</v>
      </c>
      <c r="U20" s="13"/>
      <c r="V20" s="67">
        <f t="shared" si="8"/>
        <v>0</v>
      </c>
      <c r="W20" s="70">
        <f t="shared" si="9"/>
        <v>0</v>
      </c>
      <c r="X20" s="46" t="str">
        <f t="shared" si="10"/>
        <v>NO CUMPLE</v>
      </c>
      <c r="Y20" s="13"/>
      <c r="Z20" s="38"/>
      <c r="AA20" s="38"/>
      <c r="AB20" s="38"/>
      <c r="AC20" s="38"/>
      <c r="AD20" s="38"/>
      <c r="AE20" s="38"/>
      <c r="AF20" s="38"/>
    </row>
    <row r="21" spans="1:32" ht="92.25" customHeight="1">
      <c r="A21" s="52" t="s">
        <v>360</v>
      </c>
      <c r="B21" s="53" t="s">
        <v>501</v>
      </c>
      <c r="C21" s="204" t="s">
        <v>362</v>
      </c>
      <c r="D21" s="197"/>
      <c r="E21" s="197">
        <v>1</v>
      </c>
      <c r="F21" s="60">
        <f t="shared" si="3"/>
        <v>0.25</v>
      </c>
      <c r="G21" s="73"/>
      <c r="H21" s="70">
        <f t="shared" si="4"/>
        <v>0</v>
      </c>
      <c r="I21" s="13"/>
      <c r="J21" s="60">
        <f t="shared" si="0"/>
        <v>0.25</v>
      </c>
      <c r="K21" s="73"/>
      <c r="L21" s="70">
        <f t="shared" si="5"/>
        <v>0</v>
      </c>
      <c r="M21" s="13"/>
      <c r="N21" s="60">
        <f t="shared" si="1"/>
        <v>0.25</v>
      </c>
      <c r="O21" s="73"/>
      <c r="P21" s="70">
        <f t="shared" si="6"/>
        <v>0</v>
      </c>
      <c r="Q21" s="13"/>
      <c r="R21" s="60">
        <f t="shared" si="2"/>
        <v>0.25</v>
      </c>
      <c r="S21" s="73"/>
      <c r="T21" s="70">
        <f t="shared" si="7"/>
        <v>0</v>
      </c>
      <c r="U21" s="13"/>
      <c r="V21" s="60">
        <f t="shared" si="8"/>
        <v>0</v>
      </c>
      <c r="W21" s="70">
        <f t="shared" si="9"/>
        <v>0</v>
      </c>
      <c r="X21" s="46" t="str">
        <f t="shared" si="10"/>
        <v>NO CUMPLE</v>
      </c>
      <c r="Y21" s="13"/>
      <c r="Z21" s="38"/>
      <c r="AA21" s="38"/>
      <c r="AB21" s="38"/>
      <c r="AC21" s="38"/>
      <c r="AD21" s="38"/>
      <c r="AE21" s="38"/>
      <c r="AF21" s="38"/>
    </row>
    <row r="22" spans="1:32" ht="58.5" customHeight="1">
      <c r="A22" s="372"/>
      <c r="B22" s="372"/>
      <c r="C22" s="372"/>
      <c r="D22" s="372"/>
      <c r="E22" s="372"/>
      <c r="F22" s="373"/>
      <c r="G22" s="273" t="s">
        <v>265</v>
      </c>
      <c r="H22" s="350"/>
      <c r="I22" s="261"/>
      <c r="J22" s="281"/>
      <c r="K22" s="279" t="s">
        <v>266</v>
      </c>
      <c r="L22" s="280"/>
      <c r="M22" s="261"/>
      <c r="N22" s="281"/>
      <c r="O22" s="284" t="s">
        <v>267</v>
      </c>
      <c r="P22" s="351"/>
      <c r="Q22" s="261"/>
      <c r="R22" s="281"/>
      <c r="S22" s="265" t="s">
        <v>268</v>
      </c>
      <c r="T22" s="266"/>
      <c r="U22" s="261"/>
      <c r="V22" s="364" t="s">
        <v>426</v>
      </c>
      <c r="W22" s="342"/>
      <c r="X22" s="343"/>
      <c r="Y22" s="376"/>
      <c r="Z22" s="38"/>
      <c r="AA22" s="38"/>
      <c r="AB22" s="38"/>
      <c r="AC22" s="38"/>
      <c r="AD22" s="38"/>
      <c r="AE22" s="38"/>
      <c r="AF22" s="38"/>
    </row>
    <row r="23" spans="1:32" ht="15">
      <c r="A23" s="374"/>
      <c r="B23" s="374"/>
      <c r="C23" s="374"/>
      <c r="D23" s="374"/>
      <c r="E23" s="374"/>
      <c r="F23" s="375"/>
      <c r="G23" s="39" t="s">
        <v>262</v>
      </c>
      <c r="H23" s="35" t="s">
        <v>263</v>
      </c>
      <c r="I23" s="262"/>
      <c r="J23" s="282"/>
      <c r="K23" s="40" t="s">
        <v>262</v>
      </c>
      <c r="L23" s="40" t="s">
        <v>263</v>
      </c>
      <c r="M23" s="262"/>
      <c r="N23" s="282"/>
      <c r="O23" s="36" t="s">
        <v>262</v>
      </c>
      <c r="P23" s="37" t="s">
        <v>263</v>
      </c>
      <c r="Q23" s="262"/>
      <c r="R23" s="282"/>
      <c r="S23" s="41" t="s">
        <v>262</v>
      </c>
      <c r="T23" s="42" t="s">
        <v>263</v>
      </c>
      <c r="U23" s="262"/>
      <c r="V23" s="43" t="s">
        <v>262</v>
      </c>
      <c r="W23" s="43" t="s">
        <v>263</v>
      </c>
      <c r="X23" s="43" t="s">
        <v>269</v>
      </c>
      <c r="Y23" s="377"/>
    </row>
    <row r="24" spans="1:32">
      <c r="A24" s="374"/>
      <c r="B24" s="374"/>
      <c r="C24" s="374"/>
      <c r="D24" s="374"/>
      <c r="E24" s="374"/>
      <c r="F24" s="375"/>
      <c r="G24" s="44">
        <v>1</v>
      </c>
      <c r="H24" s="45">
        <f>AVERAGE(H9:H21)</f>
        <v>0</v>
      </c>
      <c r="I24" s="262"/>
      <c r="J24" s="282"/>
      <c r="K24" s="44">
        <v>1</v>
      </c>
      <c r="L24" s="45">
        <f>AVERAGE(L9:L21)</f>
        <v>0</v>
      </c>
      <c r="M24" s="262"/>
      <c r="N24" s="282"/>
      <c r="O24" s="45">
        <v>1</v>
      </c>
      <c r="P24" s="45">
        <f>AVERAGE(P9:P21)</f>
        <v>0</v>
      </c>
      <c r="Q24" s="262"/>
      <c r="R24" s="282"/>
      <c r="S24" s="45">
        <v>1</v>
      </c>
      <c r="T24" s="45">
        <f>AVERAGE(T9:T21)</f>
        <v>0</v>
      </c>
      <c r="U24" s="262"/>
      <c r="V24" s="44">
        <v>1</v>
      </c>
      <c r="W24" s="45">
        <f>AVERAGE(W9:W21)</f>
        <v>0</v>
      </c>
      <c r="X24" s="46" t="str">
        <f>IF(W24&gt;=V24,"CUMPLE","NO CUMPLE")</f>
        <v>NO CUMPLE</v>
      </c>
      <c r="Y24" s="377"/>
    </row>
  </sheetData>
  <sheetProtection algorithmName="SHA-512" hashValue="PFILWwWcml16IWXGl54Q1gj953xkd9gahi6wEX+uN7ONN+H40YyWZ9HibQ8VE4MddMKWzVoUFm2bxvR8jaw/jw==" saltValue="pVjl35+emPQ28LwaZenYAw==" spinCount="100000" sheet="1" objects="1" scenarios="1"/>
  <mergeCells count="38">
    <mergeCell ref="S22:T22"/>
    <mergeCell ref="Y22:Y24"/>
    <mergeCell ref="E7:E8"/>
    <mergeCell ref="F7:I7"/>
    <mergeCell ref="J7:M7"/>
    <mergeCell ref="N7:Q7"/>
    <mergeCell ref="R7:U7"/>
    <mergeCell ref="V7:Y7"/>
    <mergeCell ref="V22:X22"/>
    <mergeCell ref="A22:F24"/>
    <mergeCell ref="K22:L22"/>
    <mergeCell ref="M22:N24"/>
    <mergeCell ref="O22:P22"/>
    <mergeCell ref="Q22:R24"/>
    <mergeCell ref="A1:B1"/>
    <mergeCell ref="C1:V1"/>
    <mergeCell ref="W1:Y1"/>
    <mergeCell ref="A2:B2"/>
    <mergeCell ref="C2:I2"/>
    <mergeCell ref="J2:P2"/>
    <mergeCell ref="Q2:V2"/>
    <mergeCell ref="W2:Y2"/>
    <mergeCell ref="B7:B8"/>
    <mergeCell ref="I22:J24"/>
    <mergeCell ref="U22:U24"/>
    <mergeCell ref="C15:C17"/>
    <mergeCell ref="A3:Y3"/>
    <mergeCell ref="A9:A10"/>
    <mergeCell ref="A15:A17"/>
    <mergeCell ref="C7:C8"/>
    <mergeCell ref="A7:A8"/>
    <mergeCell ref="A4:Y4"/>
    <mergeCell ref="A5:B5"/>
    <mergeCell ref="A6:B6"/>
    <mergeCell ref="C5:Y5"/>
    <mergeCell ref="C6:Y6"/>
    <mergeCell ref="G22:H22"/>
    <mergeCell ref="D7:D8"/>
  </mergeCells>
  <conditionalFormatting sqref="G9:G21">
    <cfRule type="expression" dxfId="109" priority="13">
      <formula>G9&lt;F9</formula>
    </cfRule>
  </conditionalFormatting>
  <conditionalFormatting sqref="K9:K21">
    <cfRule type="expression" dxfId="108" priority="3">
      <formula>K9&lt;J9</formula>
    </cfRule>
  </conditionalFormatting>
  <conditionalFormatting sqref="L9:L21">
    <cfRule type="cellIs" dxfId="107" priority="11" operator="greaterThan">
      <formula>$G$9&lt;=$F$9</formula>
    </cfRule>
  </conditionalFormatting>
  <conditionalFormatting sqref="O9:O21">
    <cfRule type="expression" dxfId="106" priority="2">
      <formula>O9&lt;N9</formula>
    </cfRule>
  </conditionalFormatting>
  <conditionalFormatting sqref="P9:P21">
    <cfRule type="cellIs" dxfId="105" priority="9" operator="greaterThan">
      <formula>$G$9&lt;=$F$9</formula>
    </cfRule>
  </conditionalFormatting>
  <conditionalFormatting sqref="S9:S21">
    <cfRule type="expression" dxfId="104" priority="1">
      <formula>S9&lt;R9</formula>
    </cfRule>
  </conditionalFormatting>
  <conditionalFormatting sqref="T9:T21">
    <cfRule type="cellIs" dxfId="103" priority="8" operator="greaterThan">
      <formula>$G$9&lt;=$F$9</formula>
    </cfRule>
  </conditionalFormatting>
  <conditionalFormatting sqref="X9:X21">
    <cfRule type="containsText" dxfId="102" priority="4" operator="containsText" text="NO CUMPLE">
      <formula>NOT(ISERROR(SEARCH("NO CUMPLE",X9)))</formula>
    </cfRule>
    <cfRule type="containsText" dxfId="101" priority="5" operator="containsText" text="CUMPLE">
      <formula>NOT(ISERROR(SEARCH("CUMPLE",X9)))</formula>
    </cfRule>
    <cfRule type="iconSet" priority="6">
      <iconSet>
        <cfvo type="percent" val="0"/>
        <cfvo type="percent" val="33"/>
        <cfvo type="percent" val="67"/>
      </iconSet>
    </cfRule>
  </conditionalFormatting>
  <conditionalFormatting sqref="X24">
    <cfRule type="containsText" dxfId="100" priority="14" operator="containsText" text="NO CUMPLE">
      <formula>NOT(ISERROR(SEARCH("NO CUMPLE",X24)))</formula>
    </cfRule>
    <cfRule type="containsText" dxfId="99" priority="15" operator="containsText" text="CUMPLE">
      <formula>NOT(ISERROR(SEARCH("CUMPLE",X24)))</formula>
    </cfRule>
    <cfRule type="iconSet" priority="16">
      <iconSet>
        <cfvo type="percent" val="0"/>
        <cfvo type="percent" val="33"/>
        <cfvo type="percent" val="67"/>
      </iconSet>
    </cfRule>
  </conditionalFormatting>
  <dataValidations disablePrompts="1" count="2">
    <dataValidation allowBlank="1" showInputMessage="1" showErrorMessage="1" prompt="Elija de acuerdo a la categoría anterior_x000a_" sqref="A7" xr:uid="{C9FC3163-0D03-4CDF-85F6-D2BBDA721E4C}"/>
    <dataValidation allowBlank="1" showInputMessage="1" showErrorMessage="1" prompt="Describa las acciones que desarrollan los componentes de la PP o Plan de Acciones Afirmativas" sqref="B7:D7 B9:B21" xr:uid="{28E7C02E-DA85-46EC-A53E-C65F7A17A151}"/>
  </dataValidations>
  <pageMargins left="0.7" right="0.7" top="0.75" bottom="0.75" header="0.3" footer="0.3"/>
  <pageSetup scale="37"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37112-CC56-490F-90B1-B3112D6C8C25}">
  <sheetPr codeName="Hoja13"/>
  <dimension ref="A1:AT23"/>
  <sheetViews>
    <sheetView zoomScale="40" zoomScaleNormal="40" workbookViewId="0">
      <selection activeCell="P15" sqref="P15"/>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41.5703125"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5"/>
    </row>
    <row r="4" spans="1:46" s="49" customFormat="1" ht="36.75" customHeight="1">
      <c r="A4" s="285" t="s">
        <v>250</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307" t="s">
        <v>110</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row>
    <row r="6" spans="1:46" s="49" customFormat="1" ht="36.75" customHeight="1">
      <c r="A6" s="306" t="s">
        <v>425</v>
      </c>
      <c r="B6" s="306"/>
      <c r="C6" s="307" t="s">
        <v>438</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row>
    <row r="7" spans="1:46"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0"/>
      <c r="AD7" s="50"/>
      <c r="AE7" s="50"/>
      <c r="AF7" s="50"/>
      <c r="AG7" s="51"/>
      <c r="AH7" s="51"/>
      <c r="AI7" s="51"/>
      <c r="AJ7" s="51"/>
      <c r="AK7" s="51"/>
      <c r="AL7" s="51"/>
      <c r="AM7" s="51"/>
      <c r="AN7" s="51"/>
      <c r="AO7" s="51"/>
      <c r="AP7" s="51"/>
      <c r="AQ7" s="51"/>
      <c r="AR7" s="51"/>
      <c r="AS7" s="51"/>
      <c r="AT7" s="51"/>
    </row>
    <row r="8" spans="1:46" ht="27"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0"/>
      <c r="AG8" s="51"/>
      <c r="AH8" s="51"/>
      <c r="AI8" s="51"/>
      <c r="AJ8" s="51"/>
      <c r="AK8" s="51"/>
      <c r="AL8" s="51"/>
      <c r="AM8" s="51"/>
      <c r="AN8" s="51"/>
      <c r="AO8" s="51"/>
      <c r="AP8" s="51"/>
      <c r="AQ8" s="51"/>
      <c r="AR8" s="51"/>
      <c r="AS8" s="51"/>
      <c r="AT8" s="51"/>
    </row>
    <row r="9" spans="1:46" ht="84" customHeight="1">
      <c r="A9" s="206" t="s">
        <v>70</v>
      </c>
      <c r="B9" s="206" t="s">
        <v>531</v>
      </c>
      <c r="C9" s="207" t="s">
        <v>532</v>
      </c>
      <c r="D9" s="206">
        <v>16</v>
      </c>
      <c r="E9" s="206">
        <v>8</v>
      </c>
      <c r="F9" s="55">
        <f>E9/4</f>
        <v>2</v>
      </c>
      <c r="G9" s="8"/>
      <c r="H9" s="70">
        <f>MIN(G9/F9,1)</f>
        <v>0</v>
      </c>
      <c r="I9" s="14">
        <v>2</v>
      </c>
      <c r="J9" s="55">
        <f t="shared" ref="J9:J20" si="0">E9/4</f>
        <v>2</v>
      </c>
      <c r="K9" s="8"/>
      <c r="L9" s="70">
        <f>MIN(K9/J9,1)</f>
        <v>0</v>
      </c>
      <c r="M9" s="14">
        <v>2</v>
      </c>
      <c r="N9" s="55">
        <f t="shared" ref="N9:N20" si="1">E9/4</f>
        <v>2</v>
      </c>
      <c r="O9" s="8"/>
      <c r="P9" s="70">
        <f>MIN(O9/N9,1)</f>
        <v>0</v>
      </c>
      <c r="Q9" s="14"/>
      <c r="R9" s="55">
        <f t="shared" ref="R9:R20" si="2">E9/4</f>
        <v>2</v>
      </c>
      <c r="S9" s="8"/>
      <c r="T9" s="70">
        <f>MIN(S9/R9,1)</f>
        <v>0</v>
      </c>
      <c r="U9" s="14"/>
      <c r="V9" s="55">
        <f t="shared" ref="V9:V20" si="3">G9+K9+O9+S9</f>
        <v>0</v>
      </c>
      <c r="W9" s="70">
        <f>MIN(V9/E9,1)</f>
        <v>0</v>
      </c>
      <c r="X9" s="46" t="str">
        <f>IF(V9&gt;=E9,"CUMPLE","NO CUMPLE")</f>
        <v>NO CUMPLE</v>
      </c>
      <c r="Y9" s="14"/>
      <c r="Z9" s="38"/>
      <c r="AA9" s="38"/>
      <c r="AB9" s="38"/>
      <c r="AC9" s="38"/>
      <c r="AD9" s="38"/>
      <c r="AE9" s="38"/>
      <c r="AF9" s="38"/>
    </row>
    <row r="10" spans="1:46" ht="75">
      <c r="A10" s="208" t="s">
        <v>533</v>
      </c>
      <c r="B10" s="209" t="s">
        <v>534</v>
      </c>
      <c r="C10" s="210" t="s">
        <v>535</v>
      </c>
      <c r="D10" s="64">
        <v>16</v>
      </c>
      <c r="E10" s="210">
        <v>4</v>
      </c>
      <c r="F10" s="55">
        <f>E10/4</f>
        <v>1</v>
      </c>
      <c r="G10" s="8"/>
      <c r="H10" s="70">
        <f t="shared" ref="H10:H20" si="4">MIN(G10/F10,1)</f>
        <v>0</v>
      </c>
      <c r="I10" s="14"/>
      <c r="J10" s="55">
        <f t="shared" si="0"/>
        <v>1</v>
      </c>
      <c r="K10" s="8"/>
      <c r="L10" s="70">
        <f t="shared" ref="L10:L20" si="5">MIN(K10/J10,1)</f>
        <v>0</v>
      </c>
      <c r="M10" s="14"/>
      <c r="N10" s="55">
        <f t="shared" si="1"/>
        <v>1</v>
      </c>
      <c r="O10" s="8"/>
      <c r="P10" s="70">
        <f t="shared" ref="P10:P20" si="6">MIN(O10/N10,1)</f>
        <v>0</v>
      </c>
      <c r="Q10" s="14"/>
      <c r="R10" s="55">
        <f t="shared" si="2"/>
        <v>1</v>
      </c>
      <c r="S10" s="8"/>
      <c r="T10" s="70">
        <f t="shared" ref="T10:T20" si="7">MIN(S10/R10,1)</f>
        <v>0</v>
      </c>
      <c r="U10" s="14"/>
      <c r="V10" s="55">
        <f t="shared" si="3"/>
        <v>0</v>
      </c>
      <c r="W10" s="70">
        <f t="shared" ref="W10:W20" si="8">MIN(V10/E10,1)</f>
        <v>0</v>
      </c>
      <c r="X10" s="46" t="str">
        <f t="shared" ref="X10:X20" si="9">IF(V10&gt;=E10,"CUMPLE","NO CUMPLE")</f>
        <v>NO CUMPLE</v>
      </c>
      <c r="Y10" s="14"/>
      <c r="Z10" s="38"/>
      <c r="AA10" s="38"/>
      <c r="AB10" s="38"/>
      <c r="AC10" s="38"/>
      <c r="AD10" s="38"/>
      <c r="AE10" s="38"/>
      <c r="AF10" s="38"/>
    </row>
    <row r="11" spans="1:46" ht="49.5" customHeight="1">
      <c r="A11" s="211" t="s">
        <v>72</v>
      </c>
      <c r="B11" s="53" t="s">
        <v>536</v>
      </c>
      <c r="C11" s="56" t="s">
        <v>537</v>
      </c>
      <c r="D11" s="52">
        <v>48</v>
      </c>
      <c r="E11" s="54">
        <v>4</v>
      </c>
      <c r="F11" s="55">
        <f>E11/4</f>
        <v>1</v>
      </c>
      <c r="G11" s="8"/>
      <c r="H11" s="70">
        <f t="shared" si="4"/>
        <v>0</v>
      </c>
      <c r="I11" s="14"/>
      <c r="J11" s="55">
        <f t="shared" si="0"/>
        <v>1</v>
      </c>
      <c r="K11" s="8"/>
      <c r="L11" s="70">
        <f t="shared" si="5"/>
        <v>0</v>
      </c>
      <c r="M11" s="14"/>
      <c r="N11" s="55">
        <f t="shared" si="1"/>
        <v>1</v>
      </c>
      <c r="O11" s="8"/>
      <c r="P11" s="70">
        <f t="shared" si="6"/>
        <v>0</v>
      </c>
      <c r="Q11" s="14"/>
      <c r="R11" s="55">
        <f t="shared" si="2"/>
        <v>1</v>
      </c>
      <c r="S11" s="8"/>
      <c r="T11" s="70">
        <f t="shared" si="7"/>
        <v>0</v>
      </c>
      <c r="U11" s="14"/>
      <c r="V11" s="55">
        <f t="shared" si="3"/>
        <v>0</v>
      </c>
      <c r="W11" s="70">
        <f t="shared" si="8"/>
        <v>0</v>
      </c>
      <c r="X11" s="46" t="str">
        <f t="shared" si="9"/>
        <v>NO CUMPLE</v>
      </c>
      <c r="Y11" s="14"/>
      <c r="Z11" s="38"/>
      <c r="AA11" s="38"/>
      <c r="AB11" s="38"/>
      <c r="AC11" s="38"/>
      <c r="AD11" s="38"/>
      <c r="AE11" s="38"/>
      <c r="AF11" s="38"/>
    </row>
    <row r="12" spans="1:46" ht="128.25" customHeight="1">
      <c r="A12" s="212" t="s">
        <v>538</v>
      </c>
      <c r="B12" s="210" t="s">
        <v>539</v>
      </c>
      <c r="C12" s="207" t="s">
        <v>540</v>
      </c>
      <c r="D12" s="52">
        <v>4</v>
      </c>
      <c r="E12" s="54">
        <v>4</v>
      </c>
      <c r="F12" s="55">
        <f>E12/4</f>
        <v>1</v>
      </c>
      <c r="G12" s="8"/>
      <c r="H12" s="70">
        <f t="shared" si="4"/>
        <v>0</v>
      </c>
      <c r="I12" s="14"/>
      <c r="J12" s="55">
        <f t="shared" si="0"/>
        <v>1</v>
      </c>
      <c r="K12" s="8"/>
      <c r="L12" s="70">
        <f t="shared" si="5"/>
        <v>0</v>
      </c>
      <c r="M12" s="14"/>
      <c r="N12" s="55">
        <f t="shared" si="1"/>
        <v>1</v>
      </c>
      <c r="O12" s="8"/>
      <c r="P12" s="70">
        <f t="shared" si="6"/>
        <v>0</v>
      </c>
      <c r="Q12" s="14"/>
      <c r="R12" s="55">
        <f t="shared" si="2"/>
        <v>1</v>
      </c>
      <c r="S12" s="8"/>
      <c r="T12" s="70">
        <f t="shared" si="7"/>
        <v>0</v>
      </c>
      <c r="U12" s="14"/>
      <c r="V12" s="55">
        <f t="shared" si="3"/>
        <v>0</v>
      </c>
      <c r="W12" s="70">
        <f t="shared" si="8"/>
        <v>0</v>
      </c>
      <c r="X12" s="46" t="str">
        <f t="shared" si="9"/>
        <v>NO CUMPLE</v>
      </c>
      <c r="Y12" s="14"/>
      <c r="Z12" s="38"/>
      <c r="AA12" s="38"/>
      <c r="AB12" s="38"/>
      <c r="AC12" s="38"/>
      <c r="AD12" s="38"/>
      <c r="AE12" s="38"/>
      <c r="AF12" s="38"/>
    </row>
    <row r="13" spans="1:46" ht="49.5" customHeight="1">
      <c r="A13" s="386" t="s">
        <v>541</v>
      </c>
      <c r="B13" s="213" t="s">
        <v>542</v>
      </c>
      <c r="C13" s="210" t="s">
        <v>73</v>
      </c>
      <c r="D13" s="52">
        <v>4</v>
      </c>
      <c r="E13" s="54">
        <v>1</v>
      </c>
      <c r="F13" s="55">
        <f>E13/4</f>
        <v>0.25</v>
      </c>
      <c r="G13" s="8"/>
      <c r="H13" s="70">
        <f t="shared" si="4"/>
        <v>0</v>
      </c>
      <c r="I13" s="14"/>
      <c r="J13" s="55">
        <f t="shared" si="0"/>
        <v>0.25</v>
      </c>
      <c r="K13" s="8"/>
      <c r="L13" s="70">
        <f t="shared" si="5"/>
        <v>0</v>
      </c>
      <c r="M13" s="14"/>
      <c r="N13" s="55">
        <f t="shared" si="1"/>
        <v>0.25</v>
      </c>
      <c r="O13" s="8"/>
      <c r="P13" s="70">
        <f t="shared" si="6"/>
        <v>0</v>
      </c>
      <c r="Q13" s="14"/>
      <c r="R13" s="55">
        <f t="shared" si="2"/>
        <v>0.25</v>
      </c>
      <c r="S13" s="8"/>
      <c r="T13" s="70">
        <f t="shared" si="7"/>
        <v>0</v>
      </c>
      <c r="U13" s="14"/>
      <c r="V13" s="55">
        <f t="shared" si="3"/>
        <v>0</v>
      </c>
      <c r="W13" s="70">
        <f t="shared" si="8"/>
        <v>0</v>
      </c>
      <c r="X13" s="46" t="str">
        <f t="shared" si="9"/>
        <v>NO CUMPLE</v>
      </c>
      <c r="Y13" s="14"/>
      <c r="Z13" s="38"/>
      <c r="AA13" s="38"/>
      <c r="AB13" s="38"/>
      <c r="AC13" s="38"/>
      <c r="AD13" s="38"/>
      <c r="AE13" s="38"/>
      <c r="AF13" s="38"/>
    </row>
    <row r="14" spans="1:46" ht="49.5" customHeight="1">
      <c r="A14" s="386"/>
      <c r="B14" s="213" t="s">
        <v>543</v>
      </c>
      <c r="C14" s="210" t="s">
        <v>74</v>
      </c>
      <c r="D14" s="192">
        <v>0.89</v>
      </c>
      <c r="E14" s="197">
        <v>0.85</v>
      </c>
      <c r="F14" s="60">
        <f t="shared" ref="F14" si="10">E14/4</f>
        <v>0.21249999999999999</v>
      </c>
      <c r="G14" s="73"/>
      <c r="H14" s="70">
        <f t="shared" si="4"/>
        <v>0</v>
      </c>
      <c r="I14" s="13"/>
      <c r="J14" s="60">
        <f t="shared" si="0"/>
        <v>0.21249999999999999</v>
      </c>
      <c r="K14" s="73"/>
      <c r="L14" s="70">
        <f t="shared" si="5"/>
        <v>0</v>
      </c>
      <c r="M14" s="13"/>
      <c r="N14" s="60">
        <f t="shared" si="1"/>
        <v>0.21249999999999999</v>
      </c>
      <c r="O14" s="73"/>
      <c r="P14" s="70">
        <f t="shared" si="6"/>
        <v>0</v>
      </c>
      <c r="Q14" s="13"/>
      <c r="R14" s="60">
        <f t="shared" si="2"/>
        <v>0.21249999999999999</v>
      </c>
      <c r="S14" s="73"/>
      <c r="T14" s="70">
        <f t="shared" si="7"/>
        <v>0</v>
      </c>
      <c r="U14" s="13"/>
      <c r="V14" s="60">
        <f t="shared" si="3"/>
        <v>0</v>
      </c>
      <c r="W14" s="70">
        <f t="shared" si="8"/>
        <v>0</v>
      </c>
      <c r="X14" s="46" t="str">
        <f t="shared" si="9"/>
        <v>NO CUMPLE</v>
      </c>
      <c r="Y14" s="13"/>
      <c r="Z14" s="38"/>
      <c r="AA14" s="38"/>
      <c r="AB14" s="38"/>
      <c r="AC14" s="38"/>
      <c r="AD14" s="38"/>
      <c r="AE14" s="38"/>
      <c r="AF14" s="38"/>
    </row>
    <row r="15" spans="1:46" ht="49.5" customHeight="1">
      <c r="A15" s="387" t="s">
        <v>75</v>
      </c>
      <c r="B15" s="210" t="s">
        <v>76</v>
      </c>
      <c r="C15" s="210" t="s">
        <v>77</v>
      </c>
      <c r="D15" s="52">
        <v>1</v>
      </c>
      <c r="E15" s="54">
        <v>1</v>
      </c>
      <c r="F15" s="55">
        <f>E15/4</f>
        <v>0.25</v>
      </c>
      <c r="G15" s="8"/>
      <c r="H15" s="70">
        <f t="shared" si="4"/>
        <v>0</v>
      </c>
      <c r="I15" s="14"/>
      <c r="J15" s="55">
        <f t="shared" si="0"/>
        <v>0.25</v>
      </c>
      <c r="K15" s="8"/>
      <c r="L15" s="70">
        <f t="shared" si="5"/>
        <v>0</v>
      </c>
      <c r="M15" s="14"/>
      <c r="N15" s="55">
        <f t="shared" si="1"/>
        <v>0.25</v>
      </c>
      <c r="O15" s="8"/>
      <c r="P15" s="70">
        <f t="shared" si="6"/>
        <v>0</v>
      </c>
      <c r="Q15" s="14"/>
      <c r="R15" s="55">
        <f t="shared" si="2"/>
        <v>0.25</v>
      </c>
      <c r="S15" s="8"/>
      <c r="T15" s="70">
        <f t="shared" si="7"/>
        <v>0</v>
      </c>
      <c r="U15" s="14"/>
      <c r="V15" s="55">
        <f t="shared" si="3"/>
        <v>0</v>
      </c>
      <c r="W15" s="70">
        <f t="shared" si="8"/>
        <v>0</v>
      </c>
      <c r="X15" s="46" t="str">
        <f t="shared" si="9"/>
        <v>NO CUMPLE</v>
      </c>
      <c r="Y15" s="14"/>
      <c r="Z15" s="38"/>
      <c r="AA15" s="38"/>
      <c r="AB15" s="38"/>
      <c r="AC15" s="38"/>
      <c r="AD15" s="38"/>
      <c r="AE15" s="38"/>
      <c r="AF15" s="38"/>
    </row>
    <row r="16" spans="1:46" ht="49.5" customHeight="1">
      <c r="A16" s="388"/>
      <c r="B16" s="210" t="s">
        <v>78</v>
      </c>
      <c r="C16" s="210" t="s">
        <v>544</v>
      </c>
      <c r="D16" s="52">
        <v>1</v>
      </c>
      <c r="E16" s="54">
        <v>4</v>
      </c>
      <c r="F16" s="55">
        <f>E16/4</f>
        <v>1</v>
      </c>
      <c r="G16" s="8"/>
      <c r="H16" s="70">
        <f t="shared" si="4"/>
        <v>0</v>
      </c>
      <c r="I16" s="14"/>
      <c r="J16" s="55">
        <f t="shared" si="0"/>
        <v>1</v>
      </c>
      <c r="K16" s="8"/>
      <c r="L16" s="70">
        <f t="shared" si="5"/>
        <v>0</v>
      </c>
      <c r="M16" s="14"/>
      <c r="N16" s="55">
        <f t="shared" si="1"/>
        <v>1</v>
      </c>
      <c r="O16" s="8"/>
      <c r="P16" s="70">
        <f t="shared" si="6"/>
        <v>0</v>
      </c>
      <c r="Q16" s="14"/>
      <c r="R16" s="55">
        <f t="shared" si="2"/>
        <v>1</v>
      </c>
      <c r="S16" s="8"/>
      <c r="T16" s="70">
        <f t="shared" si="7"/>
        <v>0</v>
      </c>
      <c r="U16" s="14"/>
      <c r="V16" s="55">
        <f t="shared" si="3"/>
        <v>0</v>
      </c>
      <c r="W16" s="70">
        <f t="shared" si="8"/>
        <v>0</v>
      </c>
      <c r="X16" s="46" t="str">
        <f t="shared" si="9"/>
        <v>NO CUMPLE</v>
      </c>
      <c r="Y16" s="14"/>
      <c r="Z16" s="38"/>
      <c r="AA16" s="38"/>
      <c r="AB16" s="38"/>
      <c r="AC16" s="38"/>
      <c r="AD16" s="38"/>
      <c r="AE16" s="38"/>
      <c r="AF16" s="38"/>
    </row>
    <row r="17" spans="1:32" ht="49.5" customHeight="1">
      <c r="A17" s="210" t="s">
        <v>545</v>
      </c>
      <c r="B17" s="210" t="s">
        <v>546</v>
      </c>
      <c r="C17" s="210" t="s">
        <v>547</v>
      </c>
      <c r="D17" s="74">
        <v>12</v>
      </c>
      <c r="E17" s="75">
        <v>5</v>
      </c>
      <c r="F17" s="78">
        <f t="shared" ref="F17" si="11">E17/4</f>
        <v>1.25</v>
      </c>
      <c r="G17" s="8"/>
      <c r="H17" s="70">
        <f t="shared" si="4"/>
        <v>0</v>
      </c>
      <c r="I17" s="13"/>
      <c r="J17" s="78">
        <f t="shared" si="0"/>
        <v>1.25</v>
      </c>
      <c r="K17" s="8"/>
      <c r="L17" s="70">
        <f t="shared" si="5"/>
        <v>0</v>
      </c>
      <c r="M17" s="13"/>
      <c r="N17" s="78">
        <f t="shared" si="1"/>
        <v>1.25</v>
      </c>
      <c r="O17" s="8"/>
      <c r="P17" s="70">
        <f t="shared" si="6"/>
        <v>0</v>
      </c>
      <c r="Q17" s="13"/>
      <c r="R17" s="78">
        <f t="shared" si="2"/>
        <v>1.25</v>
      </c>
      <c r="S17" s="8"/>
      <c r="T17" s="70">
        <f t="shared" si="7"/>
        <v>0</v>
      </c>
      <c r="U17" s="13"/>
      <c r="V17" s="78">
        <f t="shared" si="3"/>
        <v>0</v>
      </c>
      <c r="W17" s="70">
        <f t="shared" si="8"/>
        <v>0</v>
      </c>
      <c r="X17" s="46" t="str">
        <f t="shared" si="9"/>
        <v>NO CUMPLE</v>
      </c>
      <c r="Y17" s="13"/>
      <c r="Z17" s="38"/>
      <c r="AA17" s="38"/>
      <c r="AB17" s="38"/>
      <c r="AC17" s="38"/>
      <c r="AD17" s="38"/>
      <c r="AE17" s="38"/>
      <c r="AF17" s="38"/>
    </row>
    <row r="18" spans="1:32" ht="77.25" customHeight="1">
      <c r="A18" s="389" t="s">
        <v>360</v>
      </c>
      <c r="B18" s="389" t="s">
        <v>71</v>
      </c>
      <c r="C18" s="214" t="s">
        <v>548</v>
      </c>
      <c r="D18" s="52">
        <v>0</v>
      </c>
      <c r="E18" s="63">
        <v>1</v>
      </c>
      <c r="F18" s="61">
        <f t="shared" ref="F18" si="12">E18/4</f>
        <v>0.25</v>
      </c>
      <c r="G18" s="73"/>
      <c r="H18" s="70">
        <f>MIN(G18/F18,1)</f>
        <v>0</v>
      </c>
      <c r="I18" s="13"/>
      <c r="J18" s="61">
        <f t="shared" si="0"/>
        <v>0.25</v>
      </c>
      <c r="K18" s="73"/>
      <c r="L18" s="70">
        <f t="shared" si="5"/>
        <v>0</v>
      </c>
      <c r="M18" s="13"/>
      <c r="N18" s="61">
        <f t="shared" si="1"/>
        <v>0.25</v>
      </c>
      <c r="O18" s="73"/>
      <c r="P18" s="70">
        <f t="shared" si="6"/>
        <v>0</v>
      </c>
      <c r="Q18" s="13"/>
      <c r="R18" s="61">
        <f t="shared" si="2"/>
        <v>0.25</v>
      </c>
      <c r="S18" s="73"/>
      <c r="T18" s="70">
        <f t="shared" si="7"/>
        <v>0</v>
      </c>
      <c r="U18" s="13"/>
      <c r="V18" s="61">
        <f t="shared" si="3"/>
        <v>0</v>
      </c>
      <c r="W18" s="70">
        <f t="shared" si="8"/>
        <v>0</v>
      </c>
      <c r="X18" s="46" t="str">
        <f t="shared" si="9"/>
        <v>NO CUMPLE</v>
      </c>
      <c r="Y18" s="13"/>
      <c r="Z18" s="38"/>
      <c r="AA18" s="38"/>
      <c r="AB18" s="38"/>
      <c r="AC18" s="38"/>
      <c r="AD18" s="38"/>
      <c r="AE18" s="38"/>
      <c r="AF18" s="38"/>
    </row>
    <row r="19" spans="1:32" ht="77.25" customHeight="1">
      <c r="A19" s="390"/>
      <c r="B19" s="390"/>
      <c r="C19" s="56" t="s">
        <v>549</v>
      </c>
      <c r="D19" s="52">
        <v>0</v>
      </c>
      <c r="E19" s="63">
        <v>1</v>
      </c>
      <c r="F19" s="61">
        <f>E19/4</f>
        <v>0.25</v>
      </c>
      <c r="G19" s="73"/>
      <c r="H19" s="70">
        <f t="shared" si="4"/>
        <v>0</v>
      </c>
      <c r="I19" s="14"/>
      <c r="J19" s="61">
        <f t="shared" si="0"/>
        <v>0.25</v>
      </c>
      <c r="K19" s="73"/>
      <c r="L19" s="70">
        <f t="shared" si="5"/>
        <v>0</v>
      </c>
      <c r="M19" s="14"/>
      <c r="N19" s="61">
        <f t="shared" si="1"/>
        <v>0.25</v>
      </c>
      <c r="O19" s="73"/>
      <c r="P19" s="70">
        <f t="shared" si="6"/>
        <v>0</v>
      </c>
      <c r="Q19" s="14"/>
      <c r="R19" s="61">
        <f t="shared" si="2"/>
        <v>0.25</v>
      </c>
      <c r="S19" s="73"/>
      <c r="T19" s="70">
        <f t="shared" si="7"/>
        <v>0</v>
      </c>
      <c r="U19" s="14"/>
      <c r="V19" s="61">
        <f t="shared" si="3"/>
        <v>0</v>
      </c>
      <c r="W19" s="70">
        <f t="shared" si="8"/>
        <v>0</v>
      </c>
      <c r="X19" s="46" t="str">
        <f t="shared" si="9"/>
        <v>NO CUMPLE</v>
      </c>
      <c r="Y19" s="14"/>
      <c r="Z19" s="38"/>
      <c r="AA19" s="38"/>
      <c r="AB19" s="38"/>
      <c r="AC19" s="38"/>
      <c r="AD19" s="38"/>
      <c r="AE19" s="38"/>
      <c r="AF19" s="38"/>
    </row>
    <row r="20" spans="1:32" ht="77.25" customHeight="1">
      <c r="A20" s="391"/>
      <c r="B20" s="391"/>
      <c r="C20" s="56" t="s">
        <v>362</v>
      </c>
      <c r="D20" s="52">
        <v>0</v>
      </c>
      <c r="E20" s="63">
        <v>1</v>
      </c>
      <c r="F20" s="61">
        <f>E20/4</f>
        <v>0.25</v>
      </c>
      <c r="G20" s="73"/>
      <c r="H20" s="70">
        <f t="shared" si="4"/>
        <v>0</v>
      </c>
      <c r="I20" s="14"/>
      <c r="J20" s="61">
        <f t="shared" si="0"/>
        <v>0.25</v>
      </c>
      <c r="K20" s="73"/>
      <c r="L20" s="70">
        <f t="shared" si="5"/>
        <v>0</v>
      </c>
      <c r="M20" s="14"/>
      <c r="N20" s="61">
        <f t="shared" si="1"/>
        <v>0.25</v>
      </c>
      <c r="O20" s="73"/>
      <c r="P20" s="70">
        <f t="shared" si="6"/>
        <v>0</v>
      </c>
      <c r="Q20" s="14"/>
      <c r="R20" s="61">
        <f t="shared" si="2"/>
        <v>0.25</v>
      </c>
      <c r="S20" s="73"/>
      <c r="T20" s="70">
        <f t="shared" si="7"/>
        <v>0</v>
      </c>
      <c r="U20" s="14"/>
      <c r="V20" s="61">
        <f t="shared" si="3"/>
        <v>0</v>
      </c>
      <c r="W20" s="70">
        <f t="shared" si="8"/>
        <v>0</v>
      </c>
      <c r="X20" s="46" t="str">
        <f t="shared" si="9"/>
        <v>NO CUMPLE</v>
      </c>
      <c r="Y20" s="14"/>
      <c r="Z20" s="38"/>
      <c r="AA20" s="38"/>
      <c r="AB20" s="38"/>
      <c r="AC20" s="38"/>
      <c r="AD20" s="38"/>
      <c r="AE20" s="38"/>
      <c r="AF20" s="38"/>
    </row>
    <row r="21" spans="1:32" ht="40.5" customHeight="1">
      <c r="A21" s="372"/>
      <c r="B21" s="372"/>
      <c r="C21" s="372"/>
      <c r="D21" s="372"/>
      <c r="E21" s="372"/>
      <c r="F21" s="373"/>
      <c r="G21" s="273" t="s">
        <v>265</v>
      </c>
      <c r="H21" s="350"/>
      <c r="I21" s="261"/>
      <c r="J21" s="281"/>
      <c r="K21" s="279" t="s">
        <v>266</v>
      </c>
      <c r="L21" s="280"/>
      <c r="M21" s="261"/>
      <c r="N21" s="281"/>
      <c r="O21" s="284" t="s">
        <v>267</v>
      </c>
      <c r="P21" s="351"/>
      <c r="Q21" s="261"/>
      <c r="R21" s="281"/>
      <c r="S21" s="265" t="s">
        <v>268</v>
      </c>
      <c r="T21" s="266"/>
      <c r="U21" s="261"/>
      <c r="V21" s="364" t="s">
        <v>427</v>
      </c>
      <c r="W21" s="342"/>
      <c r="X21" s="343"/>
      <c r="Y21" s="376"/>
      <c r="Z21" s="38"/>
      <c r="AA21" s="38"/>
      <c r="AB21" s="38"/>
      <c r="AC21" s="38"/>
      <c r="AD21" s="38"/>
      <c r="AE21" s="38"/>
      <c r="AF21" s="38"/>
    </row>
    <row r="22" spans="1:32" ht="15">
      <c r="A22" s="374"/>
      <c r="B22" s="374"/>
      <c r="C22" s="374"/>
      <c r="D22" s="374"/>
      <c r="E22" s="374"/>
      <c r="F22" s="375"/>
      <c r="G22" s="39" t="s">
        <v>262</v>
      </c>
      <c r="H22" s="35" t="s">
        <v>263</v>
      </c>
      <c r="I22" s="262"/>
      <c r="J22" s="282"/>
      <c r="K22" s="40" t="s">
        <v>262</v>
      </c>
      <c r="L22" s="40" t="s">
        <v>263</v>
      </c>
      <c r="M22" s="262"/>
      <c r="N22" s="282"/>
      <c r="O22" s="36" t="s">
        <v>262</v>
      </c>
      <c r="P22" s="37" t="s">
        <v>263</v>
      </c>
      <c r="Q22" s="262"/>
      <c r="R22" s="282"/>
      <c r="S22" s="41" t="s">
        <v>262</v>
      </c>
      <c r="T22" s="42" t="s">
        <v>263</v>
      </c>
      <c r="U22" s="262"/>
      <c r="V22" s="43" t="s">
        <v>262</v>
      </c>
      <c r="W22" s="43" t="s">
        <v>263</v>
      </c>
      <c r="X22" s="43" t="s">
        <v>269</v>
      </c>
      <c r="Y22" s="377"/>
    </row>
    <row r="23" spans="1:32">
      <c r="A23" s="374"/>
      <c r="B23" s="374"/>
      <c r="C23" s="374"/>
      <c r="D23" s="374"/>
      <c r="E23" s="374"/>
      <c r="F23" s="375"/>
      <c r="G23" s="44">
        <v>1</v>
      </c>
      <c r="H23" s="45">
        <f>AVERAGE(H9:H20)</f>
        <v>0</v>
      </c>
      <c r="I23" s="262"/>
      <c r="J23" s="282"/>
      <c r="K23" s="44">
        <v>1</v>
      </c>
      <c r="L23" s="45">
        <f>AVERAGE(L9:L20)</f>
        <v>0</v>
      </c>
      <c r="M23" s="262"/>
      <c r="N23" s="282"/>
      <c r="O23" s="45">
        <v>1</v>
      </c>
      <c r="P23" s="45">
        <f>AVERAGE(P9:P20)</f>
        <v>0</v>
      </c>
      <c r="Q23" s="262"/>
      <c r="R23" s="282"/>
      <c r="S23" s="45">
        <v>1</v>
      </c>
      <c r="T23" s="45">
        <f>AVERAGE(T9:T20)</f>
        <v>0</v>
      </c>
      <c r="U23" s="262"/>
      <c r="V23" s="44">
        <v>1</v>
      </c>
      <c r="W23" s="45">
        <f>AVERAGE(W9:W20)</f>
        <v>0</v>
      </c>
      <c r="X23" s="46" t="str">
        <f>IF(W23&gt;=V23,"CUMPLE","NO CUMPLE")</f>
        <v>NO CUMPLE</v>
      </c>
      <c r="Y23" s="377"/>
    </row>
  </sheetData>
  <sheetProtection algorithmName="SHA-512" hashValue="vn9Vec1DA7bHx6PFiX+VGdhkrRv1JyxeaxyoJSTLASugiH6qZZcru94ksQLQQ7MmKksjR6sUPqwseEs+cLhdtQ==" saltValue="mxrE9WdOq6t0vVx4D7RhQA==" spinCount="100000" sheet="1" objects="1" scenarios="1"/>
  <autoFilter ref="A8:AT20" xr:uid="{98437112-CC56-490F-90B1-B3112D6C8C25}"/>
  <mergeCells count="39">
    <mergeCell ref="Y21:Y23"/>
    <mergeCell ref="Q21:R23"/>
    <mergeCell ref="S21:T21"/>
    <mergeCell ref="U21:U23"/>
    <mergeCell ref="V21:X21"/>
    <mergeCell ref="O21:P21"/>
    <mergeCell ref="I21:J23"/>
    <mergeCell ref="K21:L21"/>
    <mergeCell ref="M21:N23"/>
    <mergeCell ref="F7:I7"/>
    <mergeCell ref="J7:M7"/>
    <mergeCell ref="N7:Q7"/>
    <mergeCell ref="A21:F23"/>
    <mergeCell ref="G21:H21"/>
    <mergeCell ref="A13:A14"/>
    <mergeCell ref="A15:A16"/>
    <mergeCell ref="A18:A20"/>
    <mergeCell ref="B18:B20"/>
    <mergeCell ref="A7:A8"/>
    <mergeCell ref="B7:B8"/>
    <mergeCell ref="C7:C8"/>
    <mergeCell ref="D7:D8"/>
    <mergeCell ref="E7:E8"/>
    <mergeCell ref="A4:Y4"/>
    <mergeCell ref="A5:B5"/>
    <mergeCell ref="A6:B6"/>
    <mergeCell ref="C5:Y5"/>
    <mergeCell ref="C6:Y6"/>
    <mergeCell ref="R7:U7"/>
    <mergeCell ref="V7:Y7"/>
    <mergeCell ref="A3:Y3"/>
    <mergeCell ref="A1:B1"/>
    <mergeCell ref="C1:V1"/>
    <mergeCell ref="W1:Y1"/>
    <mergeCell ref="A2:B2"/>
    <mergeCell ref="C2:I2"/>
    <mergeCell ref="J2:P2"/>
    <mergeCell ref="Q2:V2"/>
    <mergeCell ref="W2:Y2"/>
  </mergeCells>
  <conditionalFormatting sqref="G9:G20">
    <cfRule type="expression" dxfId="98" priority="13">
      <formula>G9&lt;F9</formula>
    </cfRule>
  </conditionalFormatting>
  <conditionalFormatting sqref="K9:K20">
    <cfRule type="expression" dxfId="97" priority="3">
      <formula>K9&lt;J9</formula>
    </cfRule>
  </conditionalFormatting>
  <conditionalFormatting sqref="L9:L20">
    <cfRule type="cellIs" dxfId="96" priority="11" operator="greaterThan">
      <formula>$G$9&lt;=$F$9</formula>
    </cfRule>
  </conditionalFormatting>
  <conditionalFormatting sqref="O9:O20">
    <cfRule type="expression" dxfId="95" priority="2">
      <formula>O9&lt;N9</formula>
    </cfRule>
  </conditionalFormatting>
  <conditionalFormatting sqref="P9:P20">
    <cfRule type="cellIs" dxfId="94" priority="9" operator="greaterThan">
      <formula>$G$9&lt;=$F$9</formula>
    </cfRule>
  </conditionalFormatting>
  <conditionalFormatting sqref="S9:S20">
    <cfRule type="expression" dxfId="93" priority="1">
      <formula>S9&lt;R9</formula>
    </cfRule>
  </conditionalFormatting>
  <conditionalFormatting sqref="T9:T20">
    <cfRule type="cellIs" dxfId="92" priority="8" operator="greaterThan">
      <formula>$G$9&lt;=$F$9</formula>
    </cfRule>
  </conditionalFormatting>
  <conditionalFormatting sqref="X9:X20">
    <cfRule type="containsText" dxfId="91" priority="4" operator="containsText" text="NO CUMPLE">
      <formula>NOT(ISERROR(SEARCH("NO CUMPLE",X9)))</formula>
    </cfRule>
    <cfRule type="containsText" dxfId="90" priority="5" operator="containsText" text="CUMPLE">
      <formula>NOT(ISERROR(SEARCH("CUMPLE",X9)))</formula>
    </cfRule>
    <cfRule type="iconSet" priority="6">
      <iconSet>
        <cfvo type="percent" val="0"/>
        <cfvo type="percent" val="33"/>
        <cfvo type="percent" val="67"/>
      </iconSet>
    </cfRule>
  </conditionalFormatting>
  <conditionalFormatting sqref="X23">
    <cfRule type="containsText" dxfId="89" priority="14" operator="containsText" text="NO CUMPLE">
      <formula>NOT(ISERROR(SEARCH("NO CUMPLE",X23)))</formula>
    </cfRule>
    <cfRule type="containsText" dxfId="88" priority="15" operator="containsText" text="CUMPLE">
      <formula>NOT(ISERROR(SEARCH("CUMPLE",X23)))</formula>
    </cfRule>
    <cfRule type="iconSet" priority="16">
      <iconSet>
        <cfvo type="percent" val="0"/>
        <cfvo type="percent" val="33"/>
        <cfvo type="percent" val="67"/>
      </iconSet>
    </cfRule>
  </conditionalFormatting>
  <dataValidations count="4">
    <dataValidation allowBlank="1" showInputMessage="1" showErrorMessage="1" prompt="Por favor elegir de acuerdo a la categoría anterior, el objetivo o componente que desarrolla la categoría._x000a_" sqref="A11" xr:uid="{3264A1D6-4417-4EC1-9372-AA9D8D3F2FB7}"/>
    <dataValidation allowBlank="1" showInputMessage="1" showErrorMessage="1" prompt="Por favor incluya las variables consideradas para el cálculo del indicador tomando como referencia las variables señaladas en la definición de la fórmula. (forma matematica)." sqref="E11:E13 E15:E17 D18:E20" xr:uid="{DC326EFE-2A9A-4522-8290-758427665D85}"/>
    <dataValidation allowBlank="1" showInputMessage="1" showErrorMessage="1" prompt="Elija de acuerdo a la categoría anterior_x000a_" sqref="A7" xr:uid="{6EDD7A76-63B3-4295-BBAF-B6A8835A5568}"/>
    <dataValidation allowBlank="1" showInputMessage="1" showErrorMessage="1" prompt="Describa las acciones que desarrollan los componentes de la PP o Plan de Acciones Afirmativas" sqref="B7:D7" xr:uid="{6D31DED4-7D9C-4B43-BA13-D8E174E867BC}"/>
  </dataValidations>
  <pageMargins left="0.7" right="0.7" top="0.75" bottom="0.75" header="0.3" footer="0.3"/>
  <pageSetup scale="3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60EE-2785-41DC-9499-8B8246E8DA46}">
  <sheetPr codeName="Hoja14"/>
  <dimension ref="A1:AT17"/>
  <sheetViews>
    <sheetView zoomScale="40" zoomScaleNormal="40" workbookViewId="0">
      <selection activeCell="P26" sqref="P26"/>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35"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5"/>
    </row>
    <row r="4" spans="1:46" s="49" customFormat="1" ht="36.75" customHeight="1">
      <c r="A4" s="285" t="s">
        <v>251</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307" t="s">
        <v>110</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row>
    <row r="6" spans="1:46" s="49" customFormat="1" ht="36.75" customHeight="1">
      <c r="A6" s="306" t="s">
        <v>425</v>
      </c>
      <c r="B6" s="306"/>
      <c r="C6" s="307" t="s">
        <v>297</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row>
    <row r="7" spans="1:46"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0"/>
      <c r="AD7" s="50"/>
      <c r="AE7" s="50"/>
      <c r="AF7" s="50"/>
      <c r="AG7" s="51"/>
      <c r="AH7" s="51"/>
      <c r="AI7" s="51"/>
      <c r="AJ7" s="51"/>
      <c r="AK7" s="51"/>
      <c r="AL7" s="51"/>
      <c r="AM7" s="51"/>
      <c r="AN7" s="51"/>
      <c r="AO7" s="51"/>
      <c r="AP7" s="51"/>
      <c r="AQ7" s="51"/>
      <c r="AR7" s="51"/>
      <c r="AS7" s="51"/>
      <c r="AT7" s="51"/>
    </row>
    <row r="8" spans="1:46" ht="27" customHeight="1">
      <c r="A8" s="353"/>
      <c r="B8" s="353"/>
      <c r="C8" s="353"/>
      <c r="D8" s="353"/>
      <c r="E8" s="353"/>
      <c r="F8" s="39" t="s">
        <v>262</v>
      </c>
      <c r="G8" s="39" t="s">
        <v>263</v>
      </c>
      <c r="H8" s="39" t="s">
        <v>307</v>
      </c>
      <c r="I8" s="39" t="s">
        <v>264</v>
      </c>
      <c r="J8" s="40" t="s">
        <v>262</v>
      </c>
      <c r="K8" s="40" t="s">
        <v>263</v>
      </c>
      <c r="L8" s="40" t="s">
        <v>305</v>
      </c>
      <c r="M8" s="40" t="s">
        <v>264</v>
      </c>
      <c r="N8" s="37" t="s">
        <v>262</v>
      </c>
      <c r="O8" s="37" t="s">
        <v>263</v>
      </c>
      <c r="P8" s="37" t="s">
        <v>305</v>
      </c>
      <c r="Q8" s="37" t="s">
        <v>264</v>
      </c>
      <c r="R8" s="42" t="s">
        <v>262</v>
      </c>
      <c r="S8" s="42" t="s">
        <v>263</v>
      </c>
      <c r="T8" s="42" t="s">
        <v>305</v>
      </c>
      <c r="U8" s="42" t="s">
        <v>264</v>
      </c>
      <c r="V8" s="43" t="s">
        <v>270</v>
      </c>
      <c r="W8" s="43" t="s">
        <v>305</v>
      </c>
      <c r="X8" s="43" t="s">
        <v>271</v>
      </c>
      <c r="Y8" s="43" t="s">
        <v>308</v>
      </c>
      <c r="Z8" s="50"/>
      <c r="AA8" s="50"/>
      <c r="AB8" s="50"/>
      <c r="AC8" s="50"/>
      <c r="AD8" s="50"/>
      <c r="AE8" s="50"/>
      <c r="AF8" s="50"/>
      <c r="AG8" s="51"/>
      <c r="AH8" s="51"/>
      <c r="AI8" s="51"/>
      <c r="AJ8" s="51"/>
      <c r="AK8" s="51"/>
      <c r="AL8" s="51"/>
      <c r="AM8" s="51"/>
      <c r="AN8" s="51"/>
      <c r="AO8" s="51"/>
      <c r="AP8" s="51"/>
      <c r="AQ8" s="51"/>
      <c r="AR8" s="51"/>
      <c r="AS8" s="51"/>
      <c r="AT8" s="51"/>
    </row>
    <row r="9" spans="1:46" ht="84" customHeight="1">
      <c r="A9" s="52" t="s">
        <v>93</v>
      </c>
      <c r="B9" s="52" t="s">
        <v>94</v>
      </c>
      <c r="C9" s="215" t="s">
        <v>550</v>
      </c>
      <c r="D9" s="52">
        <v>12</v>
      </c>
      <c r="E9" s="216">
        <v>2</v>
      </c>
      <c r="F9" s="55">
        <f>E9/4</f>
        <v>0.5</v>
      </c>
      <c r="G9" s="8"/>
      <c r="H9" s="70">
        <f>MIN(G9/F9,1)</f>
        <v>0</v>
      </c>
      <c r="I9" s="14"/>
      <c r="J9" s="55">
        <f>E9/4</f>
        <v>0.5</v>
      </c>
      <c r="K9" s="8"/>
      <c r="L9" s="70">
        <f>MIN(K9/J9,1)</f>
        <v>0</v>
      </c>
      <c r="M9" s="14"/>
      <c r="N9" s="55">
        <f>E9/4</f>
        <v>0.5</v>
      </c>
      <c r="O9" s="8"/>
      <c r="P9" s="70">
        <f>MIN(O9/N9,1)</f>
        <v>0</v>
      </c>
      <c r="Q9" s="14"/>
      <c r="R9" s="55">
        <f>E9/4</f>
        <v>0.5</v>
      </c>
      <c r="S9" s="8"/>
      <c r="T9" s="70">
        <f>MIN(S9/R9,1)</f>
        <v>0</v>
      </c>
      <c r="U9" s="14"/>
      <c r="V9" s="55">
        <f>G9+K9+O9+S9</f>
        <v>0</v>
      </c>
      <c r="W9" s="70">
        <f>MIN(V9/E9,1)</f>
        <v>0</v>
      </c>
      <c r="X9" s="46" t="str">
        <f>IF(V9&gt;=E9,"CUMPLE","NO CUMPLE")</f>
        <v>NO CUMPLE</v>
      </c>
      <c r="Y9" s="14"/>
      <c r="Z9" s="38"/>
      <c r="AA9" s="38"/>
      <c r="AB9" s="38"/>
      <c r="AC9" s="38"/>
      <c r="AD9" s="38"/>
      <c r="AE9" s="38"/>
      <c r="AF9" s="38"/>
    </row>
    <row r="10" spans="1:46" ht="84" customHeight="1">
      <c r="A10" s="58" t="s">
        <v>551</v>
      </c>
      <c r="B10" s="54" t="s">
        <v>196</v>
      </c>
      <c r="C10" s="54" t="s">
        <v>552</v>
      </c>
      <c r="D10" s="56">
        <v>20</v>
      </c>
      <c r="E10" s="56">
        <v>1</v>
      </c>
      <c r="F10" s="55">
        <f t="shared" ref="F10:F14" si="0">E10/4</f>
        <v>0.25</v>
      </c>
      <c r="G10" s="8"/>
      <c r="H10" s="70">
        <f t="shared" ref="H10:H14" si="1">MIN(G10/F10,1)</f>
        <v>0</v>
      </c>
      <c r="I10" s="12"/>
      <c r="J10" s="55">
        <f t="shared" ref="J10:J14" si="2">E10/4</f>
        <v>0.25</v>
      </c>
      <c r="K10" s="8"/>
      <c r="L10" s="70">
        <f t="shared" ref="L10:L14" si="3">MIN(K10/J10,1)</f>
        <v>0</v>
      </c>
      <c r="M10" s="12"/>
      <c r="N10" s="55">
        <f t="shared" ref="N10:N14" si="4">E10/4</f>
        <v>0.25</v>
      </c>
      <c r="O10" s="8"/>
      <c r="P10" s="70">
        <f t="shared" ref="P10:P14" si="5">MIN(O10/N10,1)</f>
        <v>0</v>
      </c>
      <c r="Q10" s="12"/>
      <c r="R10" s="55">
        <f t="shared" ref="R10:R14" si="6">E10/4</f>
        <v>0.25</v>
      </c>
      <c r="S10" s="8"/>
      <c r="T10" s="70">
        <f t="shared" ref="T10:T14" si="7">MIN(S10/R10,1)</f>
        <v>0</v>
      </c>
      <c r="U10" s="12"/>
      <c r="V10" s="55">
        <f t="shared" ref="V10:V14" si="8">G10+K10+O10+S10</f>
        <v>0</v>
      </c>
      <c r="W10" s="70">
        <f t="shared" ref="W10:W14" si="9">MIN(V10/E10,1)</f>
        <v>0</v>
      </c>
      <c r="X10" s="46" t="str">
        <f t="shared" ref="X10:X14" si="10">IF(V10&gt;=E10,"CUMPLE","NO CUMPLE")</f>
        <v>NO CUMPLE</v>
      </c>
      <c r="Y10" s="12"/>
      <c r="Z10" s="38"/>
      <c r="AA10" s="38"/>
      <c r="AB10" s="38"/>
      <c r="AC10" s="38"/>
      <c r="AD10" s="38"/>
      <c r="AE10" s="38"/>
      <c r="AF10" s="38"/>
    </row>
    <row r="11" spans="1:46" ht="84" customHeight="1">
      <c r="A11" s="58" t="s">
        <v>95</v>
      </c>
      <c r="B11" s="54" t="s">
        <v>96</v>
      </c>
      <c r="C11" s="217" t="s">
        <v>252</v>
      </c>
      <c r="D11" s="217">
        <v>0.9</v>
      </c>
      <c r="E11" s="217">
        <v>0.9</v>
      </c>
      <c r="F11" s="61">
        <f t="shared" si="0"/>
        <v>0.22500000000000001</v>
      </c>
      <c r="G11" s="73"/>
      <c r="H11" s="70">
        <f t="shared" si="1"/>
        <v>0</v>
      </c>
      <c r="I11" s="13"/>
      <c r="J11" s="61">
        <f t="shared" si="2"/>
        <v>0.22500000000000001</v>
      </c>
      <c r="K11" s="73"/>
      <c r="L11" s="70">
        <f t="shared" si="3"/>
        <v>0</v>
      </c>
      <c r="M11" s="13"/>
      <c r="N11" s="61">
        <f t="shared" si="4"/>
        <v>0.22500000000000001</v>
      </c>
      <c r="O11" s="73"/>
      <c r="P11" s="70">
        <f t="shared" si="5"/>
        <v>0</v>
      </c>
      <c r="Q11" s="13"/>
      <c r="R11" s="61">
        <f t="shared" si="6"/>
        <v>0.22500000000000001</v>
      </c>
      <c r="S11" s="73"/>
      <c r="T11" s="70">
        <f t="shared" si="7"/>
        <v>0</v>
      </c>
      <c r="U11" s="13"/>
      <c r="V11" s="61">
        <f t="shared" si="8"/>
        <v>0</v>
      </c>
      <c r="W11" s="70">
        <f t="shared" si="9"/>
        <v>0</v>
      </c>
      <c r="X11" s="46" t="str">
        <f t="shared" si="10"/>
        <v>NO CUMPLE</v>
      </c>
      <c r="Y11" s="13"/>
      <c r="Z11" s="38"/>
      <c r="AA11" s="38"/>
      <c r="AB11" s="38"/>
      <c r="AC11" s="38"/>
      <c r="AD11" s="38"/>
      <c r="AE11" s="38"/>
      <c r="AF11" s="38"/>
    </row>
    <row r="12" spans="1:46" ht="84" customHeight="1">
      <c r="A12" s="58" t="s">
        <v>97</v>
      </c>
      <c r="B12" s="54" t="s">
        <v>98</v>
      </c>
      <c r="C12" s="54" t="s">
        <v>197</v>
      </c>
      <c r="D12" s="197">
        <v>1</v>
      </c>
      <c r="E12" s="197">
        <v>1</v>
      </c>
      <c r="F12" s="61">
        <f t="shared" si="0"/>
        <v>0.25</v>
      </c>
      <c r="G12" s="73"/>
      <c r="H12" s="70">
        <f t="shared" si="1"/>
        <v>0</v>
      </c>
      <c r="I12" s="13"/>
      <c r="J12" s="61">
        <f t="shared" si="2"/>
        <v>0.25</v>
      </c>
      <c r="K12" s="73"/>
      <c r="L12" s="70">
        <f t="shared" si="3"/>
        <v>0</v>
      </c>
      <c r="M12" s="13"/>
      <c r="N12" s="61">
        <f t="shared" si="4"/>
        <v>0.25</v>
      </c>
      <c r="O12" s="73"/>
      <c r="P12" s="70">
        <f t="shared" si="5"/>
        <v>0</v>
      </c>
      <c r="Q12" s="13"/>
      <c r="R12" s="61">
        <f t="shared" si="6"/>
        <v>0.25</v>
      </c>
      <c r="S12" s="73"/>
      <c r="T12" s="70">
        <f t="shared" si="7"/>
        <v>0</v>
      </c>
      <c r="U12" s="13"/>
      <c r="V12" s="61">
        <f t="shared" si="8"/>
        <v>0</v>
      </c>
      <c r="W12" s="70">
        <f t="shared" si="9"/>
        <v>0</v>
      </c>
      <c r="X12" s="46" t="str">
        <f t="shared" si="10"/>
        <v>NO CUMPLE</v>
      </c>
      <c r="Y12" s="13"/>
      <c r="Z12" s="38"/>
      <c r="AA12" s="38"/>
      <c r="AB12" s="38"/>
      <c r="AC12" s="38"/>
      <c r="AD12" s="38"/>
      <c r="AE12" s="38"/>
      <c r="AF12" s="38"/>
    </row>
    <row r="13" spans="1:46" ht="84" customHeight="1">
      <c r="A13" s="58" t="s">
        <v>99</v>
      </c>
      <c r="B13" s="54" t="s">
        <v>198</v>
      </c>
      <c r="C13" s="54" t="s">
        <v>199</v>
      </c>
      <c r="D13" s="197">
        <v>1</v>
      </c>
      <c r="E13" s="197">
        <v>0.25</v>
      </c>
      <c r="F13" s="61">
        <f t="shared" si="0"/>
        <v>6.25E-2</v>
      </c>
      <c r="G13" s="73"/>
      <c r="H13" s="70">
        <f t="shared" si="1"/>
        <v>0</v>
      </c>
      <c r="I13" s="13"/>
      <c r="J13" s="61">
        <f t="shared" si="2"/>
        <v>6.25E-2</v>
      </c>
      <c r="K13" s="73"/>
      <c r="L13" s="70">
        <f t="shared" si="3"/>
        <v>0</v>
      </c>
      <c r="M13" s="13"/>
      <c r="N13" s="61">
        <f t="shared" si="4"/>
        <v>6.25E-2</v>
      </c>
      <c r="O13" s="73"/>
      <c r="P13" s="70">
        <f t="shared" si="5"/>
        <v>0</v>
      </c>
      <c r="Q13" s="13"/>
      <c r="R13" s="61">
        <f t="shared" si="6"/>
        <v>6.25E-2</v>
      </c>
      <c r="S13" s="73"/>
      <c r="T13" s="70">
        <f t="shared" si="7"/>
        <v>0</v>
      </c>
      <c r="U13" s="13"/>
      <c r="V13" s="61">
        <f t="shared" si="8"/>
        <v>0</v>
      </c>
      <c r="W13" s="70">
        <f t="shared" si="9"/>
        <v>0</v>
      </c>
      <c r="X13" s="46" t="str">
        <f t="shared" si="10"/>
        <v>NO CUMPLE</v>
      </c>
      <c r="Y13" s="13"/>
      <c r="Z13" s="38"/>
      <c r="AA13" s="38"/>
      <c r="AB13" s="38"/>
      <c r="AC13" s="38"/>
      <c r="AD13" s="38"/>
      <c r="AE13" s="38"/>
      <c r="AF13" s="38"/>
    </row>
    <row r="14" spans="1:46" ht="219" customHeight="1">
      <c r="A14" s="58" t="s">
        <v>360</v>
      </c>
      <c r="B14" s="54" t="s">
        <v>501</v>
      </c>
      <c r="C14" s="54" t="s">
        <v>362</v>
      </c>
      <c r="D14" s="197"/>
      <c r="E14" s="197">
        <v>1</v>
      </c>
      <c r="F14" s="61">
        <f t="shared" si="0"/>
        <v>0.25</v>
      </c>
      <c r="G14" s="73"/>
      <c r="H14" s="70">
        <f t="shared" si="1"/>
        <v>0</v>
      </c>
      <c r="I14" s="13"/>
      <c r="J14" s="61">
        <f t="shared" si="2"/>
        <v>0.25</v>
      </c>
      <c r="K14" s="73"/>
      <c r="L14" s="70">
        <f t="shared" si="3"/>
        <v>0</v>
      </c>
      <c r="M14" s="13"/>
      <c r="N14" s="61">
        <f t="shared" si="4"/>
        <v>0.25</v>
      </c>
      <c r="O14" s="73"/>
      <c r="P14" s="70">
        <f t="shared" si="5"/>
        <v>0</v>
      </c>
      <c r="Q14" s="13"/>
      <c r="R14" s="61">
        <f t="shared" si="6"/>
        <v>0.25</v>
      </c>
      <c r="S14" s="73"/>
      <c r="T14" s="70">
        <f t="shared" si="7"/>
        <v>0</v>
      </c>
      <c r="U14" s="13"/>
      <c r="V14" s="61">
        <f t="shared" si="8"/>
        <v>0</v>
      </c>
      <c r="W14" s="70">
        <f t="shared" si="9"/>
        <v>0</v>
      </c>
      <c r="X14" s="46" t="str">
        <f t="shared" si="10"/>
        <v>NO CUMPLE</v>
      </c>
      <c r="Y14" s="13"/>
      <c r="Z14" s="38"/>
      <c r="AA14" s="38"/>
      <c r="AB14" s="38"/>
      <c r="AC14" s="38"/>
      <c r="AD14" s="38"/>
      <c r="AE14" s="38"/>
      <c r="AF14" s="38"/>
    </row>
    <row r="15" spans="1:46" ht="51" customHeight="1">
      <c r="A15" s="372"/>
      <c r="B15" s="372"/>
      <c r="C15" s="372"/>
      <c r="D15" s="372"/>
      <c r="E15" s="372"/>
      <c r="F15" s="373"/>
      <c r="G15" s="273" t="s">
        <v>265</v>
      </c>
      <c r="H15" s="350"/>
      <c r="I15" s="261"/>
      <c r="J15" s="281"/>
      <c r="K15" s="279" t="s">
        <v>266</v>
      </c>
      <c r="L15" s="280"/>
      <c r="M15" s="261"/>
      <c r="N15" s="281"/>
      <c r="O15" s="284" t="s">
        <v>267</v>
      </c>
      <c r="P15" s="351"/>
      <c r="Q15" s="261"/>
      <c r="R15" s="281"/>
      <c r="S15" s="265" t="s">
        <v>268</v>
      </c>
      <c r="T15" s="266"/>
      <c r="U15" s="261"/>
      <c r="V15" s="364" t="s">
        <v>427</v>
      </c>
      <c r="W15" s="342"/>
      <c r="X15" s="343"/>
      <c r="Y15" s="376"/>
      <c r="Z15" s="38"/>
      <c r="AA15" s="38"/>
      <c r="AB15" s="38"/>
      <c r="AC15" s="38"/>
      <c r="AD15" s="38"/>
      <c r="AE15" s="38"/>
      <c r="AF15" s="38"/>
    </row>
    <row r="16" spans="1:46" ht="15">
      <c r="A16" s="374"/>
      <c r="B16" s="374"/>
      <c r="C16" s="374"/>
      <c r="D16" s="374"/>
      <c r="E16" s="374"/>
      <c r="F16" s="375"/>
      <c r="G16" s="39" t="s">
        <v>262</v>
      </c>
      <c r="H16" s="35" t="s">
        <v>263</v>
      </c>
      <c r="I16" s="262"/>
      <c r="J16" s="282"/>
      <c r="K16" s="40" t="s">
        <v>262</v>
      </c>
      <c r="L16" s="40" t="s">
        <v>263</v>
      </c>
      <c r="M16" s="262"/>
      <c r="N16" s="282"/>
      <c r="O16" s="36" t="s">
        <v>262</v>
      </c>
      <c r="P16" s="37" t="s">
        <v>263</v>
      </c>
      <c r="Q16" s="262"/>
      <c r="R16" s="282"/>
      <c r="S16" s="41" t="s">
        <v>262</v>
      </c>
      <c r="T16" s="42" t="s">
        <v>263</v>
      </c>
      <c r="U16" s="262"/>
      <c r="V16" s="43" t="s">
        <v>262</v>
      </c>
      <c r="W16" s="43" t="s">
        <v>263</v>
      </c>
      <c r="X16" s="43" t="s">
        <v>269</v>
      </c>
      <c r="Y16" s="377"/>
    </row>
    <row r="17" spans="1:25">
      <c r="A17" s="374"/>
      <c r="B17" s="374"/>
      <c r="C17" s="374"/>
      <c r="D17" s="374"/>
      <c r="E17" s="374"/>
      <c r="F17" s="375"/>
      <c r="G17" s="44">
        <v>1</v>
      </c>
      <c r="H17" s="45">
        <f>AVERAGE(H9:H14)</f>
        <v>0</v>
      </c>
      <c r="I17" s="262"/>
      <c r="J17" s="282"/>
      <c r="K17" s="44">
        <v>1</v>
      </c>
      <c r="L17" s="45">
        <f>AVERAGE(L9:L14)</f>
        <v>0</v>
      </c>
      <c r="M17" s="262"/>
      <c r="N17" s="282"/>
      <c r="O17" s="45">
        <v>1</v>
      </c>
      <c r="P17" s="45">
        <f>AVERAGE(P9:P14)</f>
        <v>0</v>
      </c>
      <c r="Q17" s="262"/>
      <c r="R17" s="282"/>
      <c r="S17" s="45">
        <v>1</v>
      </c>
      <c r="T17" s="45">
        <f>AVERAGE(T9:T14)</f>
        <v>0</v>
      </c>
      <c r="U17" s="262"/>
      <c r="V17" s="44">
        <v>1</v>
      </c>
      <c r="W17" s="45">
        <f>AVERAGE(W9:W14)</f>
        <v>0</v>
      </c>
      <c r="X17" s="46" t="str">
        <f>IF(W17&gt;=V17,"CUMPLE","NO CUMPLE")</f>
        <v>NO CUMPLE</v>
      </c>
      <c r="Y17" s="377"/>
    </row>
  </sheetData>
  <sheetProtection algorithmName="SHA-512" hashValue="zxGbEHu5yMG/FhRvWPCAOG2++MA5H+B3Jr7VvvrvxszBtRCKMp0gNv2KpcBT+h/BarJD4nfqeTx5JGcrME1zeg==" saltValue="UcRCmVMyWxbVQWQGEOfemQ==" spinCount="100000" sheet="1" objects="1" scenarios="1"/>
  <mergeCells count="35">
    <mergeCell ref="V15:X15"/>
    <mergeCell ref="Y15:Y17"/>
    <mergeCell ref="G15:H15"/>
    <mergeCell ref="I15:J17"/>
    <mergeCell ref="K15:L15"/>
    <mergeCell ref="M15:N17"/>
    <mergeCell ref="O15:P15"/>
    <mergeCell ref="A3:Y3"/>
    <mergeCell ref="A7:A8"/>
    <mergeCell ref="B7:B8"/>
    <mergeCell ref="C7:C8"/>
    <mergeCell ref="D7:D8"/>
    <mergeCell ref="A5:B5"/>
    <mergeCell ref="A6:B6"/>
    <mergeCell ref="A4:Y4"/>
    <mergeCell ref="C5:Y5"/>
    <mergeCell ref="C6:Y6"/>
    <mergeCell ref="V7:Y7"/>
    <mergeCell ref="F7:I7"/>
    <mergeCell ref="J7:M7"/>
    <mergeCell ref="N7:Q7"/>
    <mergeCell ref="R7:U7"/>
    <mergeCell ref="A15:F17"/>
    <mergeCell ref="E7:E8"/>
    <mergeCell ref="Q15:R17"/>
    <mergeCell ref="S15:T15"/>
    <mergeCell ref="U15:U17"/>
    <mergeCell ref="A1:B1"/>
    <mergeCell ref="C1:V1"/>
    <mergeCell ref="W1:Y1"/>
    <mergeCell ref="A2:B2"/>
    <mergeCell ref="C2:I2"/>
    <mergeCell ref="J2:P2"/>
    <mergeCell ref="Q2:V2"/>
    <mergeCell ref="W2:Y2"/>
  </mergeCells>
  <conditionalFormatting sqref="G9:G14">
    <cfRule type="expression" dxfId="87" priority="13">
      <formula>G9&lt;F9</formula>
    </cfRule>
  </conditionalFormatting>
  <conditionalFormatting sqref="K9:K14">
    <cfRule type="expression" dxfId="86" priority="3">
      <formula>K9&lt;J9</formula>
    </cfRule>
  </conditionalFormatting>
  <conditionalFormatting sqref="L9:L14">
    <cfRule type="cellIs" dxfId="85" priority="11" operator="greaterThan">
      <formula>$G$9&lt;=$F$9</formula>
    </cfRule>
  </conditionalFormatting>
  <conditionalFormatting sqref="O9:O14">
    <cfRule type="expression" dxfId="84" priority="2">
      <formula>O9&lt;N9</formula>
    </cfRule>
  </conditionalFormatting>
  <conditionalFormatting sqref="P9:P14">
    <cfRule type="cellIs" dxfId="83" priority="9" operator="greaterThan">
      <formula>$G$9&lt;=$F$9</formula>
    </cfRule>
  </conditionalFormatting>
  <conditionalFormatting sqref="S9:S14">
    <cfRule type="expression" dxfId="82" priority="1">
      <formula>S9&lt;R9</formula>
    </cfRule>
  </conditionalFormatting>
  <conditionalFormatting sqref="T9:T14">
    <cfRule type="cellIs" dxfId="81" priority="8" operator="greaterThan">
      <formula>$G$9&lt;=$F$9</formula>
    </cfRule>
  </conditionalFormatting>
  <conditionalFormatting sqref="X9:X14">
    <cfRule type="containsText" dxfId="80" priority="4" operator="containsText" text="NO CUMPLE">
      <formula>NOT(ISERROR(SEARCH("NO CUMPLE",X9)))</formula>
    </cfRule>
    <cfRule type="containsText" dxfId="79" priority="5" operator="containsText" text="CUMPLE">
      <formula>NOT(ISERROR(SEARCH("CUMPLE",X9)))</formula>
    </cfRule>
    <cfRule type="iconSet" priority="6">
      <iconSet>
        <cfvo type="percent" val="0"/>
        <cfvo type="percent" val="33"/>
        <cfvo type="percent" val="67"/>
      </iconSet>
    </cfRule>
  </conditionalFormatting>
  <conditionalFormatting sqref="X17">
    <cfRule type="containsText" dxfId="78" priority="14" operator="containsText" text="NO CUMPLE">
      <formula>NOT(ISERROR(SEARCH("NO CUMPLE",X17)))</formula>
    </cfRule>
    <cfRule type="containsText" dxfId="77" priority="15" operator="containsText" text="CUMPLE">
      <formula>NOT(ISERROR(SEARCH("CUMPLE",X17)))</formula>
    </cfRule>
    <cfRule type="iconSet" priority="16">
      <iconSet>
        <cfvo type="percent" val="0"/>
        <cfvo type="percent" val="33"/>
        <cfvo type="percent" val="67"/>
      </iconSet>
    </cfRule>
  </conditionalFormatting>
  <dataValidations count="4">
    <dataValidation allowBlank="1" showInputMessage="1" showErrorMessage="1" prompt="Describa las acciones que desarrollan los componentes de la PP o Plan de Acciones Afirmativas" sqref="B10:B14 B7:D7" xr:uid="{6BA27864-B6FB-4AD0-9A5C-3DFDEA3E069B}"/>
    <dataValidation allowBlank="1" showInputMessage="1" showErrorMessage="1" prompt="Elija de acuerdo a la categoría anterior_x000a_" sqref="A10:A14 A7" xr:uid="{17AFB92F-DA0D-4973-84A9-629745D96430}"/>
    <dataValidation allowBlank="1" showInputMessage="1" showErrorMessage="1" prompt="Por favor incluya las variables consideradas para el cálculo del indicador tomando como referencia las variables señaladas en la definición de la fórmula. (forma matematica)." sqref="Y10 E10 I10 Q10 M10 U10" xr:uid="{369CF545-042F-4DD4-B58E-35870D6AF071}"/>
    <dataValidation type="list" allowBlank="1" showInputMessage="1" showErrorMessage="1" sqref="B9" xr:uid="{1D3EE554-D5A5-4812-A349-0E0AABF6A359}">
      <formula1>INDIRECT(#REF!)</formula1>
    </dataValidation>
  </dataValidations>
  <pageMargins left="0.7" right="0.7" top="0.75" bottom="0.75" header="0.3" footer="0.3"/>
  <pageSetup scale="3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0129-9157-4DD8-96BA-DDA6B136A06D}">
  <sheetPr codeName="Hoja15"/>
  <dimension ref="A1:AT57"/>
  <sheetViews>
    <sheetView zoomScale="40" zoomScaleNormal="40" workbookViewId="0">
      <selection activeCell="J21" sqref="J21"/>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45"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5"/>
    </row>
    <row r="4" spans="1:46" s="49" customFormat="1" ht="36.75" customHeight="1">
      <c r="A4" s="285" t="s">
        <v>253</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307" t="s">
        <v>439</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row>
    <row r="6" spans="1:46" s="49" customFormat="1" ht="36.75" customHeight="1">
      <c r="A6" s="306" t="s">
        <v>425</v>
      </c>
      <c r="B6" s="306"/>
      <c r="C6" s="307" t="s">
        <v>440</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row>
    <row r="7" spans="1:46"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0"/>
      <c r="AD7" s="50"/>
      <c r="AE7" s="50"/>
      <c r="AF7" s="50"/>
      <c r="AG7" s="51"/>
      <c r="AH7" s="51"/>
      <c r="AI7" s="51"/>
      <c r="AJ7" s="51"/>
      <c r="AK7" s="51"/>
      <c r="AL7" s="51"/>
      <c r="AM7" s="51"/>
      <c r="AN7" s="51"/>
      <c r="AO7" s="51"/>
      <c r="AP7" s="51"/>
      <c r="AQ7" s="51"/>
      <c r="AR7" s="51"/>
      <c r="AS7" s="51"/>
      <c r="AT7" s="51"/>
    </row>
    <row r="8" spans="1:46" ht="27" customHeight="1">
      <c r="A8" s="353"/>
      <c r="B8" s="353"/>
      <c r="C8" s="353"/>
      <c r="D8" s="353"/>
      <c r="E8" s="353"/>
      <c r="F8" s="39" t="s">
        <v>262</v>
      </c>
      <c r="G8" s="39" t="s">
        <v>263</v>
      </c>
      <c r="H8" s="39" t="s">
        <v>307</v>
      </c>
      <c r="I8" s="39" t="s">
        <v>264</v>
      </c>
      <c r="J8" s="40" t="s">
        <v>262</v>
      </c>
      <c r="K8" s="40" t="s">
        <v>263</v>
      </c>
      <c r="L8" s="40" t="s">
        <v>305</v>
      </c>
      <c r="M8" s="40" t="s">
        <v>264</v>
      </c>
      <c r="N8" s="37" t="s">
        <v>262</v>
      </c>
      <c r="O8" s="37" t="s">
        <v>263</v>
      </c>
      <c r="P8" s="37" t="s">
        <v>305</v>
      </c>
      <c r="Q8" s="37" t="s">
        <v>264</v>
      </c>
      <c r="R8" s="42" t="s">
        <v>262</v>
      </c>
      <c r="S8" s="42" t="s">
        <v>263</v>
      </c>
      <c r="T8" s="42" t="s">
        <v>305</v>
      </c>
      <c r="U8" s="42" t="s">
        <v>264</v>
      </c>
      <c r="V8" s="43" t="s">
        <v>270</v>
      </c>
      <c r="W8" s="43" t="s">
        <v>305</v>
      </c>
      <c r="X8" s="43" t="s">
        <v>271</v>
      </c>
      <c r="Y8" s="43" t="s">
        <v>309</v>
      </c>
      <c r="Z8" s="50"/>
      <c r="AA8" s="50"/>
      <c r="AB8" s="50"/>
      <c r="AC8" s="50"/>
      <c r="AD8" s="50"/>
      <c r="AE8" s="50"/>
      <c r="AF8" s="50"/>
      <c r="AG8" s="51"/>
      <c r="AH8" s="51"/>
      <c r="AI8" s="51"/>
      <c r="AJ8" s="51"/>
      <c r="AK8" s="51"/>
      <c r="AL8" s="51"/>
      <c r="AM8" s="51"/>
      <c r="AN8" s="51"/>
      <c r="AO8" s="51"/>
      <c r="AP8" s="51"/>
      <c r="AQ8" s="51"/>
      <c r="AR8" s="51"/>
      <c r="AS8" s="51"/>
      <c r="AT8" s="51"/>
    </row>
    <row r="9" spans="1:46" ht="57">
      <c r="A9" s="59" t="s">
        <v>100</v>
      </c>
      <c r="B9" s="52" t="s">
        <v>101</v>
      </c>
      <c r="C9" s="215" t="s">
        <v>160</v>
      </c>
      <c r="D9" s="192">
        <v>1</v>
      </c>
      <c r="E9" s="192">
        <v>1</v>
      </c>
      <c r="F9" s="60">
        <f>E9/4</f>
        <v>0.25</v>
      </c>
      <c r="G9" s="73"/>
      <c r="H9" s="70">
        <f>MIN(G9/F9,1)</f>
        <v>0</v>
      </c>
      <c r="I9" s="13"/>
      <c r="J9" s="60">
        <f>E9/4</f>
        <v>0.25</v>
      </c>
      <c r="K9" s="73"/>
      <c r="L9" s="70">
        <f>MIN(K9/J9,1)</f>
        <v>0</v>
      </c>
      <c r="M9" s="13"/>
      <c r="N9" s="60">
        <f>E9/4</f>
        <v>0.25</v>
      </c>
      <c r="O9" s="73"/>
      <c r="P9" s="70">
        <f>MIN(O9/N9,1)</f>
        <v>0</v>
      </c>
      <c r="Q9" s="13"/>
      <c r="R9" s="60">
        <f>E9/4</f>
        <v>0.25</v>
      </c>
      <c r="S9" s="73"/>
      <c r="T9" s="70">
        <f>MIN(S9/R9,1)</f>
        <v>0</v>
      </c>
      <c r="U9" s="13"/>
      <c r="V9" s="61">
        <f>G9+K9+O9+S9</f>
        <v>0</v>
      </c>
      <c r="W9" s="70">
        <f>MIN(V9/E9,1)</f>
        <v>0</v>
      </c>
      <c r="X9" s="46" t="str">
        <f>IF(V9&gt;=E9,"CUMPLE","NO CUMPLE")</f>
        <v>NO CUMPLE</v>
      </c>
      <c r="Y9" s="13"/>
      <c r="Z9" s="38"/>
      <c r="AA9" s="38"/>
      <c r="AB9" s="38"/>
      <c r="AC9" s="38"/>
      <c r="AD9" s="38"/>
      <c r="AE9" s="38"/>
      <c r="AF9" s="38"/>
    </row>
    <row r="10" spans="1:46" ht="57">
      <c r="A10" s="52" t="s">
        <v>102</v>
      </c>
      <c r="B10" s="191" t="s">
        <v>103</v>
      </c>
      <c r="C10" s="215" t="s">
        <v>553</v>
      </c>
      <c r="D10" s="192">
        <v>1</v>
      </c>
      <c r="E10" s="192">
        <v>1</v>
      </c>
      <c r="F10" s="60">
        <f>E10/4</f>
        <v>0.25</v>
      </c>
      <c r="G10" s="73"/>
      <c r="H10" s="70">
        <f t="shared" ref="H10:H11" si="0">MIN(G10/F10,1)</f>
        <v>0</v>
      </c>
      <c r="I10" s="13"/>
      <c r="J10" s="60">
        <f>E10/4</f>
        <v>0.25</v>
      </c>
      <c r="K10" s="73"/>
      <c r="L10" s="70">
        <f t="shared" ref="L10:L11" si="1">MIN(K10/J10,1)</f>
        <v>0</v>
      </c>
      <c r="M10" s="13"/>
      <c r="N10" s="60">
        <f>E10/4</f>
        <v>0.25</v>
      </c>
      <c r="O10" s="73"/>
      <c r="P10" s="70">
        <f t="shared" ref="P10:P11" si="2">MIN(O10/N10,1)</f>
        <v>0</v>
      </c>
      <c r="Q10" s="13"/>
      <c r="R10" s="60">
        <f>E10/4</f>
        <v>0.25</v>
      </c>
      <c r="S10" s="73"/>
      <c r="T10" s="70">
        <f t="shared" ref="T10:T11" si="3">MIN(S10/R10,1)</f>
        <v>0</v>
      </c>
      <c r="U10" s="13"/>
      <c r="V10" s="61">
        <f>G10+K10+O10+S10</f>
        <v>0</v>
      </c>
      <c r="W10" s="70">
        <f t="shared" ref="W10:W11" si="4">MIN(V10/E10,1)</f>
        <v>0</v>
      </c>
      <c r="X10" s="46" t="str">
        <f t="shared" ref="X10:X11" si="5">IF(V10&gt;=E10,"CUMPLE","NO CUMPLE")</f>
        <v>NO CUMPLE</v>
      </c>
      <c r="Y10" s="13"/>
      <c r="Z10" s="38"/>
      <c r="AA10" s="38"/>
      <c r="AB10" s="38"/>
      <c r="AC10" s="38"/>
      <c r="AD10" s="38"/>
      <c r="AE10" s="38"/>
      <c r="AF10" s="38"/>
    </row>
    <row r="11" spans="1:46" ht="85.5">
      <c r="A11" s="62" t="s">
        <v>360</v>
      </c>
      <c r="B11" s="193" t="s">
        <v>501</v>
      </c>
      <c r="C11" s="218" t="s">
        <v>362</v>
      </c>
      <c r="D11" s="192"/>
      <c r="E11" s="192">
        <v>1</v>
      </c>
      <c r="F11" s="60">
        <f>E11/4</f>
        <v>0.25</v>
      </c>
      <c r="G11" s="73"/>
      <c r="H11" s="70">
        <f t="shared" si="0"/>
        <v>0</v>
      </c>
      <c r="I11" s="13"/>
      <c r="J11" s="60">
        <f>E11/4</f>
        <v>0.25</v>
      </c>
      <c r="K11" s="73"/>
      <c r="L11" s="70">
        <f t="shared" si="1"/>
        <v>0</v>
      </c>
      <c r="M11" s="13"/>
      <c r="N11" s="60">
        <f>E11/4</f>
        <v>0.25</v>
      </c>
      <c r="O11" s="73"/>
      <c r="P11" s="70">
        <f t="shared" si="2"/>
        <v>0</v>
      </c>
      <c r="Q11" s="13"/>
      <c r="R11" s="60">
        <f>E11/4</f>
        <v>0.25</v>
      </c>
      <c r="S11" s="73"/>
      <c r="T11" s="70">
        <f t="shared" si="3"/>
        <v>0</v>
      </c>
      <c r="U11" s="13"/>
      <c r="V11" s="61">
        <f>G11+K11+O11+S11</f>
        <v>0</v>
      </c>
      <c r="W11" s="70">
        <f t="shared" si="4"/>
        <v>0</v>
      </c>
      <c r="X11" s="46" t="str">
        <f t="shared" si="5"/>
        <v>NO CUMPLE</v>
      </c>
      <c r="Y11" s="13"/>
      <c r="Z11" s="38"/>
      <c r="AA11" s="38"/>
      <c r="AB11" s="38"/>
      <c r="AC11" s="38"/>
      <c r="AD11" s="38"/>
      <c r="AE11" s="38"/>
      <c r="AF11" s="38"/>
    </row>
    <row r="12" spans="1:46" ht="51.75" customHeight="1">
      <c r="A12" s="372"/>
      <c r="B12" s="372"/>
      <c r="C12" s="372"/>
      <c r="D12" s="372"/>
      <c r="E12" s="372"/>
      <c r="F12" s="373"/>
      <c r="G12" s="273" t="s">
        <v>265</v>
      </c>
      <c r="H12" s="350"/>
      <c r="I12" s="261"/>
      <c r="J12" s="281"/>
      <c r="K12" s="279" t="s">
        <v>266</v>
      </c>
      <c r="L12" s="280"/>
      <c r="M12" s="261"/>
      <c r="N12" s="281"/>
      <c r="O12" s="284" t="s">
        <v>267</v>
      </c>
      <c r="P12" s="351"/>
      <c r="Q12" s="261"/>
      <c r="R12" s="281"/>
      <c r="S12" s="265" t="s">
        <v>268</v>
      </c>
      <c r="T12" s="266"/>
      <c r="U12" s="261"/>
      <c r="V12" s="364" t="s">
        <v>427</v>
      </c>
      <c r="W12" s="342"/>
      <c r="X12" s="343"/>
      <c r="Y12" s="376"/>
      <c r="Z12" s="38"/>
      <c r="AA12" s="38"/>
      <c r="AB12" s="38"/>
      <c r="AC12" s="38"/>
      <c r="AD12" s="38"/>
      <c r="AE12" s="38"/>
      <c r="AF12" s="38"/>
    </row>
    <row r="13" spans="1:46" ht="15">
      <c r="A13" s="374"/>
      <c r="B13" s="374"/>
      <c r="C13" s="374"/>
      <c r="D13" s="374"/>
      <c r="E13" s="374"/>
      <c r="F13" s="375"/>
      <c r="G13" s="39" t="s">
        <v>262</v>
      </c>
      <c r="H13" s="35" t="s">
        <v>263</v>
      </c>
      <c r="I13" s="262"/>
      <c r="J13" s="282"/>
      <c r="K13" s="40" t="s">
        <v>262</v>
      </c>
      <c r="L13" s="40" t="s">
        <v>263</v>
      </c>
      <c r="M13" s="262"/>
      <c r="N13" s="282"/>
      <c r="O13" s="36" t="s">
        <v>262</v>
      </c>
      <c r="P13" s="37" t="s">
        <v>263</v>
      </c>
      <c r="Q13" s="262"/>
      <c r="R13" s="282"/>
      <c r="S13" s="41" t="s">
        <v>262</v>
      </c>
      <c r="T13" s="42" t="s">
        <v>263</v>
      </c>
      <c r="U13" s="262"/>
      <c r="V13" s="43" t="s">
        <v>262</v>
      </c>
      <c r="W13" s="43" t="s">
        <v>263</v>
      </c>
      <c r="X13" s="43" t="s">
        <v>269</v>
      </c>
      <c r="Y13" s="377"/>
    </row>
    <row r="14" spans="1:46">
      <c r="A14" s="374"/>
      <c r="B14" s="374"/>
      <c r="C14" s="374"/>
      <c r="D14" s="374"/>
      <c r="E14" s="374"/>
      <c r="F14" s="375"/>
      <c r="G14" s="44">
        <v>1</v>
      </c>
      <c r="H14" s="45">
        <f>AVERAGE(H9:H11)</f>
        <v>0</v>
      </c>
      <c r="I14" s="262"/>
      <c r="J14" s="282"/>
      <c r="K14" s="44">
        <v>1</v>
      </c>
      <c r="L14" s="45">
        <f>AVERAGE(L9:L11)</f>
        <v>0</v>
      </c>
      <c r="M14" s="262"/>
      <c r="N14" s="282"/>
      <c r="O14" s="45">
        <v>1</v>
      </c>
      <c r="P14" s="45">
        <f>AVERAGE(P9:P11)</f>
        <v>0</v>
      </c>
      <c r="Q14" s="262"/>
      <c r="R14" s="282"/>
      <c r="S14" s="45">
        <v>1</v>
      </c>
      <c r="T14" s="45">
        <f>AVERAGE(T9:T11)</f>
        <v>0</v>
      </c>
      <c r="U14" s="262"/>
      <c r="V14" s="44">
        <v>1</v>
      </c>
      <c r="W14" s="45">
        <f>AVERAGE(W9:W11)</f>
        <v>0</v>
      </c>
      <c r="X14" s="46" t="str">
        <f>IF(W14&gt;=V14,"CUMPLE","NO CUMPLE")</f>
        <v>NO CUMPLE</v>
      </c>
      <c r="Y14" s="377"/>
    </row>
    <row r="51" spans="7:8" ht="15" thickBot="1"/>
    <row r="52" spans="7:8" ht="15" thickBot="1">
      <c r="G52" s="219"/>
      <c r="H52" s="220"/>
    </row>
    <row r="53" spans="7:8" ht="15" thickBot="1">
      <c r="G53" s="221"/>
      <c r="H53" s="221"/>
    </row>
    <row r="54" spans="7:8" ht="15" thickBot="1">
      <c r="G54" s="222"/>
      <c r="H54" s="222"/>
    </row>
    <row r="55" spans="7:8" ht="15" thickBot="1">
      <c r="G55" s="223"/>
      <c r="H55" s="223"/>
    </row>
    <row r="56" spans="7:8" ht="15" thickBot="1">
      <c r="G56" s="223"/>
      <c r="H56" s="223"/>
    </row>
    <row r="57" spans="7:8" ht="15" thickBot="1">
      <c r="G57" s="224"/>
      <c r="H57" s="225"/>
    </row>
  </sheetData>
  <sheetProtection algorithmName="SHA-512" hashValue="NrQ58ZPaAS/nTGy4mpbODGv5dB3rVIsPk9qiMYoC2VbrA9zzj55Uclfh/DnQf/JKzQqT2PBi/dsDrScEA2sTqw==" saltValue="cDmPfwqHyuIpoaTgZvTiBA==" spinCount="100000" sheet="1" objects="1" scenarios="1"/>
  <mergeCells count="35">
    <mergeCell ref="F7:I7"/>
    <mergeCell ref="J7:M7"/>
    <mergeCell ref="N7:Q7"/>
    <mergeCell ref="A4:Y4"/>
    <mergeCell ref="A5:B5"/>
    <mergeCell ref="A6:B6"/>
    <mergeCell ref="C5:Y5"/>
    <mergeCell ref="C6:Y6"/>
    <mergeCell ref="V7:Y7"/>
    <mergeCell ref="B7:B8"/>
    <mergeCell ref="A7:A8"/>
    <mergeCell ref="C7:C8"/>
    <mergeCell ref="D7:D8"/>
    <mergeCell ref="R7:U7"/>
    <mergeCell ref="E7:E8"/>
    <mergeCell ref="A12:F14"/>
    <mergeCell ref="V12:X12"/>
    <mergeCell ref="Y12:Y14"/>
    <mergeCell ref="G12:H12"/>
    <mergeCell ref="I12:J14"/>
    <mergeCell ref="K12:L12"/>
    <mergeCell ref="M12:N14"/>
    <mergeCell ref="O12:P12"/>
    <mergeCell ref="Q12:R14"/>
    <mergeCell ref="S12:T12"/>
    <mergeCell ref="U12:U14"/>
    <mergeCell ref="Q2:V2"/>
    <mergeCell ref="W2:Y2"/>
    <mergeCell ref="A1:B1"/>
    <mergeCell ref="C1:V1"/>
    <mergeCell ref="A3:Y3"/>
    <mergeCell ref="W1:Y1"/>
    <mergeCell ref="A2:B2"/>
    <mergeCell ref="C2:I2"/>
    <mergeCell ref="J2:P2"/>
  </mergeCells>
  <conditionalFormatting sqref="G9:G11">
    <cfRule type="expression" dxfId="76" priority="13">
      <formula>G9&lt;F9</formula>
    </cfRule>
  </conditionalFormatting>
  <conditionalFormatting sqref="K9:K11">
    <cfRule type="expression" dxfId="75" priority="3">
      <formula>K9&lt;J9</formula>
    </cfRule>
  </conditionalFormatting>
  <conditionalFormatting sqref="L9:L11">
    <cfRule type="cellIs" dxfId="74" priority="11" operator="greaterThan">
      <formula>$G$9&lt;=$F$9</formula>
    </cfRule>
  </conditionalFormatting>
  <conditionalFormatting sqref="O9:O11">
    <cfRule type="expression" dxfId="73" priority="2">
      <formula>O9&lt;N9</formula>
    </cfRule>
  </conditionalFormatting>
  <conditionalFormatting sqref="P9:P11">
    <cfRule type="cellIs" dxfId="72" priority="9" operator="greaterThan">
      <formula>$G$9&lt;=$F$9</formula>
    </cfRule>
  </conditionalFormatting>
  <conditionalFormatting sqref="S9:S11">
    <cfRule type="expression" dxfId="71" priority="1">
      <formula>S9&lt;R9</formula>
    </cfRule>
  </conditionalFormatting>
  <conditionalFormatting sqref="T9:T11">
    <cfRule type="cellIs" dxfId="70" priority="8" operator="greaterThan">
      <formula>$G$9&lt;=$F$9</formula>
    </cfRule>
  </conditionalFormatting>
  <conditionalFormatting sqref="X9:X11">
    <cfRule type="containsText" dxfId="69" priority="4" operator="containsText" text="NO CUMPLE">
      <formula>NOT(ISERROR(SEARCH("NO CUMPLE",X9)))</formula>
    </cfRule>
    <cfRule type="containsText" dxfId="68" priority="5" operator="containsText" text="CUMPLE">
      <formula>NOT(ISERROR(SEARCH("CUMPLE",X9)))</formula>
    </cfRule>
    <cfRule type="iconSet" priority="6">
      <iconSet>
        <cfvo type="percent" val="0"/>
        <cfvo type="percent" val="33"/>
        <cfvo type="percent" val="67"/>
      </iconSet>
    </cfRule>
  </conditionalFormatting>
  <conditionalFormatting sqref="X14">
    <cfRule type="containsText" dxfId="67" priority="14" operator="containsText" text="NO CUMPLE">
      <formula>NOT(ISERROR(SEARCH("NO CUMPLE",X14)))</formula>
    </cfRule>
    <cfRule type="containsText" dxfId="66" priority="15" operator="containsText" text="CUMPLE">
      <formula>NOT(ISERROR(SEARCH("CUMPLE",X14)))</formula>
    </cfRule>
    <cfRule type="iconSet" priority="16">
      <iconSet>
        <cfvo type="percent" val="0"/>
        <cfvo type="percent" val="33"/>
        <cfvo type="percent" val="67"/>
      </iconSet>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H53" xr:uid="{2F6D2831-A77F-48F3-9A00-876163741A2C}"/>
    <dataValidation allowBlank="1" showInputMessage="1" showErrorMessage="1" prompt="Elija de acuerdo a la categoría anterior_x000a_" sqref="A7" xr:uid="{603542F2-43D0-4E3D-A0A1-188B42ED3DE3}"/>
    <dataValidation allowBlank="1" showInputMessage="1" showErrorMessage="1" prompt="Describa las acciones que desarrollan los componentes de la PP o Plan de Acciones Afirmativas" sqref="A11 B7:D7" xr:uid="{7EEDB682-477A-4469-8BCD-EB61C69D84A9}"/>
  </dataValidations>
  <pageMargins left="0.7" right="0.7" top="0.75" bottom="0.75" header="0.3" footer="0.3"/>
  <pageSetup scale="3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6EADC-1A27-454F-BA24-2E4CCD704D9E}">
  <sheetPr codeName="Hoja16"/>
  <dimension ref="A1:AT25"/>
  <sheetViews>
    <sheetView zoomScale="40" zoomScaleNormal="40" workbookViewId="0">
      <selection activeCell="K25" sqref="K25"/>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38.5703125" style="47" customWidth="1"/>
    <col min="26" max="26" width="25.7109375" style="30" customWidth="1"/>
    <col min="27" max="16384" width="11" style="30"/>
  </cols>
  <sheetData>
    <row r="1" spans="1:46" ht="86.25" customHeight="1">
      <c r="A1" s="252"/>
      <c r="B1" s="252"/>
      <c r="C1" s="253" t="s">
        <v>311</v>
      </c>
      <c r="D1" s="254"/>
      <c r="E1" s="254"/>
      <c r="F1" s="254"/>
      <c r="G1" s="254"/>
      <c r="H1" s="254"/>
      <c r="I1" s="254"/>
      <c r="J1" s="254"/>
      <c r="K1" s="254"/>
      <c r="L1" s="254"/>
      <c r="M1" s="254"/>
      <c r="N1" s="254"/>
      <c r="O1" s="254"/>
      <c r="P1" s="254"/>
      <c r="Q1" s="254"/>
      <c r="R1" s="254"/>
      <c r="S1" s="254"/>
      <c r="T1" s="254"/>
      <c r="U1" s="254"/>
      <c r="V1" s="254"/>
      <c r="W1" s="252"/>
      <c r="X1" s="252"/>
      <c r="Y1" s="252"/>
    </row>
    <row r="2" spans="1:46" s="31" customFormat="1" ht="43.5" customHeight="1">
      <c r="A2" s="253" t="s">
        <v>325</v>
      </c>
      <c r="B2" s="253"/>
      <c r="C2" s="254" t="s">
        <v>326</v>
      </c>
      <c r="D2" s="254"/>
      <c r="E2" s="254"/>
      <c r="F2" s="254"/>
      <c r="G2" s="254"/>
      <c r="H2" s="254"/>
      <c r="I2" s="254"/>
      <c r="J2" s="254" t="s">
        <v>618</v>
      </c>
      <c r="K2" s="254"/>
      <c r="L2" s="254"/>
      <c r="M2" s="254"/>
      <c r="N2" s="254"/>
      <c r="O2" s="254"/>
      <c r="P2" s="254"/>
      <c r="Q2" s="254" t="s">
        <v>617</v>
      </c>
      <c r="R2" s="254"/>
      <c r="S2" s="254"/>
      <c r="T2" s="254"/>
      <c r="U2" s="254"/>
      <c r="V2" s="254"/>
      <c r="W2" s="254" t="s">
        <v>312</v>
      </c>
      <c r="X2" s="254"/>
      <c r="Y2" s="254"/>
    </row>
    <row r="3" spans="1:46" ht="15.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row>
    <row r="4" spans="1:46" s="49" customFormat="1" ht="36.75" customHeight="1">
      <c r="A4" s="285" t="s">
        <v>442</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290" t="s">
        <v>109</v>
      </c>
      <c r="D5" s="291"/>
      <c r="E5" s="291"/>
      <c r="F5" s="291"/>
      <c r="G5" s="291"/>
      <c r="H5" s="291"/>
      <c r="I5" s="291"/>
      <c r="J5" s="291"/>
      <c r="K5" s="291"/>
      <c r="L5" s="291"/>
      <c r="M5" s="291"/>
      <c r="N5" s="291"/>
      <c r="O5" s="291"/>
      <c r="P5" s="291"/>
      <c r="Q5" s="291"/>
      <c r="R5" s="291"/>
      <c r="S5" s="291"/>
      <c r="T5" s="291"/>
      <c r="U5" s="291"/>
      <c r="V5" s="291"/>
      <c r="W5" s="291"/>
      <c r="X5" s="291"/>
      <c r="Y5" s="292"/>
      <c r="Z5" s="48"/>
      <c r="AA5" s="48"/>
      <c r="AB5" s="48"/>
      <c r="AC5" s="48"/>
      <c r="AD5" s="48"/>
      <c r="AE5" s="48"/>
      <c r="AF5" s="48"/>
    </row>
    <row r="6" spans="1:46" s="49" customFormat="1" ht="36.75" customHeight="1">
      <c r="A6" s="306" t="s">
        <v>425</v>
      </c>
      <c r="B6" s="306"/>
      <c r="C6" s="290" t="s">
        <v>441</v>
      </c>
      <c r="D6" s="291"/>
      <c r="E6" s="291"/>
      <c r="F6" s="291"/>
      <c r="G6" s="291"/>
      <c r="H6" s="291"/>
      <c r="I6" s="291"/>
      <c r="J6" s="291"/>
      <c r="K6" s="291"/>
      <c r="L6" s="291"/>
      <c r="M6" s="291"/>
      <c r="N6" s="291"/>
      <c r="O6" s="291"/>
      <c r="P6" s="291"/>
      <c r="Q6" s="291"/>
      <c r="R6" s="291"/>
      <c r="S6" s="291"/>
      <c r="T6" s="291"/>
      <c r="U6" s="291"/>
      <c r="V6" s="291"/>
      <c r="W6" s="291"/>
      <c r="X6" s="291"/>
      <c r="Y6" s="292"/>
      <c r="Z6" s="48"/>
      <c r="AA6" s="48"/>
      <c r="AB6" s="48"/>
      <c r="AC6" s="48"/>
      <c r="AD6" s="48"/>
      <c r="AE6" s="48"/>
      <c r="AF6" s="48"/>
    </row>
    <row r="7" spans="1:46" ht="27"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50"/>
      <c r="AA7" s="50"/>
      <c r="AB7" s="50"/>
      <c r="AC7" s="50"/>
      <c r="AD7" s="50"/>
      <c r="AE7" s="50"/>
      <c r="AF7" s="50"/>
      <c r="AG7" s="51"/>
      <c r="AH7" s="51"/>
      <c r="AI7" s="51"/>
      <c r="AJ7" s="51"/>
      <c r="AK7" s="51"/>
      <c r="AL7" s="51"/>
      <c r="AM7" s="51"/>
      <c r="AN7" s="51"/>
      <c r="AO7" s="51"/>
      <c r="AP7" s="51"/>
      <c r="AQ7" s="51"/>
      <c r="AR7" s="51"/>
      <c r="AS7" s="51"/>
      <c r="AT7" s="51"/>
    </row>
    <row r="8" spans="1:46" ht="27" customHeight="1">
      <c r="A8" s="363"/>
      <c r="B8" s="363"/>
      <c r="C8" s="363"/>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0"/>
      <c r="AG8" s="51"/>
      <c r="AH8" s="51"/>
      <c r="AI8" s="51"/>
      <c r="AJ8" s="51"/>
      <c r="AK8" s="51"/>
      <c r="AL8" s="51"/>
      <c r="AM8" s="51"/>
      <c r="AN8" s="51"/>
      <c r="AO8" s="51"/>
      <c r="AP8" s="51"/>
      <c r="AQ8" s="51"/>
      <c r="AR8" s="51"/>
      <c r="AS8" s="51"/>
      <c r="AT8" s="51"/>
    </row>
    <row r="9" spans="1:46" ht="85.5">
      <c r="A9" s="59" t="s">
        <v>554</v>
      </c>
      <c r="B9" s="52" t="s">
        <v>555</v>
      </c>
      <c r="C9" s="52" t="s">
        <v>556</v>
      </c>
      <c r="D9" s="226">
        <v>0.97</v>
      </c>
      <c r="E9" s="226">
        <v>0.97</v>
      </c>
      <c r="F9" s="60">
        <f>E9/4</f>
        <v>0.24249999999999999</v>
      </c>
      <c r="G9" s="73"/>
      <c r="H9" s="70">
        <f>MIN(G9/F9,1)</f>
        <v>0</v>
      </c>
      <c r="I9" s="13"/>
      <c r="J9" s="60">
        <f>E9/4</f>
        <v>0.24249999999999999</v>
      </c>
      <c r="K9" s="73"/>
      <c r="L9" s="70">
        <f>MIN(K9/J9,1)</f>
        <v>0</v>
      </c>
      <c r="M9" s="13"/>
      <c r="N9" s="60">
        <f>E9/4</f>
        <v>0.24249999999999999</v>
      </c>
      <c r="O9" s="73"/>
      <c r="P9" s="70">
        <f>MIN(O9/N9,1)</f>
        <v>0</v>
      </c>
      <c r="Q9" s="13"/>
      <c r="R9" s="60">
        <f>E9/4</f>
        <v>0.24249999999999999</v>
      </c>
      <c r="S9" s="73"/>
      <c r="T9" s="70">
        <f>MIN(S9/R9,1)</f>
        <v>0</v>
      </c>
      <c r="U9" s="13"/>
      <c r="V9" s="60">
        <f>G9+K9+O9+S9</f>
        <v>0</v>
      </c>
      <c r="W9" s="70">
        <f>MIN(V9/E9,1)</f>
        <v>0</v>
      </c>
      <c r="X9" s="46" t="str">
        <f>IF(V9&gt;=E9,"CUMPLE","NO CUMPLE")</f>
        <v>NO CUMPLE</v>
      </c>
      <c r="Y9" s="13"/>
      <c r="Z9" s="38"/>
      <c r="AA9" s="38"/>
      <c r="AB9" s="38"/>
      <c r="AC9" s="38"/>
      <c r="AD9" s="38"/>
      <c r="AE9" s="38"/>
      <c r="AF9" s="38"/>
    </row>
    <row r="10" spans="1:46" ht="93" customHeight="1">
      <c r="A10" s="52" t="s">
        <v>111</v>
      </c>
      <c r="B10" s="52" t="s">
        <v>557</v>
      </c>
      <c r="C10" s="52" t="s">
        <v>558</v>
      </c>
      <c r="D10" s="227">
        <v>0.97</v>
      </c>
      <c r="E10" s="227">
        <v>0.97</v>
      </c>
      <c r="F10" s="60">
        <f t="shared" ref="F10:F13" si="0">E10/4</f>
        <v>0.24249999999999999</v>
      </c>
      <c r="G10" s="73"/>
      <c r="H10" s="70">
        <f t="shared" ref="H10:H13" si="1">MIN(G10/F10,1)</f>
        <v>0</v>
      </c>
      <c r="I10" s="12"/>
      <c r="J10" s="60">
        <f t="shared" ref="J10:J13" si="2">E10/4</f>
        <v>0.24249999999999999</v>
      </c>
      <c r="K10" s="73"/>
      <c r="L10" s="70">
        <f t="shared" ref="L10:L13" si="3">MIN(K10/J10,1)</f>
        <v>0</v>
      </c>
      <c r="M10" s="12"/>
      <c r="N10" s="60">
        <f t="shared" ref="N10:N13" si="4">E10/4</f>
        <v>0.24249999999999999</v>
      </c>
      <c r="O10" s="73"/>
      <c r="P10" s="70">
        <f t="shared" ref="P10:P13" si="5">MIN(O10/N10,1)</f>
        <v>0</v>
      </c>
      <c r="Q10" s="12"/>
      <c r="R10" s="60">
        <f t="shared" ref="R10:R12" si="6">E10/4</f>
        <v>0.24249999999999999</v>
      </c>
      <c r="S10" s="73"/>
      <c r="T10" s="70">
        <f t="shared" ref="T10:T13" si="7">MIN(S10/R10,1)</f>
        <v>0</v>
      </c>
      <c r="U10" s="12"/>
      <c r="V10" s="60">
        <f t="shared" ref="V10:V13" si="8">G10+K10+O10+S10</f>
        <v>0</v>
      </c>
      <c r="W10" s="70">
        <f t="shared" ref="W10:W13" si="9">MIN(V10/E10,1)</f>
        <v>0</v>
      </c>
      <c r="X10" s="46" t="str">
        <f t="shared" ref="X10:X13" si="10">IF(V10&gt;=E10,"CUMPLE","NO CUMPLE")</f>
        <v>NO CUMPLE</v>
      </c>
      <c r="Y10" s="12"/>
      <c r="Z10" s="38"/>
      <c r="AA10" s="38"/>
      <c r="AB10" s="38"/>
      <c r="AC10" s="38"/>
      <c r="AD10" s="38"/>
      <c r="AE10" s="38"/>
      <c r="AF10" s="38"/>
    </row>
    <row r="11" spans="1:46" ht="93" customHeight="1">
      <c r="A11" s="52" t="s">
        <v>200</v>
      </c>
      <c r="B11" s="52" t="s">
        <v>559</v>
      </c>
      <c r="C11" s="52" t="s">
        <v>201</v>
      </c>
      <c r="D11" s="226">
        <v>84</v>
      </c>
      <c r="E11" s="226">
        <v>84</v>
      </c>
      <c r="F11" s="57">
        <f t="shared" si="0"/>
        <v>21</v>
      </c>
      <c r="G11" s="8"/>
      <c r="H11" s="70">
        <f t="shared" si="1"/>
        <v>0</v>
      </c>
      <c r="I11" s="12"/>
      <c r="J11" s="57">
        <f t="shared" si="2"/>
        <v>21</v>
      </c>
      <c r="K11" s="8"/>
      <c r="L11" s="70">
        <f t="shared" si="3"/>
        <v>0</v>
      </c>
      <c r="M11" s="12"/>
      <c r="N11" s="57">
        <f t="shared" si="4"/>
        <v>21</v>
      </c>
      <c r="O11" s="8"/>
      <c r="P11" s="70">
        <f t="shared" si="5"/>
        <v>0</v>
      </c>
      <c r="Q11" s="12"/>
      <c r="R11" s="57">
        <f t="shared" si="6"/>
        <v>21</v>
      </c>
      <c r="S11" s="8"/>
      <c r="T11" s="70">
        <f t="shared" si="7"/>
        <v>0</v>
      </c>
      <c r="U11" s="12"/>
      <c r="V11" s="60">
        <f t="shared" si="8"/>
        <v>0</v>
      </c>
      <c r="W11" s="70">
        <f t="shared" si="9"/>
        <v>0</v>
      </c>
      <c r="X11" s="46" t="str">
        <f t="shared" si="10"/>
        <v>NO CUMPLE</v>
      </c>
      <c r="Y11" s="12"/>
      <c r="Z11" s="38"/>
      <c r="AA11" s="38"/>
      <c r="AB11" s="38"/>
      <c r="AC11" s="38"/>
      <c r="AD11" s="38"/>
      <c r="AE11" s="38"/>
      <c r="AF11" s="38"/>
    </row>
    <row r="12" spans="1:46" ht="93" customHeight="1">
      <c r="A12" s="52" t="s">
        <v>202</v>
      </c>
      <c r="B12" s="52" t="s">
        <v>560</v>
      </c>
      <c r="C12" s="52" t="s">
        <v>561</v>
      </c>
      <c r="D12" s="226">
        <v>1</v>
      </c>
      <c r="E12" s="226">
        <v>1</v>
      </c>
      <c r="F12" s="78">
        <f t="shared" si="0"/>
        <v>0.25</v>
      </c>
      <c r="G12" s="8"/>
      <c r="H12" s="70">
        <f t="shared" si="1"/>
        <v>0</v>
      </c>
      <c r="I12" s="12"/>
      <c r="J12" s="78">
        <f t="shared" si="2"/>
        <v>0.25</v>
      </c>
      <c r="K12" s="8"/>
      <c r="L12" s="70">
        <f t="shared" si="3"/>
        <v>0</v>
      </c>
      <c r="M12" s="12"/>
      <c r="N12" s="78">
        <f t="shared" si="4"/>
        <v>0.25</v>
      </c>
      <c r="O12" s="8"/>
      <c r="P12" s="70">
        <f t="shared" si="5"/>
        <v>0</v>
      </c>
      <c r="Q12" s="12"/>
      <c r="R12" s="78">
        <f t="shared" si="6"/>
        <v>0.25</v>
      </c>
      <c r="S12" s="8"/>
      <c r="T12" s="70">
        <f t="shared" si="7"/>
        <v>0</v>
      </c>
      <c r="U12" s="12"/>
      <c r="V12" s="60">
        <f t="shared" si="8"/>
        <v>0</v>
      </c>
      <c r="W12" s="70">
        <f t="shared" si="9"/>
        <v>0</v>
      </c>
      <c r="X12" s="46" t="str">
        <f t="shared" si="10"/>
        <v>NO CUMPLE</v>
      </c>
      <c r="Y12" s="12"/>
      <c r="Z12" s="38"/>
      <c r="AA12" s="38"/>
      <c r="AB12" s="38"/>
      <c r="AC12" s="38"/>
      <c r="AD12" s="38"/>
      <c r="AE12" s="38"/>
      <c r="AF12" s="38"/>
    </row>
    <row r="13" spans="1:46" ht="85.5">
      <c r="A13" s="62" t="s">
        <v>360</v>
      </c>
      <c r="B13" s="52" t="s">
        <v>501</v>
      </c>
      <c r="C13" s="218" t="s">
        <v>362</v>
      </c>
      <c r="D13" s="226"/>
      <c r="E13" s="227">
        <v>1</v>
      </c>
      <c r="F13" s="60">
        <f t="shared" si="0"/>
        <v>0.25</v>
      </c>
      <c r="G13" s="73"/>
      <c r="H13" s="70">
        <f t="shared" si="1"/>
        <v>0</v>
      </c>
      <c r="I13" s="12"/>
      <c r="J13" s="60">
        <f t="shared" si="2"/>
        <v>0.25</v>
      </c>
      <c r="K13" s="73"/>
      <c r="L13" s="70">
        <f t="shared" si="3"/>
        <v>0</v>
      </c>
      <c r="M13" s="12"/>
      <c r="N13" s="60">
        <f t="shared" si="4"/>
        <v>0.25</v>
      </c>
      <c r="O13" s="73"/>
      <c r="P13" s="70">
        <f t="shared" si="5"/>
        <v>0</v>
      </c>
      <c r="Q13" s="12"/>
      <c r="R13" s="60">
        <f>E13/4</f>
        <v>0.25</v>
      </c>
      <c r="S13" s="73"/>
      <c r="T13" s="70">
        <f t="shared" si="7"/>
        <v>0</v>
      </c>
      <c r="U13" s="12"/>
      <c r="V13" s="60">
        <f t="shared" si="8"/>
        <v>0</v>
      </c>
      <c r="W13" s="70">
        <f t="shared" si="9"/>
        <v>0</v>
      </c>
      <c r="X13" s="46" t="str">
        <f t="shared" si="10"/>
        <v>NO CUMPLE</v>
      </c>
      <c r="Y13" s="12"/>
      <c r="Z13" s="38"/>
      <c r="AA13" s="38"/>
      <c r="AB13" s="38"/>
      <c r="AC13" s="38"/>
      <c r="AD13" s="38"/>
      <c r="AE13" s="38"/>
      <c r="AF13" s="38"/>
    </row>
    <row r="14" spans="1:46" ht="51.75" customHeight="1">
      <c r="A14" s="372"/>
      <c r="B14" s="372"/>
      <c r="C14" s="372"/>
      <c r="D14" s="372"/>
      <c r="E14" s="372"/>
      <c r="F14" s="373"/>
      <c r="G14" s="273" t="s">
        <v>265</v>
      </c>
      <c r="H14" s="350"/>
      <c r="I14" s="261"/>
      <c r="J14" s="281"/>
      <c r="K14" s="279" t="s">
        <v>266</v>
      </c>
      <c r="L14" s="280"/>
      <c r="M14" s="261"/>
      <c r="N14" s="281"/>
      <c r="O14" s="284" t="s">
        <v>267</v>
      </c>
      <c r="P14" s="351"/>
      <c r="Q14" s="261"/>
      <c r="R14" s="281"/>
      <c r="S14" s="265" t="s">
        <v>268</v>
      </c>
      <c r="T14" s="266"/>
      <c r="U14" s="261"/>
      <c r="V14" s="364" t="s">
        <v>427</v>
      </c>
      <c r="W14" s="342"/>
      <c r="X14" s="343"/>
      <c r="Y14" s="376"/>
      <c r="Z14" s="38"/>
      <c r="AA14" s="38"/>
      <c r="AB14" s="38"/>
      <c r="AC14" s="38"/>
      <c r="AD14" s="38"/>
      <c r="AE14" s="38"/>
      <c r="AF14" s="38"/>
    </row>
    <row r="15" spans="1:46" ht="15">
      <c r="A15" s="374"/>
      <c r="B15" s="374"/>
      <c r="C15" s="374"/>
      <c r="D15" s="374"/>
      <c r="E15" s="374"/>
      <c r="F15" s="375"/>
      <c r="G15" s="39" t="s">
        <v>262</v>
      </c>
      <c r="H15" s="35" t="s">
        <v>263</v>
      </c>
      <c r="I15" s="262"/>
      <c r="J15" s="282"/>
      <c r="K15" s="40" t="s">
        <v>262</v>
      </c>
      <c r="L15" s="40" t="s">
        <v>263</v>
      </c>
      <c r="M15" s="262"/>
      <c r="N15" s="282"/>
      <c r="O15" s="36" t="s">
        <v>262</v>
      </c>
      <c r="P15" s="37" t="s">
        <v>263</v>
      </c>
      <c r="Q15" s="262"/>
      <c r="R15" s="282"/>
      <c r="S15" s="41" t="s">
        <v>262</v>
      </c>
      <c r="T15" s="42" t="s">
        <v>263</v>
      </c>
      <c r="U15" s="262"/>
      <c r="V15" s="43" t="s">
        <v>262</v>
      </c>
      <c r="W15" s="43" t="s">
        <v>263</v>
      </c>
      <c r="X15" s="43" t="s">
        <v>269</v>
      </c>
      <c r="Y15" s="377"/>
    </row>
    <row r="16" spans="1:46">
      <c r="A16" s="374"/>
      <c r="B16" s="374"/>
      <c r="C16" s="374"/>
      <c r="D16" s="374"/>
      <c r="E16" s="374"/>
      <c r="F16" s="375"/>
      <c r="G16" s="44">
        <v>1</v>
      </c>
      <c r="H16" s="45">
        <f>AVERAGE(H9:H13)</f>
        <v>0</v>
      </c>
      <c r="I16" s="262"/>
      <c r="J16" s="282"/>
      <c r="K16" s="44">
        <v>1</v>
      </c>
      <c r="L16" s="45">
        <f>AVERAGE(L9:L13)</f>
        <v>0</v>
      </c>
      <c r="M16" s="262"/>
      <c r="N16" s="282"/>
      <c r="O16" s="45">
        <v>1</v>
      </c>
      <c r="P16" s="45">
        <f>AVERAGE(P9:P13)</f>
        <v>0</v>
      </c>
      <c r="Q16" s="262"/>
      <c r="R16" s="282"/>
      <c r="S16" s="45">
        <v>1</v>
      </c>
      <c r="T16" s="45">
        <f>AVERAGE(T9:T13)</f>
        <v>0</v>
      </c>
      <c r="U16" s="262"/>
      <c r="V16" s="44">
        <v>1</v>
      </c>
      <c r="W16" s="45">
        <f>AVERAGE(W9:W13)</f>
        <v>0</v>
      </c>
      <c r="X16" s="46" t="str">
        <f>IF(W16&gt;=V16,"CUMPLE","NO CUMPLE")</f>
        <v>NO CUMPLE</v>
      </c>
      <c r="Y16" s="377"/>
    </row>
    <row r="25" spans="11:11">
      <c r="K25" s="47">
        <v>150</v>
      </c>
    </row>
  </sheetData>
  <sheetProtection algorithmName="SHA-512" hashValue="UricNy7xazPbDz6vN34RuymYnoEhEXTr07FLUqHlsPHqC/6fr7Q3sPcDIojtAzSOCOlY71Ntm7t4YsqJvDj+ug==" saltValue="K+6U0IpCq70RZtJ/dUm6/g==" spinCount="100000" sheet="1" objects="1" scenarios="1"/>
  <mergeCells count="35">
    <mergeCell ref="B7:B8"/>
    <mergeCell ref="C6:Y6"/>
    <mergeCell ref="R7:U7"/>
    <mergeCell ref="E7:E8"/>
    <mergeCell ref="F7:I7"/>
    <mergeCell ref="J7:M7"/>
    <mergeCell ref="N7:Q7"/>
    <mergeCell ref="V7:Y7"/>
    <mergeCell ref="A14:F16"/>
    <mergeCell ref="V14:X14"/>
    <mergeCell ref="Y14:Y16"/>
    <mergeCell ref="G14:H14"/>
    <mergeCell ref="I14:J16"/>
    <mergeCell ref="K14:L14"/>
    <mergeCell ref="M14:N16"/>
    <mergeCell ref="O14:P14"/>
    <mergeCell ref="Q14:R16"/>
    <mergeCell ref="S14:T14"/>
    <mergeCell ref="U14:U16"/>
    <mergeCell ref="A4:Y4"/>
    <mergeCell ref="A7:A8"/>
    <mergeCell ref="W1:Y1"/>
    <mergeCell ref="A2:B2"/>
    <mergeCell ref="C2:I2"/>
    <mergeCell ref="J2:P2"/>
    <mergeCell ref="C7:C8"/>
    <mergeCell ref="D7:D8"/>
    <mergeCell ref="Q2:V2"/>
    <mergeCell ref="W2:Y2"/>
    <mergeCell ref="A1:B1"/>
    <mergeCell ref="C1:V1"/>
    <mergeCell ref="A3:Y3"/>
    <mergeCell ref="A5:B5"/>
    <mergeCell ref="A6:B6"/>
    <mergeCell ref="C5:Y5"/>
  </mergeCells>
  <conditionalFormatting sqref="G9:G13">
    <cfRule type="expression" dxfId="65" priority="13">
      <formula>G9&lt;F9</formula>
    </cfRule>
  </conditionalFormatting>
  <conditionalFormatting sqref="K9:K13">
    <cfRule type="expression" dxfId="64" priority="3">
      <formula>K9&lt;J9</formula>
    </cfRule>
  </conditionalFormatting>
  <conditionalFormatting sqref="L9:L13">
    <cfRule type="cellIs" dxfId="63" priority="11" operator="greaterThan">
      <formula>$G$9&lt;=$F$9</formula>
    </cfRule>
  </conditionalFormatting>
  <conditionalFormatting sqref="O9:O13">
    <cfRule type="expression" dxfId="62" priority="2">
      <formula>O9&lt;N9</formula>
    </cfRule>
  </conditionalFormatting>
  <conditionalFormatting sqref="P9:P13">
    <cfRule type="cellIs" dxfId="61" priority="9" operator="greaterThan">
      <formula>$G$9&lt;=$F$9</formula>
    </cfRule>
  </conditionalFormatting>
  <conditionalFormatting sqref="S9:S13">
    <cfRule type="expression" dxfId="60" priority="1">
      <formula>S9&lt;R9</formula>
    </cfRule>
  </conditionalFormatting>
  <conditionalFormatting sqref="T9:T13">
    <cfRule type="cellIs" dxfId="59" priority="8" operator="greaterThan">
      <formula>$G$9&lt;=$F$9</formula>
    </cfRule>
  </conditionalFormatting>
  <conditionalFormatting sqref="X9:X13">
    <cfRule type="containsText" dxfId="58" priority="4" operator="containsText" text="NO CUMPLE">
      <formula>NOT(ISERROR(SEARCH("NO CUMPLE",X9)))</formula>
    </cfRule>
    <cfRule type="containsText" dxfId="57" priority="5" operator="containsText" text="CUMPLE">
      <formula>NOT(ISERROR(SEARCH("CUMPLE",X9)))</formula>
    </cfRule>
    <cfRule type="iconSet" priority="6">
      <iconSet>
        <cfvo type="percent" val="0"/>
        <cfvo type="percent" val="33"/>
        <cfvo type="percent" val="67"/>
      </iconSet>
    </cfRule>
  </conditionalFormatting>
  <conditionalFormatting sqref="X16">
    <cfRule type="containsText" dxfId="56" priority="14" operator="containsText" text="NO CUMPLE">
      <formula>NOT(ISERROR(SEARCH("NO CUMPLE",X16)))</formula>
    </cfRule>
    <cfRule type="containsText" dxfId="55" priority="15" operator="containsText" text="CUMPLE">
      <formula>NOT(ISERROR(SEARCH("CUMPLE",X16)))</formula>
    </cfRule>
    <cfRule type="iconSet" priority="16">
      <iconSet>
        <cfvo type="percent" val="0"/>
        <cfvo type="percent" val="33"/>
        <cfvo type="percent" val="67"/>
      </iconSet>
    </cfRule>
  </conditionalFormatting>
  <dataValidations count="3">
    <dataValidation allowBlank="1" showInputMessage="1" showErrorMessage="1" prompt="Describa las acciones que desarrollan los componentes de la PP o Plan de Acciones Afirmativas" sqref="A13 B7:D7" xr:uid="{1DD65513-59BE-4717-9036-D7757DECB172}"/>
    <dataValidation allowBlank="1" showInputMessage="1" showErrorMessage="1" prompt="Elija de acuerdo a la categoría anterior_x000a_" sqref="A7" xr:uid="{05C075D9-0275-4235-BA53-9B5F7FE03687}"/>
    <dataValidation allowBlank="1" showInputMessage="1" showErrorMessage="1" prompt="Por favor incluya las variables consideradas para el cálculo del indicador tomando como referencia las variables señaladas en la definición de la fórmula. (forma matematica)." sqref="Y10:Y13 I10:I13 Q10:Q13 M10:M13 U10:U13" xr:uid="{5E243A15-098A-405A-B261-9BA18F009F48}"/>
  </dataValidations>
  <pageMargins left="0.7" right="0.7" top="0.75" bottom="0.75" header="0.3" footer="0.3"/>
  <pageSetup scale="3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4CF2-E206-427A-A28A-4AA579AF19EB}">
  <sheetPr codeName="Hoja17"/>
  <dimension ref="A1:Y31"/>
  <sheetViews>
    <sheetView zoomScale="40" zoomScaleNormal="40" workbookViewId="0">
      <selection activeCell="Y15" sqref="Y15"/>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48.28515625" style="47" customWidth="1"/>
    <col min="26" max="16384" width="11" style="30"/>
  </cols>
  <sheetData>
    <row r="1" spans="1:25" ht="86.25" customHeight="1">
      <c r="A1" s="252"/>
      <c r="B1" s="252"/>
      <c r="C1" s="253" t="s">
        <v>311</v>
      </c>
      <c r="D1" s="254"/>
      <c r="E1" s="254"/>
      <c r="F1" s="254"/>
      <c r="G1" s="254"/>
      <c r="H1" s="254"/>
      <c r="I1" s="254"/>
      <c r="J1" s="254"/>
      <c r="K1" s="254"/>
      <c r="L1" s="254"/>
      <c r="M1" s="254"/>
      <c r="N1" s="254"/>
      <c r="O1" s="254"/>
      <c r="P1" s="254"/>
      <c r="Q1" s="254"/>
      <c r="R1" s="254"/>
      <c r="S1" s="254"/>
      <c r="T1" s="254"/>
      <c r="U1" s="254"/>
      <c r="V1" s="254"/>
      <c r="W1" s="252"/>
      <c r="X1" s="252"/>
      <c r="Y1" s="252"/>
    </row>
    <row r="2" spans="1:25" s="31" customFormat="1" ht="43.5" customHeight="1">
      <c r="A2" s="253" t="s">
        <v>325</v>
      </c>
      <c r="B2" s="253"/>
      <c r="C2" s="254" t="s">
        <v>326</v>
      </c>
      <c r="D2" s="254"/>
      <c r="E2" s="254"/>
      <c r="F2" s="254"/>
      <c r="G2" s="254"/>
      <c r="H2" s="254"/>
      <c r="I2" s="254"/>
      <c r="J2" s="254" t="s">
        <v>618</v>
      </c>
      <c r="K2" s="254"/>
      <c r="L2" s="254"/>
      <c r="M2" s="254"/>
      <c r="N2" s="254"/>
      <c r="O2" s="254"/>
      <c r="P2" s="254"/>
      <c r="Q2" s="254" t="s">
        <v>617</v>
      </c>
      <c r="R2" s="254"/>
      <c r="S2" s="254"/>
      <c r="T2" s="254"/>
      <c r="U2" s="254"/>
      <c r="V2" s="254"/>
      <c r="W2" s="254" t="s">
        <v>312</v>
      </c>
      <c r="X2" s="254"/>
      <c r="Y2" s="254"/>
    </row>
    <row r="3" spans="1:25" ht="15.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row>
    <row r="4" spans="1:25" s="49" customFormat="1" ht="36.75" customHeight="1">
      <c r="A4" s="383" t="s">
        <v>254</v>
      </c>
      <c r="B4" s="384"/>
      <c r="C4" s="384"/>
      <c r="D4" s="384"/>
      <c r="E4" s="384"/>
      <c r="F4" s="384"/>
      <c r="G4" s="384"/>
      <c r="H4" s="384"/>
      <c r="I4" s="384"/>
      <c r="J4" s="384"/>
      <c r="K4" s="384"/>
      <c r="L4" s="384"/>
      <c r="M4" s="384"/>
      <c r="N4" s="384"/>
      <c r="O4" s="384"/>
      <c r="P4" s="384"/>
      <c r="Q4" s="384"/>
      <c r="R4" s="384"/>
      <c r="S4" s="384"/>
      <c r="T4" s="384"/>
      <c r="U4" s="384"/>
      <c r="V4" s="384"/>
      <c r="W4" s="384"/>
      <c r="X4" s="384"/>
      <c r="Y4" s="385"/>
    </row>
    <row r="5" spans="1:25" s="49" customFormat="1" ht="36.75" customHeight="1">
      <c r="A5" s="306" t="s">
        <v>424</v>
      </c>
      <c r="B5" s="306"/>
      <c r="C5" s="290" t="s">
        <v>109</v>
      </c>
      <c r="D5" s="291"/>
      <c r="E5" s="291"/>
      <c r="F5" s="291"/>
      <c r="G5" s="291"/>
      <c r="H5" s="291"/>
      <c r="I5" s="291"/>
      <c r="J5" s="291"/>
      <c r="K5" s="291"/>
      <c r="L5" s="291"/>
      <c r="M5" s="291"/>
      <c r="N5" s="291"/>
      <c r="O5" s="291"/>
      <c r="P5" s="291"/>
      <c r="Q5" s="291"/>
      <c r="R5" s="291"/>
      <c r="S5" s="291"/>
      <c r="T5" s="291"/>
      <c r="U5" s="291"/>
      <c r="V5" s="291"/>
      <c r="W5" s="291"/>
      <c r="X5" s="291"/>
      <c r="Y5" s="292"/>
    </row>
    <row r="6" spans="1:25" s="49" customFormat="1" ht="36.75" customHeight="1">
      <c r="A6" s="306" t="s">
        <v>425</v>
      </c>
      <c r="B6" s="306"/>
      <c r="C6" s="290" t="s">
        <v>298</v>
      </c>
      <c r="D6" s="291"/>
      <c r="E6" s="291"/>
      <c r="F6" s="291"/>
      <c r="G6" s="291"/>
      <c r="H6" s="291"/>
      <c r="I6" s="291"/>
      <c r="J6" s="291"/>
      <c r="K6" s="291"/>
      <c r="L6" s="291"/>
      <c r="M6" s="291"/>
      <c r="N6" s="291"/>
      <c r="O6" s="291"/>
      <c r="P6" s="291"/>
      <c r="Q6" s="291"/>
      <c r="R6" s="291"/>
      <c r="S6" s="291"/>
      <c r="T6" s="291"/>
      <c r="U6" s="291"/>
      <c r="V6" s="291"/>
      <c r="W6" s="291"/>
      <c r="X6" s="291"/>
      <c r="Y6" s="292"/>
    </row>
    <row r="7" spans="1:25" ht="27"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row>
    <row r="8" spans="1:25" ht="27" customHeight="1">
      <c r="A8" s="363"/>
      <c r="B8" s="363"/>
      <c r="C8" s="363"/>
      <c r="D8" s="363"/>
      <c r="E8" s="363"/>
      <c r="F8" s="39" t="s">
        <v>262</v>
      </c>
      <c r="G8" s="39" t="s">
        <v>263</v>
      </c>
      <c r="H8" s="39" t="s">
        <v>307</v>
      </c>
      <c r="I8" s="39" t="s">
        <v>264</v>
      </c>
      <c r="J8" s="40" t="s">
        <v>262</v>
      </c>
      <c r="K8" s="40" t="s">
        <v>263</v>
      </c>
      <c r="L8" s="40" t="s">
        <v>305</v>
      </c>
      <c r="M8" s="40" t="s">
        <v>264</v>
      </c>
      <c r="N8" s="37" t="s">
        <v>262</v>
      </c>
      <c r="O8" s="37" t="s">
        <v>263</v>
      </c>
      <c r="P8" s="37" t="s">
        <v>305</v>
      </c>
      <c r="Q8" s="37" t="s">
        <v>264</v>
      </c>
      <c r="R8" s="42" t="s">
        <v>262</v>
      </c>
      <c r="S8" s="42" t="s">
        <v>263</v>
      </c>
      <c r="T8" s="42" t="s">
        <v>305</v>
      </c>
      <c r="U8" s="42" t="s">
        <v>264</v>
      </c>
      <c r="V8" s="43" t="s">
        <v>270</v>
      </c>
      <c r="W8" s="43" t="s">
        <v>305</v>
      </c>
      <c r="X8" s="43" t="s">
        <v>271</v>
      </c>
      <c r="Y8" s="43" t="s">
        <v>308</v>
      </c>
    </row>
    <row r="9" spans="1:25" ht="108.75" customHeight="1">
      <c r="A9" s="365" t="s">
        <v>569</v>
      </c>
      <c r="B9" s="52" t="s">
        <v>570</v>
      </c>
      <c r="C9" s="52" t="s">
        <v>562</v>
      </c>
      <c r="D9" s="52"/>
      <c r="E9" s="52">
        <v>1</v>
      </c>
      <c r="F9" s="55">
        <f>E9/4</f>
        <v>0.25</v>
      </c>
      <c r="G9" s="8"/>
      <c r="H9" s="70">
        <f>MIN(G9/F9,1)</f>
        <v>0</v>
      </c>
      <c r="I9" s="12"/>
      <c r="J9" s="55">
        <f>E9/4</f>
        <v>0.25</v>
      </c>
      <c r="K9" s="8"/>
      <c r="L9" s="70">
        <f>MIN(K9/J9,1)</f>
        <v>0</v>
      </c>
      <c r="M9" s="12"/>
      <c r="N9" s="55">
        <f>E9/4</f>
        <v>0.25</v>
      </c>
      <c r="O9" s="8"/>
      <c r="P9" s="70">
        <f>MIN(O9/N9,1)</f>
        <v>0</v>
      </c>
      <c r="Q9" s="12"/>
      <c r="R9" s="55">
        <f>E9/4</f>
        <v>0.25</v>
      </c>
      <c r="S9" s="8"/>
      <c r="T9" s="70">
        <f>MIN(S9/R9,1)</f>
        <v>0</v>
      </c>
      <c r="U9" s="12"/>
      <c r="V9" s="55">
        <f>G9+K9+O9+S9</f>
        <v>0</v>
      </c>
      <c r="W9" s="70">
        <f>MIN(V9/E9,1)</f>
        <v>0</v>
      </c>
      <c r="X9" s="46" t="str">
        <f>IF(V9&gt;=E9,"CUMPLE","NO CUMPLE")</f>
        <v>NO CUMPLE</v>
      </c>
      <c r="Y9" s="12"/>
    </row>
    <row r="10" spans="1:25" ht="108.75" customHeight="1">
      <c r="A10" s="366"/>
      <c r="B10" s="52" t="s">
        <v>571</v>
      </c>
      <c r="C10" s="52" t="s">
        <v>563</v>
      </c>
      <c r="D10" s="52"/>
      <c r="E10" s="52">
        <v>1</v>
      </c>
      <c r="F10" s="55">
        <f t="shared" ref="F10:F22" si="0">E10/4</f>
        <v>0.25</v>
      </c>
      <c r="G10" s="8"/>
      <c r="H10" s="70">
        <f t="shared" ref="H10:H22" si="1">MIN(G10/F10,1)</f>
        <v>0</v>
      </c>
      <c r="I10" s="12"/>
      <c r="J10" s="55">
        <f t="shared" ref="J10:J22" si="2">E10/4</f>
        <v>0.25</v>
      </c>
      <c r="K10" s="8"/>
      <c r="L10" s="70">
        <f t="shared" ref="L10:L22" si="3">MIN(K10/J10,1)</f>
        <v>0</v>
      </c>
      <c r="M10" s="12"/>
      <c r="N10" s="55">
        <f t="shared" ref="N10:N21" si="4">E10/4</f>
        <v>0.25</v>
      </c>
      <c r="O10" s="8"/>
      <c r="P10" s="70">
        <f t="shared" ref="P10:P22" si="5">MIN(O10/N10,1)</f>
        <v>0</v>
      </c>
      <c r="Q10" s="12"/>
      <c r="R10" s="55">
        <f t="shared" ref="R10:R22" si="6">E10/4</f>
        <v>0.25</v>
      </c>
      <c r="S10" s="8"/>
      <c r="T10" s="70">
        <f t="shared" ref="T10:T22" si="7">MIN(S10/R10,1)</f>
        <v>0</v>
      </c>
      <c r="U10" s="12"/>
      <c r="V10" s="55">
        <f t="shared" ref="V10:V22" si="8">G10+K10+O10+S10</f>
        <v>0</v>
      </c>
      <c r="W10" s="70">
        <f t="shared" ref="W10:W22" si="9">MIN(V10/E10,1)</f>
        <v>0</v>
      </c>
      <c r="X10" s="46" t="str">
        <f t="shared" ref="X10:X22" si="10">IF(V10&gt;=E10,"CUMPLE","NO CUMPLE")</f>
        <v>NO CUMPLE</v>
      </c>
      <c r="Y10" s="12"/>
    </row>
    <row r="11" spans="1:25" ht="108.75" customHeight="1">
      <c r="A11" s="366"/>
      <c r="B11" s="52" t="s">
        <v>572</v>
      </c>
      <c r="C11" s="52" t="s">
        <v>564</v>
      </c>
      <c r="D11" s="52"/>
      <c r="E11" s="52">
        <v>1</v>
      </c>
      <c r="F11" s="55">
        <f t="shared" si="0"/>
        <v>0.25</v>
      </c>
      <c r="G11" s="8"/>
      <c r="H11" s="70">
        <f t="shared" si="1"/>
        <v>0</v>
      </c>
      <c r="I11" s="12"/>
      <c r="J11" s="55">
        <f t="shared" si="2"/>
        <v>0.25</v>
      </c>
      <c r="K11" s="8"/>
      <c r="L11" s="70">
        <f t="shared" si="3"/>
        <v>0</v>
      </c>
      <c r="M11" s="12"/>
      <c r="N11" s="55">
        <f t="shared" si="4"/>
        <v>0.25</v>
      </c>
      <c r="O11" s="8"/>
      <c r="P11" s="70">
        <f t="shared" si="5"/>
        <v>0</v>
      </c>
      <c r="Q11" s="12"/>
      <c r="R11" s="55">
        <f t="shared" si="6"/>
        <v>0.25</v>
      </c>
      <c r="S11" s="8"/>
      <c r="T11" s="70">
        <f t="shared" si="7"/>
        <v>0</v>
      </c>
      <c r="U11" s="12"/>
      <c r="V11" s="55">
        <f t="shared" si="8"/>
        <v>0</v>
      </c>
      <c r="W11" s="70">
        <f t="shared" si="9"/>
        <v>0</v>
      </c>
      <c r="X11" s="46" t="str">
        <f t="shared" si="10"/>
        <v>NO CUMPLE</v>
      </c>
      <c r="Y11" s="12"/>
    </row>
    <row r="12" spans="1:25" ht="108.75" customHeight="1">
      <c r="A12" s="366"/>
      <c r="B12" s="52" t="s">
        <v>573</v>
      </c>
      <c r="C12" s="52" t="s">
        <v>565</v>
      </c>
      <c r="D12" s="52"/>
      <c r="E12" s="52">
        <v>1</v>
      </c>
      <c r="F12" s="55">
        <f t="shared" si="0"/>
        <v>0.25</v>
      </c>
      <c r="G12" s="8"/>
      <c r="H12" s="70">
        <f t="shared" si="1"/>
        <v>0</v>
      </c>
      <c r="I12" s="12"/>
      <c r="J12" s="55">
        <f t="shared" si="2"/>
        <v>0.25</v>
      </c>
      <c r="K12" s="8"/>
      <c r="L12" s="70">
        <f t="shared" si="3"/>
        <v>0</v>
      </c>
      <c r="M12" s="12"/>
      <c r="N12" s="55">
        <f t="shared" si="4"/>
        <v>0.25</v>
      </c>
      <c r="O12" s="8"/>
      <c r="P12" s="70">
        <f t="shared" si="5"/>
        <v>0</v>
      </c>
      <c r="Q12" s="12"/>
      <c r="R12" s="55">
        <f t="shared" si="6"/>
        <v>0.25</v>
      </c>
      <c r="S12" s="8"/>
      <c r="T12" s="70">
        <f t="shared" si="7"/>
        <v>0</v>
      </c>
      <c r="U12" s="12"/>
      <c r="V12" s="55">
        <f t="shared" si="8"/>
        <v>0</v>
      </c>
      <c r="W12" s="70">
        <f t="shared" si="9"/>
        <v>0</v>
      </c>
      <c r="X12" s="46" t="str">
        <f t="shared" si="10"/>
        <v>NO CUMPLE</v>
      </c>
      <c r="Y12" s="12"/>
    </row>
    <row r="13" spans="1:25" ht="108.75" customHeight="1">
      <c r="A13" s="366"/>
      <c r="B13" s="52" t="s">
        <v>574</v>
      </c>
      <c r="C13" s="52" t="s">
        <v>566</v>
      </c>
      <c r="D13" s="52"/>
      <c r="E13" s="52">
        <v>1</v>
      </c>
      <c r="F13" s="55">
        <f t="shared" si="0"/>
        <v>0.25</v>
      </c>
      <c r="G13" s="8"/>
      <c r="H13" s="70">
        <f t="shared" si="1"/>
        <v>0</v>
      </c>
      <c r="I13" s="12"/>
      <c r="J13" s="55">
        <f t="shared" si="2"/>
        <v>0.25</v>
      </c>
      <c r="K13" s="8"/>
      <c r="L13" s="70">
        <f t="shared" si="3"/>
        <v>0</v>
      </c>
      <c r="M13" s="12"/>
      <c r="N13" s="55">
        <f t="shared" si="4"/>
        <v>0.25</v>
      </c>
      <c r="O13" s="8"/>
      <c r="P13" s="70">
        <f t="shared" si="5"/>
        <v>0</v>
      </c>
      <c r="Q13" s="12"/>
      <c r="R13" s="55">
        <f t="shared" si="6"/>
        <v>0.25</v>
      </c>
      <c r="S13" s="8"/>
      <c r="T13" s="70">
        <f t="shared" si="7"/>
        <v>0</v>
      </c>
      <c r="U13" s="12"/>
      <c r="V13" s="55">
        <f t="shared" si="8"/>
        <v>0</v>
      </c>
      <c r="W13" s="70">
        <f t="shared" si="9"/>
        <v>0</v>
      </c>
      <c r="X13" s="46" t="str">
        <f t="shared" si="10"/>
        <v>NO CUMPLE</v>
      </c>
      <c r="Y13" s="12"/>
    </row>
    <row r="14" spans="1:25" ht="108.75" customHeight="1">
      <c r="A14" s="366"/>
      <c r="B14" s="52" t="s">
        <v>575</v>
      </c>
      <c r="C14" s="52" t="s">
        <v>567</v>
      </c>
      <c r="D14" s="52"/>
      <c r="E14" s="227">
        <v>1</v>
      </c>
      <c r="F14" s="61">
        <f t="shared" si="0"/>
        <v>0.25</v>
      </c>
      <c r="G14" s="73"/>
      <c r="H14" s="70">
        <f t="shared" si="1"/>
        <v>0</v>
      </c>
      <c r="I14" s="12"/>
      <c r="J14" s="61">
        <f t="shared" si="2"/>
        <v>0.25</v>
      </c>
      <c r="K14" s="73"/>
      <c r="L14" s="70">
        <f t="shared" si="3"/>
        <v>0</v>
      </c>
      <c r="M14" s="12"/>
      <c r="N14" s="61">
        <f t="shared" si="4"/>
        <v>0.25</v>
      </c>
      <c r="O14" s="73"/>
      <c r="P14" s="70">
        <f t="shared" si="5"/>
        <v>0</v>
      </c>
      <c r="Q14" s="12"/>
      <c r="R14" s="61">
        <f t="shared" si="6"/>
        <v>0.25</v>
      </c>
      <c r="S14" s="73"/>
      <c r="T14" s="70">
        <f t="shared" si="7"/>
        <v>0</v>
      </c>
      <c r="U14" s="12"/>
      <c r="V14" s="55">
        <f t="shared" si="8"/>
        <v>0</v>
      </c>
      <c r="W14" s="70">
        <f t="shared" si="9"/>
        <v>0</v>
      </c>
      <c r="X14" s="46" t="str">
        <f t="shared" si="10"/>
        <v>NO CUMPLE</v>
      </c>
      <c r="Y14" s="12"/>
    </row>
    <row r="15" spans="1:25" ht="108.75" customHeight="1">
      <c r="A15" s="366"/>
      <c r="B15" s="190" t="s">
        <v>576</v>
      </c>
      <c r="C15" s="190" t="s">
        <v>568</v>
      </c>
      <c r="D15" s="52"/>
      <c r="E15" s="227">
        <v>1</v>
      </c>
      <c r="F15" s="61">
        <f t="shared" si="0"/>
        <v>0.25</v>
      </c>
      <c r="G15" s="73"/>
      <c r="H15" s="70">
        <f t="shared" si="1"/>
        <v>0</v>
      </c>
      <c r="I15" s="12"/>
      <c r="J15" s="61">
        <f t="shared" si="2"/>
        <v>0.25</v>
      </c>
      <c r="K15" s="73"/>
      <c r="L15" s="70">
        <f t="shared" si="3"/>
        <v>0</v>
      </c>
      <c r="M15" s="12"/>
      <c r="N15" s="61">
        <f t="shared" si="4"/>
        <v>0.25</v>
      </c>
      <c r="O15" s="73"/>
      <c r="P15" s="70">
        <f t="shared" si="5"/>
        <v>0</v>
      </c>
      <c r="Q15" s="12"/>
      <c r="R15" s="61">
        <f t="shared" si="6"/>
        <v>0.25</v>
      </c>
      <c r="S15" s="73"/>
      <c r="T15" s="70">
        <f t="shared" si="7"/>
        <v>0</v>
      </c>
      <c r="U15" s="12"/>
      <c r="V15" s="55">
        <f t="shared" si="8"/>
        <v>0</v>
      </c>
      <c r="W15" s="70">
        <f t="shared" si="9"/>
        <v>0</v>
      </c>
      <c r="X15" s="46" t="str">
        <f t="shared" si="10"/>
        <v>NO CUMPLE</v>
      </c>
      <c r="Y15" s="12"/>
    </row>
    <row r="16" spans="1:25" ht="172.5" customHeight="1">
      <c r="A16" s="392" t="s">
        <v>581</v>
      </c>
      <c r="B16" s="228" t="s">
        <v>579</v>
      </c>
      <c r="C16" s="228" t="s">
        <v>577</v>
      </c>
      <c r="D16" s="229"/>
      <c r="E16" s="52">
        <v>1</v>
      </c>
      <c r="F16" s="55">
        <f t="shared" si="0"/>
        <v>0.25</v>
      </c>
      <c r="G16" s="8"/>
      <c r="H16" s="70">
        <f t="shared" si="1"/>
        <v>0</v>
      </c>
      <c r="I16" s="12"/>
      <c r="J16" s="55">
        <f t="shared" si="2"/>
        <v>0.25</v>
      </c>
      <c r="K16" s="8"/>
      <c r="L16" s="70">
        <f t="shared" si="3"/>
        <v>0</v>
      </c>
      <c r="M16" s="12"/>
      <c r="N16" s="55">
        <f t="shared" si="4"/>
        <v>0.25</v>
      </c>
      <c r="O16" s="8"/>
      <c r="P16" s="70">
        <f t="shared" si="5"/>
        <v>0</v>
      </c>
      <c r="Q16" s="12"/>
      <c r="R16" s="55">
        <f t="shared" si="6"/>
        <v>0.25</v>
      </c>
      <c r="S16" s="8"/>
      <c r="T16" s="70">
        <f t="shared" si="7"/>
        <v>0</v>
      </c>
      <c r="U16" s="12"/>
      <c r="V16" s="55">
        <f t="shared" si="8"/>
        <v>0</v>
      </c>
      <c r="W16" s="70">
        <f t="shared" si="9"/>
        <v>0</v>
      </c>
      <c r="X16" s="46" t="str">
        <f t="shared" si="10"/>
        <v>NO CUMPLE</v>
      </c>
      <c r="Y16" s="12"/>
    </row>
    <row r="17" spans="1:25" ht="172.5" customHeight="1">
      <c r="A17" s="392"/>
      <c r="B17" s="228" t="s">
        <v>580</v>
      </c>
      <c r="C17" s="228" t="s">
        <v>578</v>
      </c>
      <c r="D17" s="229"/>
      <c r="E17" s="52">
        <v>1</v>
      </c>
      <c r="F17" s="55">
        <f t="shared" si="0"/>
        <v>0.25</v>
      </c>
      <c r="G17" s="8"/>
      <c r="H17" s="70">
        <f t="shared" si="1"/>
        <v>0</v>
      </c>
      <c r="I17" s="12"/>
      <c r="J17" s="55">
        <f t="shared" si="2"/>
        <v>0.25</v>
      </c>
      <c r="K17" s="8"/>
      <c r="L17" s="70">
        <f t="shared" si="3"/>
        <v>0</v>
      </c>
      <c r="M17" s="12"/>
      <c r="N17" s="55">
        <f t="shared" si="4"/>
        <v>0.25</v>
      </c>
      <c r="O17" s="8"/>
      <c r="P17" s="70">
        <f t="shared" si="5"/>
        <v>0</v>
      </c>
      <c r="Q17" s="12"/>
      <c r="R17" s="55">
        <f t="shared" si="6"/>
        <v>0.25</v>
      </c>
      <c r="S17" s="8"/>
      <c r="T17" s="70">
        <f t="shared" si="7"/>
        <v>0</v>
      </c>
      <c r="U17" s="12"/>
      <c r="V17" s="55">
        <f t="shared" si="8"/>
        <v>0</v>
      </c>
      <c r="W17" s="70">
        <f t="shared" si="9"/>
        <v>0</v>
      </c>
      <c r="X17" s="46" t="str">
        <f t="shared" si="10"/>
        <v>NO CUMPLE</v>
      </c>
      <c r="Y17" s="12"/>
    </row>
    <row r="18" spans="1:25" ht="172.5" customHeight="1">
      <c r="A18" s="365" t="s">
        <v>584</v>
      </c>
      <c r="B18" s="191" t="s">
        <v>585</v>
      </c>
      <c r="C18" s="191" t="s">
        <v>582</v>
      </c>
      <c r="D18" s="52"/>
      <c r="E18" s="227">
        <v>1</v>
      </c>
      <c r="F18" s="61">
        <f t="shared" si="0"/>
        <v>0.25</v>
      </c>
      <c r="G18" s="73"/>
      <c r="H18" s="70">
        <f t="shared" si="1"/>
        <v>0</v>
      </c>
      <c r="I18" s="12"/>
      <c r="J18" s="61">
        <f t="shared" si="2"/>
        <v>0.25</v>
      </c>
      <c r="K18" s="73"/>
      <c r="L18" s="70">
        <f t="shared" si="3"/>
        <v>0</v>
      </c>
      <c r="M18" s="12"/>
      <c r="N18" s="61">
        <f t="shared" si="4"/>
        <v>0.25</v>
      </c>
      <c r="O18" s="73"/>
      <c r="P18" s="70">
        <f t="shared" si="5"/>
        <v>0</v>
      </c>
      <c r="Q18" s="12"/>
      <c r="R18" s="61">
        <f t="shared" si="6"/>
        <v>0.25</v>
      </c>
      <c r="S18" s="73"/>
      <c r="T18" s="70">
        <f t="shared" si="7"/>
        <v>0</v>
      </c>
      <c r="U18" s="12"/>
      <c r="V18" s="55">
        <f t="shared" si="8"/>
        <v>0</v>
      </c>
      <c r="W18" s="70">
        <f t="shared" si="9"/>
        <v>0</v>
      </c>
      <c r="X18" s="46" t="str">
        <f t="shared" si="10"/>
        <v>NO CUMPLE</v>
      </c>
      <c r="Y18" s="12"/>
    </row>
    <row r="19" spans="1:25" ht="172.5" customHeight="1">
      <c r="A19" s="393"/>
      <c r="B19" s="52" t="s">
        <v>586</v>
      </c>
      <c r="C19" s="52" t="s">
        <v>583</v>
      </c>
      <c r="D19" s="52"/>
      <c r="E19" s="52">
        <v>2</v>
      </c>
      <c r="F19" s="55">
        <f t="shared" si="0"/>
        <v>0.5</v>
      </c>
      <c r="G19" s="8"/>
      <c r="H19" s="70">
        <f t="shared" si="1"/>
        <v>0</v>
      </c>
      <c r="I19" s="12"/>
      <c r="J19" s="55">
        <f t="shared" si="2"/>
        <v>0.5</v>
      </c>
      <c r="K19" s="8"/>
      <c r="L19" s="70">
        <f t="shared" si="3"/>
        <v>0</v>
      </c>
      <c r="M19" s="12"/>
      <c r="N19" s="55">
        <f t="shared" si="4"/>
        <v>0.5</v>
      </c>
      <c r="O19" s="8"/>
      <c r="P19" s="70">
        <f t="shared" si="5"/>
        <v>0</v>
      </c>
      <c r="Q19" s="12"/>
      <c r="R19" s="55">
        <f t="shared" si="6"/>
        <v>0.5</v>
      </c>
      <c r="S19" s="8"/>
      <c r="T19" s="70">
        <f t="shared" si="7"/>
        <v>0</v>
      </c>
      <c r="U19" s="12"/>
      <c r="V19" s="55">
        <f t="shared" si="8"/>
        <v>0</v>
      </c>
      <c r="W19" s="70">
        <f t="shared" si="9"/>
        <v>0</v>
      </c>
      <c r="X19" s="46" t="str">
        <f t="shared" si="10"/>
        <v>NO CUMPLE</v>
      </c>
      <c r="Y19" s="12"/>
    </row>
    <row r="20" spans="1:25" ht="112.5" customHeight="1">
      <c r="A20" s="62" t="s">
        <v>587</v>
      </c>
      <c r="B20" s="52" t="s">
        <v>588</v>
      </c>
      <c r="C20" s="218" t="s">
        <v>589</v>
      </c>
      <c r="D20" s="192"/>
      <c r="E20" s="226">
        <v>1</v>
      </c>
      <c r="F20" s="55">
        <f t="shared" si="0"/>
        <v>0.25</v>
      </c>
      <c r="G20" s="8"/>
      <c r="H20" s="70">
        <f t="shared" si="1"/>
        <v>0</v>
      </c>
      <c r="I20" s="13"/>
      <c r="J20" s="55">
        <f t="shared" si="2"/>
        <v>0.25</v>
      </c>
      <c r="K20" s="8"/>
      <c r="L20" s="70">
        <f t="shared" si="3"/>
        <v>0</v>
      </c>
      <c r="M20" s="13"/>
      <c r="N20" s="55">
        <f t="shared" si="4"/>
        <v>0.25</v>
      </c>
      <c r="O20" s="8"/>
      <c r="P20" s="70">
        <f t="shared" si="5"/>
        <v>0</v>
      </c>
      <c r="Q20" s="13"/>
      <c r="R20" s="55">
        <f t="shared" si="6"/>
        <v>0.25</v>
      </c>
      <c r="S20" s="8"/>
      <c r="T20" s="70">
        <f t="shared" si="7"/>
        <v>0</v>
      </c>
      <c r="U20" s="13"/>
      <c r="V20" s="55">
        <f t="shared" si="8"/>
        <v>0</v>
      </c>
      <c r="W20" s="70">
        <f t="shared" si="9"/>
        <v>0</v>
      </c>
      <c r="X20" s="46" t="str">
        <f t="shared" si="10"/>
        <v>NO CUMPLE</v>
      </c>
      <c r="Y20" s="13"/>
    </row>
    <row r="21" spans="1:25" ht="172.5" customHeight="1">
      <c r="A21" s="52" t="s">
        <v>590</v>
      </c>
      <c r="B21" s="52" t="s">
        <v>591</v>
      </c>
      <c r="C21" s="215" t="s">
        <v>592</v>
      </c>
      <c r="D21" s="192"/>
      <c r="E21" s="227">
        <v>1</v>
      </c>
      <c r="F21" s="61">
        <f t="shared" si="0"/>
        <v>0.25</v>
      </c>
      <c r="G21" s="73"/>
      <c r="H21" s="70">
        <f t="shared" si="1"/>
        <v>0</v>
      </c>
      <c r="I21" s="13"/>
      <c r="J21" s="61">
        <f t="shared" si="2"/>
        <v>0.25</v>
      </c>
      <c r="K21" s="73"/>
      <c r="L21" s="70">
        <f t="shared" si="3"/>
        <v>0</v>
      </c>
      <c r="M21" s="13"/>
      <c r="N21" s="61">
        <f t="shared" si="4"/>
        <v>0.25</v>
      </c>
      <c r="O21" s="73"/>
      <c r="P21" s="70">
        <f t="shared" si="5"/>
        <v>0</v>
      </c>
      <c r="Q21" s="13"/>
      <c r="R21" s="61">
        <f t="shared" si="6"/>
        <v>0.25</v>
      </c>
      <c r="S21" s="73"/>
      <c r="T21" s="70">
        <f t="shared" si="7"/>
        <v>0</v>
      </c>
      <c r="U21" s="13"/>
      <c r="V21" s="55">
        <f t="shared" si="8"/>
        <v>0</v>
      </c>
      <c r="W21" s="70">
        <f t="shared" si="9"/>
        <v>0</v>
      </c>
      <c r="X21" s="46" t="str">
        <f t="shared" si="10"/>
        <v>NO CUMPLE</v>
      </c>
      <c r="Y21" s="13"/>
    </row>
    <row r="22" spans="1:25" ht="108" customHeight="1">
      <c r="A22" s="52" t="s">
        <v>360</v>
      </c>
      <c r="B22" s="52" t="s">
        <v>501</v>
      </c>
      <c r="C22" s="215" t="s">
        <v>362</v>
      </c>
      <c r="D22" s="52"/>
      <c r="E22" s="227">
        <v>1</v>
      </c>
      <c r="F22" s="61">
        <f t="shared" si="0"/>
        <v>0.25</v>
      </c>
      <c r="G22" s="73"/>
      <c r="H22" s="70">
        <f t="shared" si="1"/>
        <v>0</v>
      </c>
      <c r="I22" s="12"/>
      <c r="J22" s="61">
        <f t="shared" si="2"/>
        <v>0.25</v>
      </c>
      <c r="K22" s="73"/>
      <c r="L22" s="70">
        <f t="shared" si="3"/>
        <v>0</v>
      </c>
      <c r="M22" s="12"/>
      <c r="N22" s="61">
        <f>E22/4</f>
        <v>0.25</v>
      </c>
      <c r="O22" s="73"/>
      <c r="P22" s="70">
        <f t="shared" si="5"/>
        <v>0</v>
      </c>
      <c r="Q22" s="12"/>
      <c r="R22" s="61">
        <f t="shared" si="6"/>
        <v>0.25</v>
      </c>
      <c r="S22" s="73"/>
      <c r="T22" s="70">
        <f t="shared" si="7"/>
        <v>0</v>
      </c>
      <c r="U22" s="12"/>
      <c r="V22" s="55">
        <f t="shared" si="8"/>
        <v>0</v>
      </c>
      <c r="W22" s="70">
        <f t="shared" si="9"/>
        <v>0</v>
      </c>
      <c r="X22" s="46" t="str">
        <f t="shared" si="10"/>
        <v>NO CUMPLE</v>
      </c>
      <c r="Y22" s="12"/>
    </row>
    <row r="23" spans="1:25" ht="51.75" customHeight="1">
      <c r="A23" s="372"/>
      <c r="B23" s="372"/>
      <c r="C23" s="372"/>
      <c r="D23" s="372"/>
      <c r="E23" s="372"/>
      <c r="F23" s="373"/>
      <c r="G23" s="273" t="s">
        <v>265</v>
      </c>
      <c r="H23" s="350"/>
      <c r="I23" s="261"/>
      <c r="J23" s="281"/>
      <c r="K23" s="279" t="s">
        <v>266</v>
      </c>
      <c r="L23" s="280"/>
      <c r="M23" s="261"/>
      <c r="N23" s="281"/>
      <c r="O23" s="284" t="s">
        <v>267</v>
      </c>
      <c r="P23" s="351"/>
      <c r="Q23" s="261"/>
      <c r="R23" s="281"/>
      <c r="S23" s="265" t="s">
        <v>268</v>
      </c>
      <c r="T23" s="266"/>
      <c r="U23" s="261"/>
      <c r="V23" s="364" t="s">
        <v>427</v>
      </c>
      <c r="W23" s="342"/>
      <c r="X23" s="343"/>
      <c r="Y23" s="376"/>
    </row>
    <row r="24" spans="1:25" ht="15">
      <c r="A24" s="374"/>
      <c r="B24" s="374"/>
      <c r="C24" s="374"/>
      <c r="D24" s="374"/>
      <c r="E24" s="374"/>
      <c r="F24" s="375"/>
      <c r="G24" s="39" t="s">
        <v>262</v>
      </c>
      <c r="H24" s="35" t="s">
        <v>263</v>
      </c>
      <c r="I24" s="262"/>
      <c r="J24" s="282"/>
      <c r="K24" s="40" t="s">
        <v>262</v>
      </c>
      <c r="L24" s="40" t="s">
        <v>263</v>
      </c>
      <c r="M24" s="262"/>
      <c r="N24" s="282"/>
      <c r="O24" s="36" t="s">
        <v>262</v>
      </c>
      <c r="P24" s="37" t="s">
        <v>263</v>
      </c>
      <c r="Q24" s="262"/>
      <c r="R24" s="282"/>
      <c r="S24" s="41" t="s">
        <v>262</v>
      </c>
      <c r="T24" s="42" t="s">
        <v>263</v>
      </c>
      <c r="U24" s="262"/>
      <c r="V24" s="43" t="s">
        <v>262</v>
      </c>
      <c r="W24" s="43" t="s">
        <v>263</v>
      </c>
      <c r="X24" s="43" t="s">
        <v>269</v>
      </c>
      <c r="Y24" s="377"/>
    </row>
    <row r="25" spans="1:25">
      <c r="A25" s="374"/>
      <c r="B25" s="374"/>
      <c r="C25" s="374"/>
      <c r="D25" s="374"/>
      <c r="E25" s="374"/>
      <c r="F25" s="375"/>
      <c r="G25" s="44">
        <v>1</v>
      </c>
      <c r="H25" s="45">
        <f>AVERAGE(H9:H22)</f>
        <v>0</v>
      </c>
      <c r="I25" s="262"/>
      <c r="J25" s="282"/>
      <c r="K25" s="44">
        <v>1</v>
      </c>
      <c r="L25" s="45">
        <f>AVERAGE(L9:L22)</f>
        <v>0</v>
      </c>
      <c r="M25" s="262"/>
      <c r="N25" s="282"/>
      <c r="O25" s="45">
        <v>1</v>
      </c>
      <c r="P25" s="45">
        <f>AVERAGE(P9:P22)</f>
        <v>0</v>
      </c>
      <c r="Q25" s="262"/>
      <c r="R25" s="282"/>
      <c r="S25" s="45">
        <v>1</v>
      </c>
      <c r="T25" s="45">
        <f>AVERAGE(T9:T22)</f>
        <v>0</v>
      </c>
      <c r="U25" s="262"/>
      <c r="V25" s="44">
        <v>1</v>
      </c>
      <c r="W25" s="45">
        <f>AVERAGE(W9:W22)</f>
        <v>0</v>
      </c>
      <c r="X25" s="46" t="str">
        <f>IF(W25&gt;=V25,"CUMPLE","NO CUMPLE")</f>
        <v>NO CUMPLE</v>
      </c>
      <c r="Y25" s="377"/>
    </row>
    <row r="31" spans="1:25">
      <c r="Y31" s="30"/>
    </row>
  </sheetData>
  <sheetProtection algorithmName="SHA-512" hashValue="uYGxQ5PdSYqAGNLgzhNaM7mJIgZryW0daresX5zwDlEKqx/ZMdM+v+wZaImB9ve9tNdCdubJr6GCWqaI5InD9A==" saltValue="wQVlY+D5vm7tcQNJUOZysw==" spinCount="100000" sheet="1" objects="1" scenarios="1"/>
  <mergeCells count="38">
    <mergeCell ref="A16:A17"/>
    <mergeCell ref="A18:A19"/>
    <mergeCell ref="A5:B5"/>
    <mergeCell ref="A6:B6"/>
    <mergeCell ref="V7:Y7"/>
    <mergeCell ref="B7:B8"/>
    <mergeCell ref="A7:A8"/>
    <mergeCell ref="C7:C8"/>
    <mergeCell ref="D7:D8"/>
    <mergeCell ref="R7:U7"/>
    <mergeCell ref="E7:E8"/>
    <mergeCell ref="A9:A15"/>
    <mergeCell ref="A23:F25"/>
    <mergeCell ref="Y23:Y25"/>
    <mergeCell ref="G23:H23"/>
    <mergeCell ref="I23:J25"/>
    <mergeCell ref="K23:L23"/>
    <mergeCell ref="M23:N25"/>
    <mergeCell ref="O23:P23"/>
    <mergeCell ref="Q23:R25"/>
    <mergeCell ref="S23:T23"/>
    <mergeCell ref="U23:U25"/>
    <mergeCell ref="V23:X23"/>
    <mergeCell ref="Q2:V2"/>
    <mergeCell ref="W2:Y2"/>
    <mergeCell ref="A1:B1"/>
    <mergeCell ref="C1:V1"/>
    <mergeCell ref="A3:Y3"/>
    <mergeCell ref="W1:Y1"/>
    <mergeCell ref="A2:B2"/>
    <mergeCell ref="C2:I2"/>
    <mergeCell ref="J2:P2"/>
    <mergeCell ref="A4:Y4"/>
    <mergeCell ref="C5:Y5"/>
    <mergeCell ref="C6:Y6"/>
    <mergeCell ref="F7:I7"/>
    <mergeCell ref="J7:M7"/>
    <mergeCell ref="N7:Q7"/>
  </mergeCells>
  <conditionalFormatting sqref="G9:G22">
    <cfRule type="expression" dxfId="54" priority="16">
      <formula>G9&lt;F9</formula>
    </cfRule>
  </conditionalFormatting>
  <conditionalFormatting sqref="K9:K22">
    <cfRule type="expression" dxfId="53" priority="3">
      <formula>K9&lt;J9</formula>
    </cfRule>
  </conditionalFormatting>
  <conditionalFormatting sqref="L9:L22">
    <cfRule type="cellIs" dxfId="52" priority="14" operator="greaterThan">
      <formula>$G$9&lt;=$F$9</formula>
    </cfRule>
  </conditionalFormatting>
  <conditionalFormatting sqref="O9:O22">
    <cfRule type="expression" dxfId="51" priority="2">
      <formula>O9&lt;N9</formula>
    </cfRule>
  </conditionalFormatting>
  <conditionalFormatting sqref="P9:P22">
    <cfRule type="cellIs" dxfId="50" priority="12" operator="greaterThan">
      <formula>$G$9&lt;=$F$9</formula>
    </cfRule>
  </conditionalFormatting>
  <conditionalFormatting sqref="S9:S22">
    <cfRule type="expression" dxfId="49" priority="1">
      <formula>S9&lt;R9</formula>
    </cfRule>
  </conditionalFormatting>
  <conditionalFormatting sqref="T9:T22">
    <cfRule type="cellIs" dxfId="48" priority="11" operator="greaterThan">
      <formula>$G$9&lt;=$F$9</formula>
    </cfRule>
  </conditionalFormatting>
  <conditionalFormatting sqref="X9:X22">
    <cfRule type="containsText" dxfId="47" priority="7" operator="containsText" text="NO CUMPLE">
      <formula>NOT(ISERROR(SEARCH("NO CUMPLE",X9)))</formula>
    </cfRule>
    <cfRule type="containsText" dxfId="46" priority="8" operator="containsText" text="CUMPLE">
      <formula>NOT(ISERROR(SEARCH("CUMPLE",X9)))</formula>
    </cfRule>
    <cfRule type="iconSet" priority="9">
      <iconSet>
        <cfvo type="percent" val="0"/>
        <cfvo type="percent" val="33"/>
        <cfvo type="percent" val="67"/>
      </iconSet>
    </cfRule>
  </conditionalFormatting>
  <conditionalFormatting sqref="X25">
    <cfRule type="containsText" dxfId="45" priority="4" operator="containsText" text="NO CUMPLE">
      <formula>NOT(ISERROR(SEARCH("NO CUMPLE",X25)))</formula>
    </cfRule>
    <cfRule type="containsText" dxfId="44" priority="5" operator="containsText" text="CUMPLE">
      <formula>NOT(ISERROR(SEARCH("CUMPLE",X25)))</formula>
    </cfRule>
    <cfRule type="iconSet" priority="6">
      <iconSet>
        <cfvo type="percent" val="0"/>
        <cfvo type="percent" val="33"/>
        <cfvo type="percent" val="67"/>
      </iconSet>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Y22 I9:I19 Q22 M9:M19 M22 Q9:Q19 U22 U9:U19 I22 Y9:Y19" xr:uid="{4329B8F3-096B-4C9B-A24D-89D6AAFA72ED}"/>
    <dataValidation allowBlank="1" showInputMessage="1" showErrorMessage="1" prompt="Elija de acuerdo a la categoría anterior_x000a_" sqref="A7" xr:uid="{91C79F14-16CD-46B0-9952-0C1EFFABADBC}"/>
    <dataValidation allowBlank="1" showInputMessage="1" showErrorMessage="1" prompt="Describa las acciones que desarrollan los componentes de la PP o Plan de Acciones Afirmativas" sqref="A20:A21 B7:D7" xr:uid="{CA72FC20-CD3F-41E2-AE82-A476CAF51EEB}"/>
  </dataValidations>
  <pageMargins left="0.7" right="0.7" top="0.75" bottom="0.75" header="0.3" footer="0.3"/>
  <pageSetup scale="37"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3070-9B66-4869-8F6B-8A61F7C116B3}">
  <sheetPr codeName="Hoja18"/>
  <dimension ref="A1:AT22"/>
  <sheetViews>
    <sheetView zoomScale="40" zoomScaleNormal="40" workbookViewId="0">
      <selection activeCell="R15" sqref="R15"/>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8.5703125" style="47" customWidth="1"/>
    <col min="26" max="26" width="25.7109375" style="30" customWidth="1"/>
    <col min="27" max="16384" width="11" style="30"/>
  </cols>
  <sheetData>
    <row r="1" spans="1:46" ht="86.25" customHeight="1">
      <c r="A1" s="252"/>
      <c r="B1" s="252"/>
      <c r="C1" s="253" t="s">
        <v>311</v>
      </c>
      <c r="D1" s="254"/>
      <c r="E1" s="254"/>
      <c r="F1" s="254"/>
      <c r="G1" s="254"/>
      <c r="H1" s="254"/>
      <c r="I1" s="254"/>
      <c r="J1" s="254"/>
      <c r="K1" s="254"/>
      <c r="L1" s="254"/>
      <c r="M1" s="254"/>
      <c r="N1" s="254"/>
      <c r="O1" s="254"/>
      <c r="P1" s="254"/>
      <c r="Q1" s="254"/>
      <c r="R1" s="254"/>
      <c r="S1" s="254"/>
      <c r="T1" s="254"/>
      <c r="U1" s="254"/>
      <c r="V1" s="254"/>
      <c r="W1" s="252"/>
      <c r="X1" s="252"/>
      <c r="Y1" s="252"/>
    </row>
    <row r="2" spans="1:46" s="31" customFormat="1" ht="43.5" customHeight="1">
      <c r="A2" s="253" t="s">
        <v>325</v>
      </c>
      <c r="B2" s="253"/>
      <c r="C2" s="254" t="s">
        <v>326</v>
      </c>
      <c r="D2" s="254"/>
      <c r="E2" s="254"/>
      <c r="F2" s="254"/>
      <c r="G2" s="254"/>
      <c r="H2" s="254"/>
      <c r="I2" s="254"/>
      <c r="J2" s="254" t="s">
        <v>618</v>
      </c>
      <c r="K2" s="254"/>
      <c r="L2" s="254"/>
      <c r="M2" s="254"/>
      <c r="N2" s="254"/>
      <c r="O2" s="254"/>
      <c r="P2" s="254"/>
      <c r="Q2" s="254" t="s">
        <v>617</v>
      </c>
      <c r="R2" s="254"/>
      <c r="S2" s="254"/>
      <c r="T2" s="254"/>
      <c r="U2" s="254"/>
      <c r="V2" s="254"/>
      <c r="W2" s="254" t="s">
        <v>312</v>
      </c>
      <c r="X2" s="254"/>
      <c r="Y2" s="254"/>
    </row>
    <row r="3" spans="1:46" ht="15.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row>
    <row r="4" spans="1:46" s="49" customFormat="1" ht="36.75" customHeight="1">
      <c r="A4" s="383" t="s">
        <v>255</v>
      </c>
      <c r="B4" s="384"/>
      <c r="C4" s="384"/>
      <c r="D4" s="384"/>
      <c r="E4" s="384"/>
      <c r="F4" s="384"/>
      <c r="G4" s="384"/>
      <c r="H4" s="384"/>
      <c r="I4" s="384"/>
      <c r="J4" s="384"/>
      <c r="K4" s="384"/>
      <c r="L4" s="384"/>
      <c r="M4" s="384"/>
      <c r="N4" s="384"/>
      <c r="O4" s="384"/>
      <c r="P4" s="384"/>
      <c r="Q4" s="384"/>
      <c r="R4" s="384"/>
      <c r="S4" s="384"/>
      <c r="T4" s="384"/>
      <c r="U4" s="384"/>
      <c r="V4" s="384"/>
      <c r="W4" s="384"/>
      <c r="X4" s="384"/>
      <c r="Y4" s="385"/>
      <c r="Z4" s="48"/>
      <c r="AA4" s="48"/>
      <c r="AB4" s="48"/>
      <c r="AC4" s="48"/>
      <c r="AD4" s="48"/>
      <c r="AE4" s="48"/>
      <c r="AF4" s="48"/>
    </row>
    <row r="5" spans="1:46" s="49" customFormat="1" ht="36.75" customHeight="1">
      <c r="A5" s="306" t="s">
        <v>424</v>
      </c>
      <c r="B5" s="306"/>
      <c r="C5" s="290" t="s">
        <v>109</v>
      </c>
      <c r="D5" s="291"/>
      <c r="E5" s="291"/>
      <c r="F5" s="291"/>
      <c r="G5" s="291"/>
      <c r="H5" s="291"/>
      <c r="I5" s="291"/>
      <c r="J5" s="291"/>
      <c r="K5" s="291"/>
      <c r="L5" s="291"/>
      <c r="M5" s="291"/>
      <c r="N5" s="291"/>
      <c r="O5" s="291"/>
      <c r="P5" s="291"/>
      <c r="Q5" s="291"/>
      <c r="R5" s="291"/>
      <c r="S5" s="291"/>
      <c r="T5" s="291"/>
      <c r="U5" s="291"/>
      <c r="V5" s="291"/>
      <c r="W5" s="291"/>
      <c r="X5" s="291"/>
      <c r="Y5" s="292"/>
      <c r="Z5" s="48"/>
      <c r="AA5" s="48"/>
      <c r="AB5" s="48"/>
      <c r="AC5" s="48"/>
      <c r="AD5" s="48"/>
      <c r="AE5" s="48"/>
      <c r="AF5" s="48"/>
    </row>
    <row r="6" spans="1:46" s="49" customFormat="1" ht="36.75" customHeight="1">
      <c r="A6" s="306" t="s">
        <v>425</v>
      </c>
      <c r="B6" s="306"/>
      <c r="C6" s="290" t="s">
        <v>299</v>
      </c>
      <c r="D6" s="291"/>
      <c r="E6" s="291"/>
      <c r="F6" s="291"/>
      <c r="G6" s="291"/>
      <c r="H6" s="291"/>
      <c r="I6" s="291"/>
      <c r="J6" s="291"/>
      <c r="K6" s="291"/>
      <c r="L6" s="291"/>
      <c r="M6" s="291"/>
      <c r="N6" s="291"/>
      <c r="O6" s="291"/>
      <c r="P6" s="291"/>
      <c r="Q6" s="291"/>
      <c r="R6" s="291"/>
      <c r="S6" s="291"/>
      <c r="T6" s="291"/>
      <c r="U6" s="291"/>
      <c r="V6" s="291"/>
      <c r="W6" s="291"/>
      <c r="X6" s="291"/>
      <c r="Y6" s="292"/>
      <c r="Z6" s="48"/>
      <c r="AA6" s="48"/>
      <c r="AB6" s="48"/>
      <c r="AC6" s="48"/>
      <c r="AD6" s="48"/>
      <c r="AE6" s="48"/>
      <c r="AF6" s="48"/>
    </row>
    <row r="7" spans="1:46" ht="27"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c r="W7" s="268"/>
      <c r="X7" s="268"/>
      <c r="Y7" s="268"/>
      <c r="Z7" s="50"/>
      <c r="AA7" s="50"/>
      <c r="AB7" s="50"/>
      <c r="AC7" s="50"/>
      <c r="AD7" s="50"/>
      <c r="AE7" s="50"/>
      <c r="AF7" s="50"/>
      <c r="AG7" s="51"/>
      <c r="AH7" s="51"/>
      <c r="AI7" s="51"/>
      <c r="AJ7" s="51"/>
      <c r="AK7" s="51"/>
      <c r="AL7" s="51"/>
      <c r="AM7" s="51"/>
      <c r="AN7" s="51"/>
      <c r="AO7" s="51"/>
      <c r="AP7" s="51"/>
      <c r="AQ7" s="51"/>
      <c r="AR7" s="51"/>
      <c r="AS7" s="51"/>
      <c r="AT7" s="51"/>
    </row>
    <row r="8" spans="1:46" ht="27" customHeight="1">
      <c r="A8" s="363"/>
      <c r="B8" s="363"/>
      <c r="C8" s="363"/>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310</v>
      </c>
      <c r="Z8" s="50"/>
      <c r="AA8" s="50"/>
      <c r="AB8" s="50"/>
      <c r="AC8" s="50"/>
      <c r="AD8" s="50"/>
      <c r="AE8" s="50"/>
      <c r="AF8" s="50"/>
      <c r="AG8" s="51"/>
      <c r="AH8" s="51"/>
      <c r="AI8" s="51"/>
      <c r="AJ8" s="51"/>
      <c r="AK8" s="51"/>
      <c r="AL8" s="51"/>
      <c r="AM8" s="51"/>
      <c r="AN8" s="51"/>
      <c r="AO8" s="51"/>
      <c r="AP8" s="51"/>
      <c r="AQ8" s="51"/>
      <c r="AR8" s="51"/>
      <c r="AS8" s="51"/>
      <c r="AT8" s="51"/>
    </row>
    <row r="9" spans="1:46" ht="87.75" customHeight="1">
      <c r="A9" s="204" t="s">
        <v>593</v>
      </c>
      <c r="B9" s="204" t="s">
        <v>594</v>
      </c>
      <c r="C9" s="204" t="s">
        <v>595</v>
      </c>
      <c r="D9" s="59">
        <v>10</v>
      </c>
      <c r="E9" s="59">
        <v>2</v>
      </c>
      <c r="F9" s="55">
        <f t="shared" ref="F9:F19" si="0">E9/4</f>
        <v>0.5</v>
      </c>
      <c r="G9" s="8"/>
      <c r="H9" s="70">
        <f>MIN(G9/F9,1)</f>
        <v>0</v>
      </c>
      <c r="I9" s="12"/>
      <c r="J9" s="55">
        <f>E9/4</f>
        <v>0.5</v>
      </c>
      <c r="K9" s="8"/>
      <c r="L9" s="70">
        <f>MIN(K9/J9,1)</f>
        <v>0</v>
      </c>
      <c r="M9" s="12"/>
      <c r="N9" s="55">
        <f>E9/4</f>
        <v>0.5</v>
      </c>
      <c r="O9" s="8"/>
      <c r="P9" s="70">
        <f>MIN(O9/N9,1)</f>
        <v>0</v>
      </c>
      <c r="Q9" s="12"/>
      <c r="R9" s="55">
        <f>E9/4</f>
        <v>0.5</v>
      </c>
      <c r="S9" s="8"/>
      <c r="T9" s="70">
        <f>MIN(S9/R9,1)</f>
        <v>0</v>
      </c>
      <c r="U9" s="12"/>
      <c r="V9" s="55">
        <f>G9+K9+O9+S9</f>
        <v>0</v>
      </c>
      <c r="W9" s="70">
        <f>MIN(V9/E9,1)</f>
        <v>0</v>
      </c>
      <c r="X9" s="46" t="str">
        <f>IF(V9&gt;=E9,"CUMPLE","NO CUMPLE")</f>
        <v>NO CUMPLE</v>
      </c>
      <c r="Y9" s="12"/>
      <c r="Z9" s="38"/>
      <c r="AA9" s="38"/>
      <c r="AB9" s="38"/>
      <c r="AC9" s="38"/>
      <c r="AD9" s="38"/>
      <c r="AE9" s="38"/>
      <c r="AF9" s="38"/>
    </row>
    <row r="10" spans="1:46" ht="87.75" customHeight="1">
      <c r="A10" s="204" t="s">
        <v>203</v>
      </c>
      <c r="B10" s="204" t="s">
        <v>204</v>
      </c>
      <c r="C10" s="204" t="s">
        <v>595</v>
      </c>
      <c r="D10" s="230">
        <v>4</v>
      </c>
      <c r="E10" s="230">
        <v>1</v>
      </c>
      <c r="F10" s="55">
        <f t="shared" si="0"/>
        <v>0.25</v>
      </c>
      <c r="G10" s="8"/>
      <c r="H10" s="70">
        <f t="shared" ref="H10:H19" si="1">MIN(G10/F10,1)</f>
        <v>0</v>
      </c>
      <c r="I10" s="12"/>
      <c r="J10" s="55">
        <f t="shared" ref="J10:J19" si="2">E10/4</f>
        <v>0.25</v>
      </c>
      <c r="K10" s="8"/>
      <c r="L10" s="70">
        <f t="shared" ref="L10:L19" si="3">MIN(K10/J10,1)</f>
        <v>0</v>
      </c>
      <c r="M10" s="12"/>
      <c r="N10" s="55">
        <f t="shared" ref="N10:N19" si="4">E10/4</f>
        <v>0.25</v>
      </c>
      <c r="O10" s="8"/>
      <c r="P10" s="70">
        <f t="shared" ref="P10:P19" si="5">MIN(O10/N10,1)</f>
        <v>0</v>
      </c>
      <c r="Q10" s="12"/>
      <c r="R10" s="55">
        <f t="shared" ref="R10:R19" si="6">E10/4</f>
        <v>0.25</v>
      </c>
      <c r="S10" s="8"/>
      <c r="T10" s="70">
        <f t="shared" ref="T10:T19" si="7">MIN(S10/R10,1)</f>
        <v>0</v>
      </c>
      <c r="U10" s="12"/>
      <c r="V10" s="55">
        <f t="shared" ref="V10:V19" si="8">G10+K10+O10+S10</f>
        <v>0</v>
      </c>
      <c r="W10" s="70">
        <f t="shared" ref="W10:W19" si="9">MIN(V10/E10,1)</f>
        <v>0</v>
      </c>
      <c r="X10" s="46" t="str">
        <f t="shared" ref="X10:X19" si="10">IF(V10&gt;=E10,"CUMPLE","NO CUMPLE")</f>
        <v>NO CUMPLE</v>
      </c>
      <c r="Y10" s="12"/>
      <c r="Z10" s="38"/>
      <c r="AA10" s="38"/>
      <c r="AB10" s="38"/>
      <c r="AC10" s="38"/>
      <c r="AD10" s="38"/>
      <c r="AE10" s="38"/>
      <c r="AF10" s="38"/>
    </row>
    <row r="11" spans="1:46" ht="87.75" customHeight="1">
      <c r="A11" s="204" t="s">
        <v>596</v>
      </c>
      <c r="B11" s="204" t="s">
        <v>597</v>
      </c>
      <c r="C11" s="204" t="s">
        <v>595</v>
      </c>
      <c r="D11" s="230">
        <v>16</v>
      </c>
      <c r="E11" s="230">
        <v>4</v>
      </c>
      <c r="F11" s="55">
        <f t="shared" si="0"/>
        <v>1</v>
      </c>
      <c r="G11" s="8"/>
      <c r="H11" s="70">
        <f t="shared" si="1"/>
        <v>0</v>
      </c>
      <c r="I11" s="12"/>
      <c r="J11" s="55">
        <f t="shared" si="2"/>
        <v>1</v>
      </c>
      <c r="K11" s="8"/>
      <c r="L11" s="70">
        <f t="shared" si="3"/>
        <v>0</v>
      </c>
      <c r="M11" s="12"/>
      <c r="N11" s="55">
        <f t="shared" si="4"/>
        <v>1</v>
      </c>
      <c r="O11" s="8"/>
      <c r="P11" s="70">
        <f t="shared" si="5"/>
        <v>0</v>
      </c>
      <c r="Q11" s="12"/>
      <c r="R11" s="55">
        <f t="shared" si="6"/>
        <v>1</v>
      </c>
      <c r="S11" s="8"/>
      <c r="T11" s="70">
        <f t="shared" si="7"/>
        <v>0</v>
      </c>
      <c r="U11" s="12"/>
      <c r="V11" s="55">
        <f t="shared" si="8"/>
        <v>0</v>
      </c>
      <c r="W11" s="70">
        <f t="shared" si="9"/>
        <v>0</v>
      </c>
      <c r="X11" s="46" t="str">
        <f t="shared" si="10"/>
        <v>NO CUMPLE</v>
      </c>
      <c r="Y11" s="12"/>
      <c r="Z11" s="38"/>
      <c r="AA11" s="38"/>
      <c r="AB11" s="38"/>
      <c r="AC11" s="38"/>
      <c r="AD11" s="38"/>
      <c r="AE11" s="38"/>
      <c r="AF11" s="38"/>
    </row>
    <row r="12" spans="1:46" ht="87.75" customHeight="1">
      <c r="A12" s="204" t="s">
        <v>205</v>
      </c>
      <c r="B12" s="204" t="s">
        <v>206</v>
      </c>
      <c r="C12" s="204" t="s">
        <v>595</v>
      </c>
      <c r="D12" s="230">
        <v>4</v>
      </c>
      <c r="E12" s="230">
        <v>1</v>
      </c>
      <c r="F12" s="55">
        <f t="shared" si="0"/>
        <v>0.25</v>
      </c>
      <c r="G12" s="8"/>
      <c r="H12" s="70">
        <f t="shared" si="1"/>
        <v>0</v>
      </c>
      <c r="I12" s="12"/>
      <c r="J12" s="55">
        <f t="shared" si="2"/>
        <v>0.25</v>
      </c>
      <c r="K12" s="8"/>
      <c r="L12" s="70">
        <f t="shared" si="3"/>
        <v>0</v>
      </c>
      <c r="M12" s="12"/>
      <c r="N12" s="55">
        <f t="shared" si="4"/>
        <v>0.25</v>
      </c>
      <c r="O12" s="8"/>
      <c r="P12" s="70">
        <f t="shared" si="5"/>
        <v>0</v>
      </c>
      <c r="Q12" s="12"/>
      <c r="R12" s="55">
        <f t="shared" si="6"/>
        <v>0.25</v>
      </c>
      <c r="S12" s="8"/>
      <c r="T12" s="70">
        <f t="shared" si="7"/>
        <v>0</v>
      </c>
      <c r="U12" s="12"/>
      <c r="V12" s="55">
        <f t="shared" si="8"/>
        <v>0</v>
      </c>
      <c r="W12" s="70">
        <f t="shared" si="9"/>
        <v>0</v>
      </c>
      <c r="X12" s="46" t="str">
        <f t="shared" si="10"/>
        <v>NO CUMPLE</v>
      </c>
      <c r="Y12" s="12"/>
      <c r="Z12" s="38"/>
      <c r="AA12" s="38"/>
      <c r="AB12" s="38"/>
      <c r="AC12" s="38"/>
      <c r="AD12" s="38"/>
      <c r="AE12" s="38"/>
      <c r="AF12" s="38"/>
    </row>
    <row r="13" spans="1:46" ht="87.75" customHeight="1">
      <c r="A13" s="204" t="s">
        <v>194</v>
      </c>
      <c r="B13" s="204" t="s">
        <v>207</v>
      </c>
      <c r="C13" s="204" t="s">
        <v>256</v>
      </c>
      <c r="D13" s="230">
        <v>8</v>
      </c>
      <c r="E13" s="230">
        <v>2</v>
      </c>
      <c r="F13" s="55">
        <f t="shared" si="0"/>
        <v>0.5</v>
      </c>
      <c r="G13" s="8"/>
      <c r="H13" s="70">
        <f t="shared" si="1"/>
        <v>0</v>
      </c>
      <c r="I13" s="12"/>
      <c r="J13" s="55">
        <f t="shared" si="2"/>
        <v>0.5</v>
      </c>
      <c r="K13" s="8"/>
      <c r="L13" s="70">
        <f t="shared" si="3"/>
        <v>0</v>
      </c>
      <c r="M13" s="12"/>
      <c r="N13" s="55">
        <f t="shared" si="4"/>
        <v>0.5</v>
      </c>
      <c r="O13" s="8"/>
      <c r="P13" s="70">
        <f t="shared" si="5"/>
        <v>0</v>
      </c>
      <c r="Q13" s="12"/>
      <c r="R13" s="55">
        <f t="shared" si="6"/>
        <v>0.5</v>
      </c>
      <c r="S13" s="8"/>
      <c r="T13" s="70">
        <f t="shared" si="7"/>
        <v>0</v>
      </c>
      <c r="U13" s="12"/>
      <c r="V13" s="55">
        <f t="shared" si="8"/>
        <v>0</v>
      </c>
      <c r="W13" s="70">
        <f t="shared" si="9"/>
        <v>0</v>
      </c>
      <c r="X13" s="46" t="str">
        <f t="shared" si="10"/>
        <v>NO CUMPLE</v>
      </c>
      <c r="Y13" s="12"/>
      <c r="Z13" s="38"/>
      <c r="AA13" s="38"/>
      <c r="AB13" s="38"/>
      <c r="AC13" s="38"/>
      <c r="AD13" s="38"/>
      <c r="AE13" s="38"/>
      <c r="AF13" s="38"/>
    </row>
    <row r="14" spans="1:46" ht="87.75" customHeight="1">
      <c r="A14" s="204" t="s">
        <v>112</v>
      </c>
      <c r="B14" s="204" t="s">
        <v>113</v>
      </c>
      <c r="C14" s="204" t="s">
        <v>595</v>
      </c>
      <c r="D14" s="52">
        <v>16</v>
      </c>
      <c r="E14" s="52">
        <v>4</v>
      </c>
      <c r="F14" s="55">
        <f t="shared" si="0"/>
        <v>1</v>
      </c>
      <c r="G14" s="8"/>
      <c r="H14" s="70">
        <f t="shared" si="1"/>
        <v>0</v>
      </c>
      <c r="I14" s="12"/>
      <c r="J14" s="55">
        <f t="shared" si="2"/>
        <v>1</v>
      </c>
      <c r="K14" s="8"/>
      <c r="L14" s="70">
        <f t="shared" si="3"/>
        <v>0</v>
      </c>
      <c r="M14" s="12"/>
      <c r="N14" s="55">
        <f t="shared" si="4"/>
        <v>1</v>
      </c>
      <c r="O14" s="8"/>
      <c r="P14" s="70">
        <f t="shared" si="5"/>
        <v>0</v>
      </c>
      <c r="Q14" s="12"/>
      <c r="R14" s="55">
        <f t="shared" si="6"/>
        <v>1</v>
      </c>
      <c r="S14" s="8"/>
      <c r="T14" s="70">
        <f t="shared" si="7"/>
        <v>0</v>
      </c>
      <c r="U14" s="12"/>
      <c r="V14" s="55">
        <f t="shared" si="8"/>
        <v>0</v>
      </c>
      <c r="W14" s="70">
        <f t="shared" si="9"/>
        <v>0</v>
      </c>
      <c r="X14" s="46" t="str">
        <f t="shared" si="10"/>
        <v>NO CUMPLE</v>
      </c>
      <c r="Y14" s="12"/>
      <c r="Z14" s="38"/>
      <c r="AA14" s="38"/>
      <c r="AB14" s="38"/>
      <c r="AC14" s="38"/>
      <c r="AD14" s="38"/>
      <c r="AE14" s="38"/>
      <c r="AF14" s="38"/>
    </row>
    <row r="15" spans="1:46" ht="87.75" customHeight="1">
      <c r="A15" s="204" t="s">
        <v>114</v>
      </c>
      <c r="B15" s="204" t="s">
        <v>115</v>
      </c>
      <c r="C15" s="204" t="s">
        <v>598</v>
      </c>
      <c r="D15" s="52">
        <v>0.95</v>
      </c>
      <c r="E15" s="52">
        <v>0.95</v>
      </c>
      <c r="F15" s="55">
        <f t="shared" si="0"/>
        <v>0.23749999999999999</v>
      </c>
      <c r="G15" s="8"/>
      <c r="H15" s="70">
        <f t="shared" si="1"/>
        <v>0</v>
      </c>
      <c r="I15" s="12"/>
      <c r="J15" s="55">
        <f t="shared" si="2"/>
        <v>0.23749999999999999</v>
      </c>
      <c r="K15" s="8"/>
      <c r="L15" s="70">
        <f t="shared" si="3"/>
        <v>0</v>
      </c>
      <c r="M15" s="12"/>
      <c r="N15" s="55">
        <f t="shared" si="4"/>
        <v>0.23749999999999999</v>
      </c>
      <c r="O15" s="8"/>
      <c r="P15" s="70">
        <f t="shared" si="5"/>
        <v>0</v>
      </c>
      <c r="Q15" s="12"/>
      <c r="R15" s="55">
        <f t="shared" si="6"/>
        <v>0.23749999999999999</v>
      </c>
      <c r="S15" s="8"/>
      <c r="T15" s="70">
        <f t="shared" si="7"/>
        <v>0</v>
      </c>
      <c r="U15" s="12"/>
      <c r="V15" s="55">
        <f t="shared" si="8"/>
        <v>0</v>
      </c>
      <c r="W15" s="70">
        <f t="shared" si="9"/>
        <v>0</v>
      </c>
      <c r="X15" s="46" t="str">
        <f t="shared" si="10"/>
        <v>NO CUMPLE</v>
      </c>
      <c r="Y15" s="12"/>
      <c r="Z15" s="38"/>
      <c r="AA15" s="38"/>
      <c r="AB15" s="38"/>
      <c r="AC15" s="38"/>
      <c r="AD15" s="38"/>
      <c r="AE15" s="38"/>
      <c r="AF15" s="38"/>
    </row>
    <row r="16" spans="1:46" ht="87.75" customHeight="1">
      <c r="A16" s="330" t="s">
        <v>116</v>
      </c>
      <c r="B16" s="231" t="s">
        <v>117</v>
      </c>
      <c r="C16" s="231" t="s">
        <v>595</v>
      </c>
      <c r="D16" s="231">
        <v>4</v>
      </c>
      <c r="E16" s="231">
        <v>1</v>
      </c>
      <c r="F16" s="55">
        <f t="shared" si="0"/>
        <v>0.25</v>
      </c>
      <c r="G16" s="8"/>
      <c r="H16" s="70">
        <f t="shared" si="1"/>
        <v>0</v>
      </c>
      <c r="I16" s="12"/>
      <c r="J16" s="55">
        <f t="shared" si="2"/>
        <v>0.25</v>
      </c>
      <c r="K16" s="8"/>
      <c r="L16" s="70">
        <f t="shared" si="3"/>
        <v>0</v>
      </c>
      <c r="M16" s="12"/>
      <c r="N16" s="55">
        <f t="shared" si="4"/>
        <v>0.25</v>
      </c>
      <c r="O16" s="8"/>
      <c r="P16" s="70">
        <f t="shared" si="5"/>
        <v>0</v>
      </c>
      <c r="Q16" s="12"/>
      <c r="R16" s="55">
        <f t="shared" si="6"/>
        <v>0.25</v>
      </c>
      <c r="S16" s="8"/>
      <c r="T16" s="70">
        <f t="shared" si="7"/>
        <v>0</v>
      </c>
      <c r="U16" s="12"/>
      <c r="V16" s="55">
        <f t="shared" si="8"/>
        <v>0</v>
      </c>
      <c r="W16" s="70">
        <f t="shared" si="9"/>
        <v>0</v>
      </c>
      <c r="X16" s="46" t="str">
        <f t="shared" si="10"/>
        <v>NO CUMPLE</v>
      </c>
      <c r="Y16" s="12"/>
      <c r="Z16" s="38"/>
      <c r="AA16" s="38"/>
      <c r="AB16" s="38"/>
      <c r="AC16" s="38"/>
      <c r="AD16" s="38"/>
      <c r="AE16" s="38"/>
      <c r="AF16" s="38"/>
    </row>
    <row r="17" spans="1:32" ht="87.75" customHeight="1">
      <c r="A17" s="331"/>
      <c r="B17" s="232" t="s">
        <v>118</v>
      </c>
      <c r="C17" s="232" t="s">
        <v>595</v>
      </c>
      <c r="D17" s="232">
        <v>4</v>
      </c>
      <c r="E17" s="232">
        <v>1</v>
      </c>
      <c r="F17" s="55">
        <f t="shared" si="0"/>
        <v>0.25</v>
      </c>
      <c r="G17" s="8"/>
      <c r="H17" s="70">
        <f t="shared" si="1"/>
        <v>0</v>
      </c>
      <c r="I17" s="12"/>
      <c r="J17" s="55">
        <f t="shared" si="2"/>
        <v>0.25</v>
      </c>
      <c r="K17" s="8"/>
      <c r="L17" s="70">
        <f t="shared" si="3"/>
        <v>0</v>
      </c>
      <c r="M17" s="12"/>
      <c r="N17" s="55">
        <f t="shared" si="4"/>
        <v>0.25</v>
      </c>
      <c r="O17" s="8"/>
      <c r="P17" s="70">
        <f t="shared" si="5"/>
        <v>0</v>
      </c>
      <c r="Q17" s="12"/>
      <c r="R17" s="55">
        <f t="shared" si="6"/>
        <v>0.25</v>
      </c>
      <c r="S17" s="8"/>
      <c r="T17" s="70">
        <f t="shared" si="7"/>
        <v>0</v>
      </c>
      <c r="U17" s="12"/>
      <c r="V17" s="55">
        <f t="shared" si="8"/>
        <v>0</v>
      </c>
      <c r="W17" s="70">
        <f t="shared" si="9"/>
        <v>0</v>
      </c>
      <c r="X17" s="46" t="str">
        <f t="shared" si="10"/>
        <v>NO CUMPLE</v>
      </c>
      <c r="Y17" s="12"/>
      <c r="Z17" s="38"/>
      <c r="AA17" s="38"/>
      <c r="AB17" s="38"/>
      <c r="AC17" s="38"/>
      <c r="AD17" s="38"/>
      <c r="AE17" s="38"/>
      <c r="AF17" s="38"/>
    </row>
    <row r="18" spans="1:32" ht="87.75" customHeight="1">
      <c r="A18" s="332"/>
      <c r="B18" s="231" t="s">
        <v>599</v>
      </c>
      <c r="C18" s="231" t="s">
        <v>600</v>
      </c>
      <c r="D18" s="231">
        <v>0</v>
      </c>
      <c r="E18" s="231">
        <v>1</v>
      </c>
      <c r="F18" s="55">
        <f t="shared" si="0"/>
        <v>0.25</v>
      </c>
      <c r="G18" s="8"/>
      <c r="H18" s="70">
        <f t="shared" si="1"/>
        <v>0</v>
      </c>
      <c r="I18" s="13"/>
      <c r="J18" s="55">
        <f t="shared" si="2"/>
        <v>0.25</v>
      </c>
      <c r="K18" s="8"/>
      <c r="L18" s="70">
        <f t="shared" si="3"/>
        <v>0</v>
      </c>
      <c r="M18" s="13"/>
      <c r="N18" s="55">
        <f t="shared" si="4"/>
        <v>0.25</v>
      </c>
      <c r="O18" s="8"/>
      <c r="P18" s="70">
        <f t="shared" si="5"/>
        <v>0</v>
      </c>
      <c r="Q18" s="13"/>
      <c r="R18" s="55">
        <f t="shared" si="6"/>
        <v>0.25</v>
      </c>
      <c r="S18" s="8"/>
      <c r="T18" s="70">
        <f t="shared" si="7"/>
        <v>0</v>
      </c>
      <c r="U18" s="13"/>
      <c r="V18" s="55">
        <f t="shared" si="8"/>
        <v>0</v>
      </c>
      <c r="W18" s="70">
        <f t="shared" si="9"/>
        <v>0</v>
      </c>
      <c r="X18" s="46" t="str">
        <f t="shared" si="10"/>
        <v>NO CUMPLE</v>
      </c>
      <c r="Y18" s="13"/>
      <c r="Z18" s="38"/>
      <c r="AA18" s="38"/>
      <c r="AB18" s="38"/>
      <c r="AC18" s="38"/>
      <c r="AD18" s="38"/>
      <c r="AE18" s="38"/>
      <c r="AF18" s="38"/>
    </row>
    <row r="19" spans="1:32" ht="112.5" customHeight="1">
      <c r="A19" s="204" t="s">
        <v>360</v>
      </c>
      <c r="B19" s="204" t="s">
        <v>501</v>
      </c>
      <c r="C19" s="204" t="s">
        <v>362</v>
      </c>
      <c r="D19" s="230"/>
      <c r="E19" s="230">
        <v>1</v>
      </c>
      <c r="F19" s="55">
        <f t="shared" si="0"/>
        <v>0.25</v>
      </c>
      <c r="G19" s="8"/>
      <c r="H19" s="70">
        <f t="shared" si="1"/>
        <v>0</v>
      </c>
      <c r="I19" s="12"/>
      <c r="J19" s="55">
        <f t="shared" si="2"/>
        <v>0.25</v>
      </c>
      <c r="K19" s="8"/>
      <c r="L19" s="70">
        <f t="shared" si="3"/>
        <v>0</v>
      </c>
      <c r="M19" s="12"/>
      <c r="N19" s="55">
        <f t="shared" si="4"/>
        <v>0.25</v>
      </c>
      <c r="O19" s="8"/>
      <c r="P19" s="70">
        <f t="shared" si="5"/>
        <v>0</v>
      </c>
      <c r="Q19" s="12"/>
      <c r="R19" s="55">
        <f t="shared" si="6"/>
        <v>0.25</v>
      </c>
      <c r="S19" s="8"/>
      <c r="T19" s="70">
        <f t="shared" si="7"/>
        <v>0</v>
      </c>
      <c r="U19" s="12"/>
      <c r="V19" s="55">
        <f t="shared" si="8"/>
        <v>0</v>
      </c>
      <c r="W19" s="70">
        <f t="shared" si="9"/>
        <v>0</v>
      </c>
      <c r="X19" s="46" t="str">
        <f t="shared" si="10"/>
        <v>NO CUMPLE</v>
      </c>
      <c r="Y19" s="12"/>
      <c r="Z19" s="38"/>
      <c r="AA19" s="38"/>
      <c r="AB19" s="38"/>
      <c r="AC19" s="38"/>
      <c r="AD19" s="38"/>
      <c r="AE19" s="38"/>
      <c r="AF19" s="38"/>
    </row>
    <row r="20" spans="1:32" ht="51.75" customHeight="1">
      <c r="A20" s="372"/>
      <c r="B20" s="372"/>
      <c r="C20" s="372"/>
      <c r="D20" s="372"/>
      <c r="E20" s="372"/>
      <c r="F20" s="373"/>
      <c r="G20" s="273" t="s">
        <v>265</v>
      </c>
      <c r="H20" s="350"/>
      <c r="I20" s="261"/>
      <c r="J20" s="281"/>
      <c r="K20" s="279" t="s">
        <v>266</v>
      </c>
      <c r="L20" s="280"/>
      <c r="M20" s="261"/>
      <c r="N20" s="281"/>
      <c r="O20" s="284" t="s">
        <v>267</v>
      </c>
      <c r="P20" s="351"/>
      <c r="Q20" s="261"/>
      <c r="R20" s="281"/>
      <c r="S20" s="265" t="s">
        <v>268</v>
      </c>
      <c r="T20" s="266"/>
      <c r="U20" s="261"/>
      <c r="V20" s="364" t="s">
        <v>426</v>
      </c>
      <c r="W20" s="342"/>
      <c r="X20" s="343"/>
      <c r="Y20" s="376"/>
      <c r="Z20" s="38"/>
      <c r="AA20" s="38"/>
      <c r="AB20" s="38"/>
      <c r="AC20" s="38"/>
      <c r="AD20" s="38"/>
      <c r="AE20" s="38"/>
      <c r="AF20" s="38"/>
    </row>
    <row r="21" spans="1:32" ht="15">
      <c r="A21" s="374"/>
      <c r="B21" s="374"/>
      <c r="C21" s="374"/>
      <c r="D21" s="374"/>
      <c r="E21" s="374"/>
      <c r="F21" s="375"/>
      <c r="G21" s="39" t="s">
        <v>262</v>
      </c>
      <c r="H21" s="35" t="s">
        <v>263</v>
      </c>
      <c r="I21" s="262"/>
      <c r="J21" s="282"/>
      <c r="K21" s="40" t="s">
        <v>262</v>
      </c>
      <c r="L21" s="40" t="s">
        <v>263</v>
      </c>
      <c r="M21" s="262"/>
      <c r="N21" s="282"/>
      <c r="O21" s="36" t="s">
        <v>262</v>
      </c>
      <c r="P21" s="37" t="s">
        <v>263</v>
      </c>
      <c r="Q21" s="262"/>
      <c r="R21" s="282"/>
      <c r="S21" s="41" t="s">
        <v>262</v>
      </c>
      <c r="T21" s="42" t="s">
        <v>263</v>
      </c>
      <c r="U21" s="262"/>
      <c r="V21" s="43" t="s">
        <v>262</v>
      </c>
      <c r="W21" s="43" t="s">
        <v>263</v>
      </c>
      <c r="X21" s="43" t="s">
        <v>269</v>
      </c>
      <c r="Y21" s="377"/>
    </row>
    <row r="22" spans="1:32">
      <c r="A22" s="374"/>
      <c r="B22" s="374"/>
      <c r="C22" s="374"/>
      <c r="D22" s="374"/>
      <c r="E22" s="374"/>
      <c r="F22" s="375"/>
      <c r="G22" s="44">
        <v>1</v>
      </c>
      <c r="H22" s="45">
        <f>AVERAGE(H9:H19)</f>
        <v>0</v>
      </c>
      <c r="I22" s="262"/>
      <c r="J22" s="282"/>
      <c r="K22" s="44">
        <v>1</v>
      </c>
      <c r="L22" s="45">
        <f>AVERAGE(L9:L19)</f>
        <v>0</v>
      </c>
      <c r="M22" s="262"/>
      <c r="N22" s="282"/>
      <c r="O22" s="45">
        <v>1</v>
      </c>
      <c r="P22" s="45">
        <f>AVERAGE(P9:P19)</f>
        <v>0</v>
      </c>
      <c r="Q22" s="262"/>
      <c r="R22" s="282"/>
      <c r="S22" s="45">
        <v>1</v>
      </c>
      <c r="T22" s="45">
        <f>AVERAGE(T9:T19)</f>
        <v>0</v>
      </c>
      <c r="U22" s="262"/>
      <c r="V22" s="44">
        <v>1</v>
      </c>
      <c r="W22" s="45">
        <f>AVERAGE(W9:W19)</f>
        <v>0</v>
      </c>
      <c r="X22" s="46" t="str">
        <f>IF(W22&gt;=V22,"CUMPLE","NO CUMPLE")</f>
        <v>NO CUMPLE</v>
      </c>
      <c r="Y22" s="377"/>
    </row>
  </sheetData>
  <sheetProtection algorithmName="SHA-512" hashValue="IOZ05+rh+zY5OPeF4xBUT45VjJre927By3DbScDhLp+EAmmANAswbWBzaZUU5/m/bM8R84v25x28xnnoZAXCVw==" saltValue="VEoPUFk7M4UYxqtgtkmF3Q==" spinCount="100000" sheet="1" objects="1" scenarios="1"/>
  <autoFilter ref="A8:AT19" xr:uid="{8B653070-9B66-4869-8F6B-8A61F7C116B3}"/>
  <mergeCells count="36">
    <mergeCell ref="Y20:Y22"/>
    <mergeCell ref="A7:A8"/>
    <mergeCell ref="O20:P20"/>
    <mergeCell ref="Q20:R22"/>
    <mergeCell ref="S20:T20"/>
    <mergeCell ref="U20:U22"/>
    <mergeCell ref="V20:X20"/>
    <mergeCell ref="A20:F22"/>
    <mergeCell ref="G20:H20"/>
    <mergeCell ref="I20:J22"/>
    <mergeCell ref="K20:L20"/>
    <mergeCell ref="M20:N22"/>
    <mergeCell ref="A16:A18"/>
    <mergeCell ref="A1:B1"/>
    <mergeCell ref="C1:V1"/>
    <mergeCell ref="W1:Y1"/>
    <mergeCell ref="A2:B2"/>
    <mergeCell ref="C2:I2"/>
    <mergeCell ref="J2:P2"/>
    <mergeCell ref="Q2:V2"/>
    <mergeCell ref="W2:Y2"/>
    <mergeCell ref="A3:Y3"/>
    <mergeCell ref="F7:I7"/>
    <mergeCell ref="J7:M7"/>
    <mergeCell ref="N7:Q7"/>
    <mergeCell ref="R7:U7"/>
    <mergeCell ref="V7:Y7"/>
    <mergeCell ref="D7:D8"/>
    <mergeCell ref="E7:E8"/>
    <mergeCell ref="B7:B8"/>
    <mergeCell ref="C7:C8"/>
    <mergeCell ref="A4:Y4"/>
    <mergeCell ref="A5:B5"/>
    <mergeCell ref="A6:B6"/>
    <mergeCell ref="C5:Y5"/>
    <mergeCell ref="C6:Y6"/>
  </mergeCells>
  <conditionalFormatting sqref="G9:G19">
    <cfRule type="expression" dxfId="43" priority="13">
      <formula>G9&lt;F9</formula>
    </cfRule>
  </conditionalFormatting>
  <conditionalFormatting sqref="K9:K19">
    <cfRule type="expression" dxfId="42" priority="3">
      <formula>K9&lt;J9</formula>
    </cfRule>
  </conditionalFormatting>
  <conditionalFormatting sqref="L9:L19">
    <cfRule type="cellIs" dxfId="41" priority="11" operator="greaterThan">
      <formula>$G$9&lt;=$F$9</formula>
    </cfRule>
  </conditionalFormatting>
  <conditionalFormatting sqref="O9:O19">
    <cfRule type="expression" dxfId="40" priority="2">
      <formula>O9&lt;N9</formula>
    </cfRule>
  </conditionalFormatting>
  <conditionalFormatting sqref="P9:P19">
    <cfRule type="cellIs" dxfId="39" priority="9" operator="greaterThan">
      <formula>$G$9&lt;=$F$9</formula>
    </cfRule>
  </conditionalFormatting>
  <conditionalFormatting sqref="S9:S19">
    <cfRule type="expression" dxfId="38" priority="1">
      <formula>S9&lt;R9</formula>
    </cfRule>
  </conditionalFormatting>
  <conditionalFormatting sqref="T9:T19">
    <cfRule type="cellIs" dxfId="37" priority="8" operator="greaterThan">
      <formula>$G$9&lt;=$F$9</formula>
    </cfRule>
  </conditionalFormatting>
  <conditionalFormatting sqref="X9:X19">
    <cfRule type="containsText" dxfId="36" priority="4" operator="containsText" text="NO CUMPLE">
      <formula>NOT(ISERROR(SEARCH("NO CUMPLE",X9)))</formula>
    </cfRule>
    <cfRule type="containsText" dxfId="35" priority="5" operator="containsText" text="CUMPLE">
      <formula>NOT(ISERROR(SEARCH("CUMPLE",X9)))</formula>
    </cfRule>
    <cfRule type="iconSet" priority="6">
      <iconSet>
        <cfvo type="percent" val="0"/>
        <cfvo type="percent" val="33"/>
        <cfvo type="percent" val="67"/>
      </iconSet>
    </cfRule>
  </conditionalFormatting>
  <conditionalFormatting sqref="X22">
    <cfRule type="containsText" dxfId="34" priority="14" operator="containsText" text="NO CUMPLE">
      <formula>NOT(ISERROR(SEARCH("NO CUMPLE",X22)))</formula>
    </cfRule>
    <cfRule type="containsText" dxfId="33" priority="15" operator="containsText" text="CUMPLE">
      <formula>NOT(ISERROR(SEARCH("CUMPLE",X22)))</formula>
    </cfRule>
    <cfRule type="iconSet" priority="16">
      <iconSet>
        <cfvo type="percent" val="0"/>
        <cfvo type="percent" val="33"/>
        <cfvo type="percent" val="67"/>
      </iconSet>
    </cfRule>
  </conditionalFormatting>
  <dataValidations count="4">
    <dataValidation allowBlank="1" showInputMessage="1" showErrorMessage="1" prompt="Describa las acciones que desarrollan los componentes de la PP o Plan de Acciones Afirmativas" sqref="B7:D7 D9 A9" xr:uid="{91BDC824-902B-4CEF-9663-C9CD72309040}"/>
    <dataValidation allowBlank="1" showInputMessage="1" showErrorMessage="1" prompt="Elija de acuerdo a la categoría anterior_x000a_" sqref="A7" xr:uid="{48C67E6C-29BE-45F2-BCF8-A83185BEAF7E}"/>
    <dataValidation allowBlank="1" showInputMessage="1" showErrorMessage="1" prompt="Por favor incluya las variables consideradas para el cálculo del indicador tomando como referencia las variables señaladas en la definición de la fórmula. (forma matematica)." sqref="Y9:Y17 E19 Q19 I9:I17 M19 M9:M17 I19 Q9:Q17 Y19 U9:U17 U19 E10:E17" xr:uid="{BE8A3E72-3C57-40FA-8D98-3097A85F5FD6}"/>
    <dataValidation allowBlank="1" showInputMessage="1" showErrorMessage="1" prompt="Por favor diligencie el nombre del proyecto o las actividades de funcionamiento con las que se da cumplimiento (gestión)._x000a__x000a__x000a__x000a_" sqref="B17" xr:uid="{5C1B09C4-6007-4A0D-9C80-B8B696939509}"/>
  </dataValidations>
  <pageMargins left="0.7" right="0.7" top="0.75" bottom="0.75" header="0.3" footer="0.3"/>
  <pageSetup scale="3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CE14-7117-47F3-B010-60F3FC5062B7}">
  <sheetPr codeName="Hoja19"/>
  <dimension ref="A1:AT19"/>
  <sheetViews>
    <sheetView zoomScale="40" zoomScaleNormal="40" workbookViewId="0">
      <selection activeCell="W32" sqref="W32"/>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30.85546875"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6" s="49" customFormat="1" ht="36.75" customHeight="1">
      <c r="A4" s="285" t="s">
        <v>257</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307" t="s">
        <v>119</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row>
    <row r="6" spans="1:46" s="49" customFormat="1" ht="36.75" customHeight="1">
      <c r="A6" s="306" t="s">
        <v>425</v>
      </c>
      <c r="B6" s="306"/>
      <c r="C6" s="307" t="s">
        <v>300</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row>
    <row r="7" spans="1:46"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0"/>
      <c r="AD7" s="50"/>
      <c r="AE7" s="50"/>
      <c r="AF7" s="50"/>
      <c r="AG7" s="51"/>
      <c r="AH7" s="51"/>
      <c r="AI7" s="51"/>
      <c r="AJ7" s="51"/>
      <c r="AK7" s="51"/>
      <c r="AL7" s="51"/>
      <c r="AM7" s="51"/>
      <c r="AN7" s="51"/>
      <c r="AO7" s="51"/>
      <c r="AP7" s="51"/>
      <c r="AQ7" s="51"/>
      <c r="AR7" s="51"/>
      <c r="AS7" s="51"/>
      <c r="AT7" s="51"/>
    </row>
    <row r="8" spans="1:46" ht="27"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0"/>
      <c r="AG8" s="51"/>
      <c r="AH8" s="51"/>
      <c r="AI8" s="51"/>
      <c r="AJ8" s="51"/>
      <c r="AK8" s="51"/>
      <c r="AL8" s="51"/>
      <c r="AM8" s="51"/>
      <c r="AN8" s="51"/>
      <c r="AO8" s="51"/>
      <c r="AP8" s="51"/>
      <c r="AQ8" s="51"/>
      <c r="AR8" s="51"/>
      <c r="AS8" s="51"/>
      <c r="AT8" s="51"/>
    </row>
    <row r="9" spans="1:46" ht="69.75" customHeight="1">
      <c r="A9" s="233" t="s">
        <v>124</v>
      </c>
      <c r="B9" s="233" t="s">
        <v>120</v>
      </c>
      <c r="C9" s="233" t="s">
        <v>601</v>
      </c>
      <c r="D9" s="59">
        <v>4</v>
      </c>
      <c r="E9" s="59">
        <v>4</v>
      </c>
      <c r="F9" s="55">
        <f t="shared" ref="F9:F16" si="0">E9/4</f>
        <v>1</v>
      </c>
      <c r="G9" s="8"/>
      <c r="H9" s="70">
        <f>MIN(G9/F9,1)</f>
        <v>0</v>
      </c>
      <c r="I9" s="12"/>
      <c r="J9" s="55">
        <f t="shared" ref="J9:J16" si="1">E9/4</f>
        <v>1</v>
      </c>
      <c r="K9" s="8"/>
      <c r="L9" s="70">
        <f>MIN(K9/J9,1)</f>
        <v>0</v>
      </c>
      <c r="M9" s="12"/>
      <c r="N9" s="55">
        <f t="shared" ref="N9:N16" si="2">E9/4</f>
        <v>1</v>
      </c>
      <c r="O9" s="8"/>
      <c r="P9" s="70">
        <f>MIN(O9/N9,1)</f>
        <v>0</v>
      </c>
      <c r="Q9" s="12"/>
      <c r="R9" s="55">
        <f t="shared" ref="R9:R16" si="3">E9/4</f>
        <v>1</v>
      </c>
      <c r="S9" s="8"/>
      <c r="T9" s="70">
        <f>MIN(S9/R9,1)</f>
        <v>0</v>
      </c>
      <c r="U9" s="12"/>
      <c r="V9" s="55">
        <f>G9+K9+O9+S9</f>
        <v>0</v>
      </c>
      <c r="W9" s="70">
        <f>MIN(V9/E9,1)</f>
        <v>0</v>
      </c>
      <c r="X9" s="46" t="str">
        <f>IF(V9&gt;=E9,"CUMPLE","NO CUMPLE")</f>
        <v>NO CUMPLE</v>
      </c>
      <c r="Y9" s="12"/>
      <c r="Z9" s="38"/>
      <c r="AA9" s="38"/>
      <c r="AB9" s="38"/>
      <c r="AC9" s="38"/>
      <c r="AD9" s="38"/>
      <c r="AE9" s="38"/>
      <c r="AF9" s="38"/>
    </row>
    <row r="10" spans="1:46" ht="69.75" customHeight="1">
      <c r="A10" s="233" t="s">
        <v>125</v>
      </c>
      <c r="B10" s="233" t="s">
        <v>121</v>
      </c>
      <c r="C10" s="233" t="s">
        <v>601</v>
      </c>
      <c r="D10" s="59">
        <v>4</v>
      </c>
      <c r="E10" s="59">
        <v>4</v>
      </c>
      <c r="F10" s="55">
        <f t="shared" si="0"/>
        <v>1</v>
      </c>
      <c r="G10" s="8"/>
      <c r="H10" s="70">
        <f t="shared" ref="H10:H16" si="4">MIN(G10/F10,1)</f>
        <v>0</v>
      </c>
      <c r="I10" s="12"/>
      <c r="J10" s="55">
        <f t="shared" si="1"/>
        <v>1</v>
      </c>
      <c r="K10" s="8"/>
      <c r="L10" s="70">
        <f t="shared" ref="L10:L16" si="5">MIN(K10/J10,1)</f>
        <v>0</v>
      </c>
      <c r="M10" s="12"/>
      <c r="N10" s="55">
        <f t="shared" si="2"/>
        <v>1</v>
      </c>
      <c r="O10" s="8"/>
      <c r="P10" s="70">
        <f t="shared" ref="P10:P16" si="6">MIN(O10/N10,1)</f>
        <v>0</v>
      </c>
      <c r="Q10" s="12"/>
      <c r="R10" s="55">
        <f t="shared" si="3"/>
        <v>1</v>
      </c>
      <c r="S10" s="8"/>
      <c r="T10" s="70">
        <f t="shared" ref="T10:T16" si="7">MIN(S10/R10,1)</f>
        <v>0</v>
      </c>
      <c r="U10" s="12"/>
      <c r="V10" s="55">
        <f t="shared" ref="V10:V16" si="8">G10+K10+O10+S10</f>
        <v>0</v>
      </c>
      <c r="W10" s="70">
        <f t="shared" ref="W10:W16" si="9">MIN(V10/E10,1)</f>
        <v>0</v>
      </c>
      <c r="X10" s="46" t="str">
        <f t="shared" ref="X10:X16" si="10">IF(V10&gt;=E10,"CUMPLE","NO CUMPLE")</f>
        <v>NO CUMPLE</v>
      </c>
      <c r="Y10" s="12"/>
      <c r="Z10" s="38"/>
      <c r="AA10" s="38"/>
      <c r="AB10" s="38"/>
      <c r="AC10" s="38"/>
      <c r="AD10" s="38"/>
      <c r="AE10" s="38"/>
      <c r="AF10" s="38"/>
    </row>
    <row r="11" spans="1:46" ht="69.75" customHeight="1">
      <c r="A11" s="233" t="s">
        <v>126</v>
      </c>
      <c r="B11" s="233" t="s">
        <v>208</v>
      </c>
      <c r="C11" s="233" t="s">
        <v>601</v>
      </c>
      <c r="D11" s="59">
        <v>4</v>
      </c>
      <c r="E11" s="59">
        <v>4</v>
      </c>
      <c r="F11" s="55">
        <f t="shared" si="0"/>
        <v>1</v>
      </c>
      <c r="G11" s="8"/>
      <c r="H11" s="70">
        <f t="shared" si="4"/>
        <v>0</v>
      </c>
      <c r="I11" s="12"/>
      <c r="J11" s="55">
        <f t="shared" si="1"/>
        <v>1</v>
      </c>
      <c r="K11" s="8"/>
      <c r="L11" s="70">
        <f t="shared" si="5"/>
        <v>0</v>
      </c>
      <c r="M11" s="12"/>
      <c r="N11" s="55">
        <f t="shared" si="2"/>
        <v>1</v>
      </c>
      <c r="O11" s="8"/>
      <c r="P11" s="70">
        <f t="shared" si="6"/>
        <v>0</v>
      </c>
      <c r="Q11" s="12"/>
      <c r="R11" s="55">
        <f t="shared" si="3"/>
        <v>1</v>
      </c>
      <c r="S11" s="8"/>
      <c r="T11" s="70">
        <f t="shared" si="7"/>
        <v>0</v>
      </c>
      <c r="U11" s="12"/>
      <c r="V11" s="55">
        <f t="shared" si="8"/>
        <v>0</v>
      </c>
      <c r="W11" s="70">
        <f t="shared" si="9"/>
        <v>0</v>
      </c>
      <c r="X11" s="46" t="str">
        <f t="shared" si="10"/>
        <v>NO CUMPLE</v>
      </c>
      <c r="Y11" s="12"/>
      <c r="Z11" s="38"/>
      <c r="AA11" s="38"/>
      <c r="AB11" s="38"/>
      <c r="AC11" s="38"/>
      <c r="AD11" s="38"/>
      <c r="AE11" s="38"/>
      <c r="AF11" s="38"/>
    </row>
    <row r="12" spans="1:46" ht="94.5" customHeight="1">
      <c r="A12" s="234" t="s">
        <v>602</v>
      </c>
      <c r="B12" s="65" t="s">
        <v>122</v>
      </c>
      <c r="C12" s="65" t="s">
        <v>603</v>
      </c>
      <c r="D12" s="59">
        <v>12</v>
      </c>
      <c r="E12" s="59">
        <v>12</v>
      </c>
      <c r="F12" s="55">
        <f t="shared" si="0"/>
        <v>3</v>
      </c>
      <c r="G12" s="8"/>
      <c r="H12" s="70">
        <f t="shared" si="4"/>
        <v>0</v>
      </c>
      <c r="I12" s="12"/>
      <c r="J12" s="55">
        <f t="shared" si="1"/>
        <v>3</v>
      </c>
      <c r="K12" s="8"/>
      <c r="L12" s="70">
        <f t="shared" si="5"/>
        <v>0</v>
      </c>
      <c r="M12" s="12"/>
      <c r="N12" s="55">
        <f t="shared" si="2"/>
        <v>3</v>
      </c>
      <c r="O12" s="8"/>
      <c r="P12" s="70">
        <f t="shared" si="6"/>
        <v>0</v>
      </c>
      <c r="Q12" s="12"/>
      <c r="R12" s="55">
        <f t="shared" si="3"/>
        <v>3</v>
      </c>
      <c r="S12" s="8"/>
      <c r="T12" s="70">
        <f t="shared" si="7"/>
        <v>0</v>
      </c>
      <c r="U12" s="12"/>
      <c r="V12" s="55">
        <f t="shared" si="8"/>
        <v>0</v>
      </c>
      <c r="W12" s="70">
        <f t="shared" si="9"/>
        <v>0</v>
      </c>
      <c r="X12" s="46" t="str">
        <f t="shared" si="10"/>
        <v>NO CUMPLE</v>
      </c>
      <c r="Y12" s="12"/>
      <c r="Z12" s="38"/>
      <c r="AA12" s="38"/>
      <c r="AB12" s="38"/>
      <c r="AC12" s="38"/>
      <c r="AD12" s="38"/>
      <c r="AE12" s="38"/>
      <c r="AF12" s="38"/>
    </row>
    <row r="13" spans="1:46" ht="69.75" customHeight="1">
      <c r="A13" s="233" t="s">
        <v>604</v>
      </c>
      <c r="B13" s="235" t="s">
        <v>123</v>
      </c>
      <c r="C13" s="235" t="s">
        <v>605</v>
      </c>
      <c r="D13" s="59">
        <v>1</v>
      </c>
      <c r="E13" s="59">
        <v>1</v>
      </c>
      <c r="F13" s="55">
        <f t="shared" si="0"/>
        <v>0.25</v>
      </c>
      <c r="G13" s="8"/>
      <c r="H13" s="70">
        <f t="shared" si="4"/>
        <v>0</v>
      </c>
      <c r="I13" s="12"/>
      <c r="J13" s="55">
        <f t="shared" si="1"/>
        <v>0.25</v>
      </c>
      <c r="K13" s="8"/>
      <c r="L13" s="70">
        <f t="shared" si="5"/>
        <v>0</v>
      </c>
      <c r="M13" s="12"/>
      <c r="N13" s="55">
        <f t="shared" si="2"/>
        <v>0.25</v>
      </c>
      <c r="O13" s="8"/>
      <c r="P13" s="70">
        <f t="shared" si="6"/>
        <v>0</v>
      </c>
      <c r="Q13" s="12"/>
      <c r="R13" s="55">
        <f t="shared" si="3"/>
        <v>0.25</v>
      </c>
      <c r="S13" s="8"/>
      <c r="T13" s="70">
        <f t="shared" si="7"/>
        <v>0</v>
      </c>
      <c r="U13" s="12"/>
      <c r="V13" s="55">
        <f t="shared" si="8"/>
        <v>0</v>
      </c>
      <c r="W13" s="70">
        <f t="shared" si="9"/>
        <v>0</v>
      </c>
      <c r="X13" s="46" t="str">
        <f t="shared" si="10"/>
        <v>NO CUMPLE</v>
      </c>
      <c r="Y13" s="12"/>
      <c r="Z13" s="38"/>
      <c r="AA13" s="38"/>
      <c r="AB13" s="38"/>
      <c r="AC13" s="38"/>
      <c r="AD13" s="38"/>
      <c r="AE13" s="38"/>
      <c r="AF13" s="38"/>
    </row>
    <row r="14" spans="1:46" ht="69.75" customHeight="1">
      <c r="A14" s="65" t="s">
        <v>606</v>
      </c>
      <c r="B14" s="65" t="s">
        <v>607</v>
      </c>
      <c r="C14" s="65" t="s">
        <v>608</v>
      </c>
      <c r="D14" s="59">
        <v>24</v>
      </c>
      <c r="E14" s="59">
        <v>24</v>
      </c>
      <c r="F14" s="55">
        <f t="shared" si="0"/>
        <v>6</v>
      </c>
      <c r="G14" s="8"/>
      <c r="H14" s="70">
        <f t="shared" si="4"/>
        <v>0</v>
      </c>
      <c r="I14" s="12"/>
      <c r="J14" s="55">
        <f t="shared" si="1"/>
        <v>6</v>
      </c>
      <c r="K14" s="8"/>
      <c r="L14" s="70">
        <f t="shared" si="5"/>
        <v>0</v>
      </c>
      <c r="M14" s="12"/>
      <c r="N14" s="55">
        <f t="shared" si="2"/>
        <v>6</v>
      </c>
      <c r="O14" s="8"/>
      <c r="P14" s="70">
        <f t="shared" si="6"/>
        <v>0</v>
      </c>
      <c r="Q14" s="12"/>
      <c r="R14" s="55">
        <f t="shared" si="3"/>
        <v>6</v>
      </c>
      <c r="S14" s="8"/>
      <c r="T14" s="70">
        <f t="shared" si="7"/>
        <v>0</v>
      </c>
      <c r="U14" s="12"/>
      <c r="V14" s="55">
        <f t="shared" si="8"/>
        <v>0</v>
      </c>
      <c r="W14" s="70">
        <f t="shared" si="9"/>
        <v>0</v>
      </c>
      <c r="X14" s="46" t="str">
        <f t="shared" si="10"/>
        <v>NO CUMPLE</v>
      </c>
      <c r="Y14" s="12"/>
      <c r="Z14" s="38"/>
      <c r="AA14" s="38"/>
      <c r="AB14" s="38"/>
      <c r="AC14" s="38"/>
      <c r="AD14" s="38"/>
      <c r="AE14" s="38"/>
      <c r="AF14" s="38"/>
    </row>
    <row r="15" spans="1:46" ht="69.75" customHeight="1">
      <c r="A15" s="233" t="s">
        <v>127</v>
      </c>
      <c r="B15" s="65" t="s">
        <v>609</v>
      </c>
      <c r="C15" s="65" t="s">
        <v>610</v>
      </c>
      <c r="D15" s="59">
        <v>12</v>
      </c>
      <c r="E15" s="59">
        <v>12</v>
      </c>
      <c r="F15" s="55">
        <f t="shared" si="0"/>
        <v>3</v>
      </c>
      <c r="G15" s="8"/>
      <c r="H15" s="70">
        <f t="shared" si="4"/>
        <v>0</v>
      </c>
      <c r="I15" s="12"/>
      <c r="J15" s="55">
        <f t="shared" si="1"/>
        <v>3</v>
      </c>
      <c r="K15" s="8"/>
      <c r="L15" s="70">
        <f t="shared" si="5"/>
        <v>0</v>
      </c>
      <c r="M15" s="12"/>
      <c r="N15" s="55">
        <f t="shared" si="2"/>
        <v>3</v>
      </c>
      <c r="O15" s="8"/>
      <c r="P15" s="70">
        <f t="shared" si="6"/>
        <v>0</v>
      </c>
      <c r="Q15" s="12"/>
      <c r="R15" s="55">
        <f t="shared" si="3"/>
        <v>3</v>
      </c>
      <c r="S15" s="8"/>
      <c r="T15" s="70">
        <f t="shared" si="7"/>
        <v>0</v>
      </c>
      <c r="U15" s="12"/>
      <c r="V15" s="55">
        <f t="shared" si="8"/>
        <v>0</v>
      </c>
      <c r="W15" s="70">
        <f t="shared" si="9"/>
        <v>0</v>
      </c>
      <c r="X15" s="46" t="str">
        <f t="shared" si="10"/>
        <v>NO CUMPLE</v>
      </c>
      <c r="Y15" s="12"/>
      <c r="Z15" s="38"/>
      <c r="AA15" s="38"/>
      <c r="AB15" s="38"/>
      <c r="AC15" s="38"/>
      <c r="AD15" s="38"/>
      <c r="AE15" s="38"/>
      <c r="AF15" s="38"/>
    </row>
    <row r="16" spans="1:46" ht="151.5" customHeight="1">
      <c r="A16" s="53" t="s">
        <v>360</v>
      </c>
      <c r="B16" s="53" t="s">
        <v>501</v>
      </c>
      <c r="C16" s="53" t="s">
        <v>362</v>
      </c>
      <c r="D16" s="59"/>
      <c r="E16" s="236">
        <v>1</v>
      </c>
      <c r="F16" s="61">
        <f t="shared" si="0"/>
        <v>0.25</v>
      </c>
      <c r="G16" s="73"/>
      <c r="H16" s="70">
        <f t="shared" si="4"/>
        <v>0</v>
      </c>
      <c r="I16" s="12"/>
      <c r="J16" s="61">
        <f t="shared" si="1"/>
        <v>0.25</v>
      </c>
      <c r="K16" s="73"/>
      <c r="L16" s="70">
        <f t="shared" si="5"/>
        <v>0</v>
      </c>
      <c r="M16" s="12"/>
      <c r="N16" s="61">
        <f t="shared" si="2"/>
        <v>0.25</v>
      </c>
      <c r="O16" s="73"/>
      <c r="P16" s="70">
        <f t="shared" si="6"/>
        <v>0</v>
      </c>
      <c r="Q16" s="12"/>
      <c r="R16" s="61">
        <f t="shared" si="3"/>
        <v>0.25</v>
      </c>
      <c r="S16" s="73"/>
      <c r="T16" s="70">
        <f t="shared" si="7"/>
        <v>0</v>
      </c>
      <c r="U16" s="12"/>
      <c r="V16" s="55">
        <f t="shared" si="8"/>
        <v>0</v>
      </c>
      <c r="W16" s="70">
        <f t="shared" si="9"/>
        <v>0</v>
      </c>
      <c r="X16" s="46" t="str">
        <f t="shared" si="10"/>
        <v>NO CUMPLE</v>
      </c>
      <c r="Y16" s="12"/>
      <c r="Z16" s="38"/>
      <c r="AA16" s="38"/>
      <c r="AB16" s="38"/>
      <c r="AC16" s="38"/>
      <c r="AD16" s="38"/>
      <c r="AE16" s="38"/>
      <c r="AF16" s="38"/>
    </row>
    <row r="17" spans="1:32" ht="51.75" customHeight="1">
      <c r="A17" s="372"/>
      <c r="B17" s="372"/>
      <c r="C17" s="372"/>
      <c r="D17" s="372"/>
      <c r="E17" s="372"/>
      <c r="F17" s="373"/>
      <c r="G17" s="273" t="s">
        <v>265</v>
      </c>
      <c r="H17" s="350"/>
      <c r="I17" s="261"/>
      <c r="J17" s="281"/>
      <c r="K17" s="279" t="s">
        <v>266</v>
      </c>
      <c r="L17" s="280"/>
      <c r="M17" s="261"/>
      <c r="N17" s="281"/>
      <c r="O17" s="284" t="s">
        <v>267</v>
      </c>
      <c r="P17" s="351"/>
      <c r="Q17" s="261"/>
      <c r="R17" s="281"/>
      <c r="S17" s="265" t="s">
        <v>268</v>
      </c>
      <c r="T17" s="266"/>
      <c r="U17" s="261"/>
      <c r="V17" s="364" t="s">
        <v>427</v>
      </c>
      <c r="W17" s="342"/>
      <c r="X17" s="343"/>
      <c r="Y17" s="376"/>
      <c r="Z17" s="38"/>
      <c r="AA17" s="38"/>
      <c r="AB17" s="38"/>
      <c r="AC17" s="38"/>
      <c r="AD17" s="38"/>
      <c r="AE17" s="38"/>
      <c r="AF17" s="38"/>
    </row>
    <row r="18" spans="1:32" ht="15">
      <c r="A18" s="374"/>
      <c r="B18" s="374"/>
      <c r="C18" s="374"/>
      <c r="D18" s="374"/>
      <c r="E18" s="374"/>
      <c r="F18" s="375"/>
      <c r="G18" s="39" t="s">
        <v>262</v>
      </c>
      <c r="H18" s="35" t="s">
        <v>263</v>
      </c>
      <c r="I18" s="262"/>
      <c r="J18" s="282"/>
      <c r="K18" s="40" t="s">
        <v>262</v>
      </c>
      <c r="L18" s="40" t="s">
        <v>263</v>
      </c>
      <c r="M18" s="262"/>
      <c r="N18" s="282"/>
      <c r="O18" s="36" t="s">
        <v>262</v>
      </c>
      <c r="P18" s="37" t="s">
        <v>263</v>
      </c>
      <c r="Q18" s="262"/>
      <c r="R18" s="282"/>
      <c r="S18" s="41" t="s">
        <v>262</v>
      </c>
      <c r="T18" s="42" t="s">
        <v>263</v>
      </c>
      <c r="U18" s="262"/>
      <c r="V18" s="43" t="s">
        <v>262</v>
      </c>
      <c r="W18" s="43" t="s">
        <v>263</v>
      </c>
      <c r="X18" s="43" t="s">
        <v>269</v>
      </c>
      <c r="Y18" s="377"/>
    </row>
    <row r="19" spans="1:32">
      <c r="A19" s="374"/>
      <c r="B19" s="374"/>
      <c r="C19" s="374"/>
      <c r="D19" s="374"/>
      <c r="E19" s="374"/>
      <c r="F19" s="375"/>
      <c r="G19" s="44">
        <v>1</v>
      </c>
      <c r="H19" s="45">
        <f>AVERAGE(H9:H16)</f>
        <v>0</v>
      </c>
      <c r="I19" s="262"/>
      <c r="J19" s="282"/>
      <c r="K19" s="44">
        <v>1</v>
      </c>
      <c r="L19" s="45">
        <f>AVERAGE(L9:L16)</f>
        <v>0</v>
      </c>
      <c r="M19" s="262"/>
      <c r="N19" s="282"/>
      <c r="O19" s="45">
        <v>1</v>
      </c>
      <c r="P19" s="45">
        <f>AVERAGE(P4:P16)</f>
        <v>0</v>
      </c>
      <c r="Q19" s="262"/>
      <c r="R19" s="282"/>
      <c r="S19" s="45">
        <v>1</v>
      </c>
      <c r="T19" s="45">
        <f>AVERAGE(T4:T16)</f>
        <v>0</v>
      </c>
      <c r="U19" s="262"/>
      <c r="V19" s="44">
        <v>1</v>
      </c>
      <c r="W19" s="45">
        <f>AVERAGE(W9:W16)</f>
        <v>0</v>
      </c>
      <c r="X19" s="46" t="str">
        <f>IF(W19&gt;=V19,"CUMPLE","NO CUMPLE")</f>
        <v>NO CUMPLE</v>
      </c>
      <c r="Y19" s="377"/>
    </row>
  </sheetData>
  <sheetProtection algorithmName="SHA-512" hashValue="9GehXVfMOPJ9qzQA7fDNHedfoGM0DpJQGibswT9USp0ZqxhcI+b3pY+ZFhUjvjxoXbAIu3A9/qEGqldBadc9jA==" saltValue="BX7QMSYUeSpbDGYX6Fthrw==" spinCount="100000" sheet="1" objects="1" scenarios="1"/>
  <mergeCells count="35">
    <mergeCell ref="A4:Y4"/>
    <mergeCell ref="C5:Y5"/>
    <mergeCell ref="C6:Y6"/>
    <mergeCell ref="F7:I7"/>
    <mergeCell ref="J7:M7"/>
    <mergeCell ref="N7:Q7"/>
    <mergeCell ref="A5:B5"/>
    <mergeCell ref="A6:B6"/>
    <mergeCell ref="V7:Y7"/>
    <mergeCell ref="B7:B8"/>
    <mergeCell ref="A7:A8"/>
    <mergeCell ref="C7:C8"/>
    <mergeCell ref="D7:D8"/>
    <mergeCell ref="R7:U7"/>
    <mergeCell ref="E7:E8"/>
    <mergeCell ref="A17:F19"/>
    <mergeCell ref="V17:X17"/>
    <mergeCell ref="Y17:Y19"/>
    <mergeCell ref="G17:H17"/>
    <mergeCell ref="I17:J19"/>
    <mergeCell ref="K17:L17"/>
    <mergeCell ref="M17:N19"/>
    <mergeCell ref="O17:P17"/>
    <mergeCell ref="Q17:R19"/>
    <mergeCell ref="S17:T17"/>
    <mergeCell ref="U17:U19"/>
    <mergeCell ref="Q2:V2"/>
    <mergeCell ref="W2:Y2"/>
    <mergeCell ref="A1:B1"/>
    <mergeCell ref="C1:V1"/>
    <mergeCell ref="A3:Y3"/>
    <mergeCell ref="W1:Y1"/>
    <mergeCell ref="A2:B2"/>
    <mergeCell ref="C2:I2"/>
    <mergeCell ref="J2:P2"/>
  </mergeCells>
  <conditionalFormatting sqref="G9:G16">
    <cfRule type="expression" dxfId="32" priority="13">
      <formula>G9&lt;F9</formula>
    </cfRule>
  </conditionalFormatting>
  <conditionalFormatting sqref="K9:K16">
    <cfRule type="expression" dxfId="31" priority="3">
      <formula>K9&lt;J9</formula>
    </cfRule>
  </conditionalFormatting>
  <conditionalFormatting sqref="L9:L16">
    <cfRule type="cellIs" dxfId="30" priority="11" operator="greaterThan">
      <formula>$G$9&lt;=$F$9</formula>
    </cfRule>
  </conditionalFormatting>
  <conditionalFormatting sqref="O9:O16">
    <cfRule type="expression" dxfId="29" priority="2">
      <formula>O9&lt;N9</formula>
    </cfRule>
  </conditionalFormatting>
  <conditionalFormatting sqref="P9:P16">
    <cfRule type="cellIs" dxfId="28" priority="9" operator="greaterThan">
      <formula>$G$9&lt;=$F$9</formula>
    </cfRule>
  </conditionalFormatting>
  <conditionalFormatting sqref="S9:S16">
    <cfRule type="expression" dxfId="27" priority="1">
      <formula>S9&lt;R9</formula>
    </cfRule>
  </conditionalFormatting>
  <conditionalFormatting sqref="T9:T16">
    <cfRule type="cellIs" dxfId="26" priority="8" operator="greaterThan">
      <formula>$G$9&lt;=$F$9</formula>
    </cfRule>
  </conditionalFormatting>
  <conditionalFormatting sqref="X9:X16">
    <cfRule type="containsText" dxfId="25" priority="4" operator="containsText" text="NO CUMPLE">
      <formula>NOT(ISERROR(SEARCH("NO CUMPLE",X9)))</formula>
    </cfRule>
    <cfRule type="containsText" dxfId="24" priority="5" operator="containsText" text="CUMPLE">
      <formula>NOT(ISERROR(SEARCH("CUMPLE",X9)))</formula>
    </cfRule>
    <cfRule type="iconSet" priority="6">
      <iconSet>
        <cfvo type="percent" val="0"/>
        <cfvo type="percent" val="33"/>
        <cfvo type="percent" val="67"/>
      </iconSet>
    </cfRule>
  </conditionalFormatting>
  <conditionalFormatting sqref="X19">
    <cfRule type="containsText" dxfId="23" priority="14" operator="containsText" text="NO CUMPLE">
      <formula>NOT(ISERROR(SEARCH("NO CUMPLE",X19)))</formula>
    </cfRule>
    <cfRule type="containsText" dxfId="22" priority="15" operator="containsText" text="CUMPLE">
      <formula>NOT(ISERROR(SEARCH("CUMPLE",X19)))</formula>
    </cfRule>
    <cfRule type="iconSet" priority="16">
      <iconSet>
        <cfvo type="percent" val="0"/>
        <cfvo type="percent" val="33"/>
        <cfvo type="percent" val="67"/>
      </iconSet>
    </cfRule>
  </conditionalFormatting>
  <dataValidations count="3">
    <dataValidation allowBlank="1" showInputMessage="1" showErrorMessage="1" prompt="Por favor incluya las variables consideradas para el cálculo del indicador tomando como referencia las variables señaladas en la definición de la fórmula. (forma matematica)." sqref="I9:I16 M9:M16 Q9:Q16 U9:U16 Y9:Y16" xr:uid="{5551ED4D-E81D-4EF9-82F8-942D6CA5E02E}"/>
    <dataValidation allowBlank="1" showInputMessage="1" showErrorMessage="1" prompt="Elija de acuerdo a la categoría anterior_x000a_" sqref="A7" xr:uid="{1CD2764D-F8BA-4D19-8A82-587C3209EA51}"/>
    <dataValidation allowBlank="1" showInputMessage="1" showErrorMessage="1" prompt="Describa las acciones que desarrollan los componentes de la PP o Plan de Acciones Afirmativas" sqref="B7:D7" xr:uid="{D5C2B550-2E84-410B-8BC3-8F0B33AF3FFA}"/>
  </dataValidation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54B6D-6FE9-43B7-80B6-85E8A9CC627C}">
  <sheetPr codeName="Hoja2"/>
  <dimension ref="A1:BG20"/>
  <sheetViews>
    <sheetView zoomScale="40" zoomScaleNormal="40" workbookViewId="0">
      <selection activeCell="C16" sqref="C16"/>
    </sheetView>
  </sheetViews>
  <sheetFormatPr baseColWidth="10" defaultColWidth="11" defaultRowHeight="14.25"/>
  <cols>
    <col min="1" max="3" width="57.85546875" style="47" customWidth="1"/>
    <col min="4" max="4" width="8.85546875" style="47" customWidth="1"/>
    <col min="5" max="5" width="10.85546875" style="47" customWidth="1"/>
    <col min="6" max="8" width="14.85546875" style="47" customWidth="1"/>
    <col min="9" max="9" width="23" style="47" customWidth="1"/>
    <col min="10" max="12" width="14.85546875" style="47" customWidth="1"/>
    <col min="13" max="13" width="23" style="47" customWidth="1"/>
    <col min="14" max="16" width="14.85546875" style="47" customWidth="1"/>
    <col min="17" max="17" width="23" style="47" customWidth="1"/>
    <col min="18" max="20" width="14.85546875" style="47" customWidth="1"/>
    <col min="21" max="21" width="23" style="47" customWidth="1"/>
    <col min="22" max="22" width="19.5703125" style="47" customWidth="1"/>
    <col min="23" max="23" width="16.140625" style="47" customWidth="1"/>
    <col min="24" max="24" width="13.7109375" style="47" customWidth="1"/>
    <col min="25" max="25" width="52.85546875" style="47" customWidth="1"/>
    <col min="26" max="26" width="25.7109375" style="30" customWidth="1"/>
    <col min="27" max="16384" width="11" style="30"/>
  </cols>
  <sheetData>
    <row r="1" spans="1:59"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c r="Z1" s="102"/>
    </row>
    <row r="2" spans="1:59"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c r="Z2" s="102"/>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row>
    <row r="3" spans="1:59"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c r="Z3" s="102"/>
    </row>
    <row r="4" spans="1:59" s="103" customFormat="1" ht="36.75" customHeight="1">
      <c r="A4" s="285" t="s">
        <v>212</v>
      </c>
      <c r="B4" s="285"/>
      <c r="C4" s="285"/>
      <c r="D4" s="285"/>
      <c r="E4" s="285"/>
      <c r="F4" s="285"/>
      <c r="G4" s="285"/>
      <c r="H4" s="285"/>
      <c r="I4" s="285"/>
      <c r="J4" s="285"/>
      <c r="K4" s="285"/>
      <c r="L4" s="285"/>
      <c r="M4" s="285"/>
      <c r="N4" s="285"/>
      <c r="O4" s="285"/>
      <c r="P4" s="285"/>
      <c r="Q4" s="285"/>
      <c r="R4" s="285"/>
      <c r="S4" s="285"/>
      <c r="T4" s="285"/>
      <c r="U4" s="285"/>
      <c r="V4" s="285"/>
      <c r="W4" s="285"/>
      <c r="X4" s="285"/>
      <c r="Y4" s="285"/>
      <c r="Z4" s="102"/>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row>
    <row r="5" spans="1:59" s="103" customFormat="1" ht="36.75" customHeight="1">
      <c r="A5" s="267" t="s">
        <v>424</v>
      </c>
      <c r="B5" s="267"/>
      <c r="C5" s="290" t="s">
        <v>35</v>
      </c>
      <c r="D5" s="291"/>
      <c r="E5" s="291"/>
      <c r="F5" s="291"/>
      <c r="G5" s="291"/>
      <c r="H5" s="291"/>
      <c r="I5" s="291"/>
      <c r="J5" s="291"/>
      <c r="K5" s="291"/>
      <c r="L5" s="291"/>
      <c r="M5" s="291"/>
      <c r="N5" s="291"/>
      <c r="O5" s="291"/>
      <c r="P5" s="291"/>
      <c r="Q5" s="291"/>
      <c r="R5" s="291"/>
      <c r="S5" s="291"/>
      <c r="T5" s="291"/>
      <c r="U5" s="291"/>
      <c r="V5" s="291"/>
      <c r="W5" s="291"/>
      <c r="X5" s="291"/>
      <c r="Y5" s="292"/>
      <c r="Z5" s="102"/>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row>
    <row r="6" spans="1:59" s="103" customFormat="1" ht="36.75" customHeight="1">
      <c r="A6" s="267" t="s">
        <v>425</v>
      </c>
      <c r="B6" s="267"/>
      <c r="C6" s="290" t="s">
        <v>164</v>
      </c>
      <c r="D6" s="291"/>
      <c r="E6" s="291"/>
      <c r="F6" s="291"/>
      <c r="G6" s="291"/>
      <c r="H6" s="291"/>
      <c r="I6" s="291"/>
      <c r="J6" s="291"/>
      <c r="K6" s="291"/>
      <c r="L6" s="291"/>
      <c r="M6" s="291"/>
      <c r="N6" s="291"/>
      <c r="O6" s="291"/>
      <c r="P6" s="291"/>
      <c r="Q6" s="291"/>
      <c r="R6" s="291"/>
      <c r="S6" s="291"/>
      <c r="T6" s="291"/>
      <c r="U6" s="291"/>
      <c r="V6" s="291"/>
      <c r="W6" s="291"/>
      <c r="X6" s="291"/>
      <c r="Y6" s="292"/>
      <c r="Z6" s="102"/>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row>
    <row r="7" spans="1:59" s="109" customFormat="1" ht="30" customHeight="1">
      <c r="A7" s="263" t="s">
        <v>1</v>
      </c>
      <c r="B7" s="263" t="s">
        <v>2</v>
      </c>
      <c r="C7" s="263" t="s">
        <v>3</v>
      </c>
      <c r="D7" s="263" t="s">
        <v>163</v>
      </c>
      <c r="E7" s="263" t="s">
        <v>350</v>
      </c>
      <c r="F7" s="264" t="s">
        <v>265</v>
      </c>
      <c r="G7" s="264"/>
      <c r="H7" s="264"/>
      <c r="I7" s="264"/>
      <c r="J7" s="287" t="s">
        <v>266</v>
      </c>
      <c r="K7" s="287"/>
      <c r="L7" s="287"/>
      <c r="M7" s="287"/>
      <c r="N7" s="288" t="s">
        <v>267</v>
      </c>
      <c r="O7" s="288"/>
      <c r="P7" s="288"/>
      <c r="Q7" s="288"/>
      <c r="R7" s="289" t="s">
        <v>268</v>
      </c>
      <c r="S7" s="289"/>
      <c r="T7" s="289"/>
      <c r="U7" s="289"/>
      <c r="V7" s="286" t="s">
        <v>426</v>
      </c>
      <c r="W7" s="286"/>
      <c r="X7" s="286"/>
      <c r="Y7" s="286"/>
      <c r="Z7" s="102"/>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row>
    <row r="8" spans="1:59" s="109" customFormat="1" ht="35.25" customHeight="1">
      <c r="A8" s="263"/>
      <c r="B8" s="263"/>
      <c r="C8" s="263"/>
      <c r="D8" s="263"/>
      <c r="E8" s="263"/>
      <c r="F8" s="104" t="s">
        <v>262</v>
      </c>
      <c r="G8" s="104" t="s">
        <v>263</v>
      </c>
      <c r="H8" s="104" t="s">
        <v>443</v>
      </c>
      <c r="I8" s="104" t="s">
        <v>264</v>
      </c>
      <c r="J8" s="105" t="s">
        <v>262</v>
      </c>
      <c r="K8" s="105" t="s">
        <v>263</v>
      </c>
      <c r="L8" s="105" t="s">
        <v>443</v>
      </c>
      <c r="M8" s="105" t="s">
        <v>264</v>
      </c>
      <c r="N8" s="106" t="s">
        <v>262</v>
      </c>
      <c r="O8" s="106" t="s">
        <v>263</v>
      </c>
      <c r="P8" s="106" t="s">
        <v>443</v>
      </c>
      <c r="Q8" s="106" t="s">
        <v>264</v>
      </c>
      <c r="R8" s="107" t="s">
        <v>262</v>
      </c>
      <c r="S8" s="107" t="s">
        <v>263</v>
      </c>
      <c r="T8" s="107" t="s">
        <v>443</v>
      </c>
      <c r="U8" s="107" t="s">
        <v>264</v>
      </c>
      <c r="V8" s="108" t="s">
        <v>270</v>
      </c>
      <c r="W8" s="108" t="s">
        <v>303</v>
      </c>
      <c r="X8" s="108" t="s">
        <v>271</v>
      </c>
      <c r="Y8" s="108" t="s">
        <v>304</v>
      </c>
      <c r="Z8" s="102"/>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row>
    <row r="9" spans="1:59" s="109" customFormat="1" ht="78" customHeight="1">
      <c r="A9" s="110" t="s">
        <v>5</v>
      </c>
      <c r="B9" s="110" t="s">
        <v>4</v>
      </c>
      <c r="C9" s="110" t="s">
        <v>349</v>
      </c>
      <c r="D9" s="111">
        <v>48</v>
      </c>
      <c r="E9" s="111">
        <v>12</v>
      </c>
      <c r="F9" s="112">
        <f>E9/4</f>
        <v>3</v>
      </c>
      <c r="G9" s="8"/>
      <c r="H9" s="32">
        <f>MIN(G9/F9,1)</f>
        <v>0</v>
      </c>
      <c r="I9" s="8"/>
      <c r="J9" s="112">
        <f t="shared" ref="J9:J16" si="0">E9/4</f>
        <v>3</v>
      </c>
      <c r="K9" s="8"/>
      <c r="L9" s="32">
        <f>MIN(K9/J9,1)</f>
        <v>0</v>
      </c>
      <c r="M9" s="8">
        <v>4</v>
      </c>
      <c r="N9" s="112">
        <f t="shared" ref="N9:N12" si="1">E9/4</f>
        <v>3</v>
      </c>
      <c r="O9" s="8"/>
      <c r="P9" s="32">
        <f>MIN(O9/N9,1)</f>
        <v>0</v>
      </c>
      <c r="Q9" s="8"/>
      <c r="R9" s="112">
        <f t="shared" ref="R9:R16" si="2">E9/4</f>
        <v>3</v>
      </c>
      <c r="S9" s="8"/>
      <c r="T9" s="32">
        <f>MIN(S9/R9,1)</f>
        <v>0</v>
      </c>
      <c r="U9" s="8"/>
      <c r="V9" s="111">
        <f>G9+K9+O9+S9</f>
        <v>0</v>
      </c>
      <c r="W9" s="32">
        <f>MIN(V9/E9,1)</f>
        <v>0</v>
      </c>
      <c r="X9" s="111" t="str">
        <f>IF(V9&gt;=E9,"CUMPLE","NO CUMPLE")</f>
        <v>NO CUMPLE</v>
      </c>
      <c r="Y9" s="9"/>
      <c r="Z9" s="102"/>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row>
    <row r="10" spans="1:59" s="109" customFormat="1" ht="78" customHeight="1">
      <c r="A10" s="110" t="s">
        <v>6</v>
      </c>
      <c r="B10" s="110" t="s">
        <v>14</v>
      </c>
      <c r="C10" s="110" t="s">
        <v>351</v>
      </c>
      <c r="D10" s="110">
        <v>200</v>
      </c>
      <c r="E10" s="110">
        <v>30</v>
      </c>
      <c r="F10" s="112">
        <f t="shared" ref="F10:F12" si="3">E10/4</f>
        <v>7.5</v>
      </c>
      <c r="G10" s="8"/>
      <c r="H10" s="32">
        <f t="shared" ref="H10:H17" si="4">MIN(G10/F10,1)</f>
        <v>0</v>
      </c>
      <c r="I10" s="8"/>
      <c r="J10" s="112">
        <f t="shared" si="0"/>
        <v>7.5</v>
      </c>
      <c r="K10" s="8"/>
      <c r="L10" s="32">
        <f t="shared" ref="L10:L17" si="5">MIN(K10/J10,1)</f>
        <v>0</v>
      </c>
      <c r="M10" s="8"/>
      <c r="N10" s="111">
        <f t="shared" si="1"/>
        <v>7.5</v>
      </c>
      <c r="O10" s="8"/>
      <c r="P10" s="32">
        <f t="shared" ref="P10:P17" si="6">MIN(O10/N10,1)</f>
        <v>0</v>
      </c>
      <c r="Q10" s="8"/>
      <c r="R10" s="111">
        <f t="shared" si="2"/>
        <v>7.5</v>
      </c>
      <c r="S10" s="8"/>
      <c r="T10" s="32">
        <f t="shared" ref="T10:T17" si="7">MIN(S10/R10,1)</f>
        <v>0</v>
      </c>
      <c r="U10" s="8"/>
      <c r="V10" s="111">
        <f>G10+K10+O10+S10</f>
        <v>0</v>
      </c>
      <c r="W10" s="32">
        <f t="shared" ref="W10:W16" si="8">MIN(V10/E10,1)</f>
        <v>0</v>
      </c>
      <c r="X10" s="111" t="str">
        <f t="shared" ref="X10:X17" si="9">IF(V10&gt;=E10,"CUMPLE","NO CUMPLE")</f>
        <v>NO CUMPLE</v>
      </c>
      <c r="Y10" s="9"/>
      <c r="Z10" s="102"/>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row>
    <row r="11" spans="1:59" s="109" customFormat="1" ht="78" customHeight="1">
      <c r="A11" s="110" t="s">
        <v>7</v>
      </c>
      <c r="B11" s="110" t="s">
        <v>8</v>
      </c>
      <c r="C11" s="110" t="s">
        <v>352</v>
      </c>
      <c r="D11" s="111">
        <v>30</v>
      </c>
      <c r="E11" s="111">
        <v>6</v>
      </c>
      <c r="F11" s="111">
        <f t="shared" si="3"/>
        <v>1.5</v>
      </c>
      <c r="G11" s="8"/>
      <c r="H11" s="32">
        <f t="shared" si="4"/>
        <v>0</v>
      </c>
      <c r="I11" s="9"/>
      <c r="J11" s="112">
        <f t="shared" si="0"/>
        <v>1.5</v>
      </c>
      <c r="K11" s="8"/>
      <c r="L11" s="32">
        <f t="shared" si="5"/>
        <v>0</v>
      </c>
      <c r="M11" s="9"/>
      <c r="N11" s="111">
        <f t="shared" si="1"/>
        <v>1.5</v>
      </c>
      <c r="O11" s="8"/>
      <c r="P11" s="32">
        <f t="shared" si="6"/>
        <v>0</v>
      </c>
      <c r="Q11" s="9"/>
      <c r="R11" s="111">
        <f t="shared" si="2"/>
        <v>1.5</v>
      </c>
      <c r="S11" s="8"/>
      <c r="T11" s="32">
        <f t="shared" si="7"/>
        <v>0</v>
      </c>
      <c r="U11" s="9"/>
      <c r="V11" s="111">
        <f t="shared" ref="V11:V12" si="10">G11+K11+O11+S11</f>
        <v>0</v>
      </c>
      <c r="W11" s="32">
        <f t="shared" si="8"/>
        <v>0</v>
      </c>
      <c r="X11" s="111" t="str">
        <f t="shared" si="9"/>
        <v>NO CUMPLE</v>
      </c>
      <c r="Y11" s="9"/>
      <c r="Z11" s="102"/>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row>
    <row r="12" spans="1:59" s="109" customFormat="1" ht="87" customHeight="1">
      <c r="A12" s="110" t="s">
        <v>9</v>
      </c>
      <c r="B12" s="110" t="s">
        <v>15</v>
      </c>
      <c r="C12" s="110" t="s">
        <v>210</v>
      </c>
      <c r="D12" s="111">
        <v>8</v>
      </c>
      <c r="E12" s="111">
        <v>2</v>
      </c>
      <c r="F12" s="111">
        <f t="shared" si="3"/>
        <v>0.5</v>
      </c>
      <c r="G12" s="8"/>
      <c r="H12" s="32">
        <f t="shared" si="4"/>
        <v>0</v>
      </c>
      <c r="I12" s="9"/>
      <c r="J12" s="112">
        <f t="shared" si="0"/>
        <v>0.5</v>
      </c>
      <c r="K12" s="8"/>
      <c r="L12" s="32">
        <f t="shared" si="5"/>
        <v>0</v>
      </c>
      <c r="M12" s="9"/>
      <c r="N12" s="111">
        <f t="shared" si="1"/>
        <v>0.5</v>
      </c>
      <c r="O12" s="8"/>
      <c r="P12" s="32">
        <f t="shared" si="6"/>
        <v>0</v>
      </c>
      <c r="Q12" s="9"/>
      <c r="R12" s="111">
        <f t="shared" si="2"/>
        <v>0.5</v>
      </c>
      <c r="S12" s="8"/>
      <c r="T12" s="32">
        <f t="shared" si="7"/>
        <v>0</v>
      </c>
      <c r="U12" s="9"/>
      <c r="V12" s="111">
        <f t="shared" si="10"/>
        <v>0</v>
      </c>
      <c r="W12" s="32">
        <f t="shared" si="8"/>
        <v>0</v>
      </c>
      <c r="X12" s="111" t="str">
        <f t="shared" si="9"/>
        <v>NO CUMPLE</v>
      </c>
      <c r="Y12" s="9"/>
      <c r="Z12" s="102"/>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row>
    <row r="13" spans="1:59" s="109" customFormat="1" ht="78.75" customHeight="1">
      <c r="A13" s="110" t="s">
        <v>10</v>
      </c>
      <c r="B13" s="113" t="s">
        <v>353</v>
      </c>
      <c r="C13" s="113" t="s">
        <v>354</v>
      </c>
      <c r="D13" s="114">
        <v>0</v>
      </c>
      <c r="E13" s="115">
        <v>1</v>
      </c>
      <c r="F13" s="34">
        <v>1</v>
      </c>
      <c r="G13" s="73"/>
      <c r="H13" s="32">
        <f t="shared" si="4"/>
        <v>0</v>
      </c>
      <c r="I13" s="8"/>
      <c r="J13" s="34">
        <v>1</v>
      </c>
      <c r="K13" s="73"/>
      <c r="L13" s="32">
        <f t="shared" si="5"/>
        <v>0</v>
      </c>
      <c r="M13" s="8"/>
      <c r="N13" s="34">
        <v>1</v>
      </c>
      <c r="O13" s="73"/>
      <c r="P13" s="32">
        <f t="shared" si="6"/>
        <v>0</v>
      </c>
      <c r="Q13" s="8"/>
      <c r="R13" s="34">
        <v>1</v>
      </c>
      <c r="S13" s="73"/>
      <c r="T13" s="32">
        <f t="shared" si="7"/>
        <v>0</v>
      </c>
      <c r="U13" s="8"/>
      <c r="V13" s="116">
        <f>G13+K13+O13+S13</f>
        <v>0</v>
      </c>
      <c r="W13" s="32">
        <f t="shared" si="8"/>
        <v>0</v>
      </c>
      <c r="X13" s="111" t="str">
        <f t="shared" si="9"/>
        <v>NO CUMPLE</v>
      </c>
      <c r="Y13" s="9"/>
      <c r="Z13" s="102"/>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row>
    <row r="14" spans="1:59" s="109" customFormat="1" ht="72">
      <c r="A14" s="113" t="s">
        <v>355</v>
      </c>
      <c r="B14" s="113" t="s">
        <v>356</v>
      </c>
      <c r="C14" s="113" t="s">
        <v>357</v>
      </c>
      <c r="D14" s="117">
        <v>12</v>
      </c>
      <c r="E14" s="34">
        <v>1</v>
      </c>
      <c r="F14" s="34">
        <v>1</v>
      </c>
      <c r="G14" s="73"/>
      <c r="H14" s="32">
        <f t="shared" si="4"/>
        <v>0</v>
      </c>
      <c r="I14" s="9"/>
      <c r="J14" s="34">
        <v>1</v>
      </c>
      <c r="K14" s="73"/>
      <c r="L14" s="32">
        <f t="shared" si="5"/>
        <v>0</v>
      </c>
      <c r="M14" s="9"/>
      <c r="N14" s="34">
        <v>1</v>
      </c>
      <c r="O14" s="73"/>
      <c r="P14" s="32">
        <f t="shared" si="6"/>
        <v>0</v>
      </c>
      <c r="Q14" s="9"/>
      <c r="R14" s="34">
        <v>1</v>
      </c>
      <c r="S14" s="73"/>
      <c r="T14" s="32">
        <f t="shared" si="7"/>
        <v>0</v>
      </c>
      <c r="U14" s="9"/>
      <c r="V14" s="116">
        <f>G14+K14+O14+S14</f>
        <v>0</v>
      </c>
      <c r="W14" s="32">
        <f t="shared" si="8"/>
        <v>0</v>
      </c>
      <c r="X14" s="111" t="str">
        <f t="shared" si="9"/>
        <v>NO CUMPLE</v>
      </c>
      <c r="Y14" s="9"/>
      <c r="Z14" s="102"/>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row>
    <row r="15" spans="1:59" s="109" customFormat="1" ht="54">
      <c r="A15" s="113" t="s">
        <v>11</v>
      </c>
      <c r="B15" s="113" t="s">
        <v>12</v>
      </c>
      <c r="C15" s="113" t="s">
        <v>211</v>
      </c>
      <c r="D15" s="118">
        <v>0.9</v>
      </c>
      <c r="E15" s="116">
        <v>0.9</v>
      </c>
      <c r="F15" s="33">
        <v>0.9</v>
      </c>
      <c r="G15" s="73"/>
      <c r="H15" s="32">
        <f t="shared" si="4"/>
        <v>0</v>
      </c>
      <c r="I15" s="10"/>
      <c r="J15" s="33">
        <v>0.9</v>
      </c>
      <c r="K15" s="73"/>
      <c r="L15" s="32">
        <f t="shared" si="5"/>
        <v>0</v>
      </c>
      <c r="M15" s="10"/>
      <c r="N15" s="33">
        <v>0.9</v>
      </c>
      <c r="O15" s="73"/>
      <c r="P15" s="32">
        <f t="shared" si="6"/>
        <v>0</v>
      </c>
      <c r="Q15" s="10"/>
      <c r="R15" s="33">
        <v>0.9</v>
      </c>
      <c r="S15" s="73"/>
      <c r="T15" s="32">
        <f t="shared" si="7"/>
        <v>0</v>
      </c>
      <c r="U15" s="10"/>
      <c r="V15" s="34">
        <f>G15+K15+O15+S15</f>
        <v>0</v>
      </c>
      <c r="W15" s="32">
        <f t="shared" si="8"/>
        <v>0</v>
      </c>
      <c r="X15" s="111" t="str">
        <f t="shared" si="9"/>
        <v>NO CUMPLE</v>
      </c>
      <c r="Y15" s="9"/>
      <c r="Z15" s="119"/>
      <c r="AA15" s="119"/>
      <c r="AB15" s="119"/>
      <c r="AC15" s="119"/>
      <c r="AD15" s="119"/>
      <c r="AE15" s="119"/>
      <c r="AF15" s="119"/>
    </row>
    <row r="16" spans="1:59" s="109" customFormat="1" ht="70.5" customHeight="1">
      <c r="A16" s="113" t="s">
        <v>188</v>
      </c>
      <c r="B16" s="113" t="s">
        <v>358</v>
      </c>
      <c r="C16" s="113" t="s">
        <v>359</v>
      </c>
      <c r="D16" s="117">
        <v>40</v>
      </c>
      <c r="E16" s="111">
        <v>12</v>
      </c>
      <c r="F16" s="112">
        <f>E16/4</f>
        <v>3</v>
      </c>
      <c r="G16" s="8"/>
      <c r="H16" s="32">
        <f t="shared" si="4"/>
        <v>0</v>
      </c>
      <c r="I16" s="10"/>
      <c r="J16" s="112">
        <f t="shared" si="0"/>
        <v>3</v>
      </c>
      <c r="K16" s="8"/>
      <c r="L16" s="32">
        <f t="shared" si="5"/>
        <v>0</v>
      </c>
      <c r="M16" s="10"/>
      <c r="N16" s="112">
        <f>E16/4</f>
        <v>3</v>
      </c>
      <c r="O16" s="8"/>
      <c r="P16" s="32">
        <f t="shared" si="6"/>
        <v>0</v>
      </c>
      <c r="Q16" s="10"/>
      <c r="R16" s="112">
        <f t="shared" si="2"/>
        <v>3</v>
      </c>
      <c r="S16" s="8"/>
      <c r="T16" s="32">
        <f t="shared" si="7"/>
        <v>0</v>
      </c>
      <c r="U16" s="10"/>
      <c r="V16" s="111">
        <f>G16+K16+O16+S16</f>
        <v>0</v>
      </c>
      <c r="W16" s="32">
        <f t="shared" si="8"/>
        <v>0</v>
      </c>
      <c r="X16" s="111" t="str">
        <f t="shared" si="9"/>
        <v>NO CUMPLE</v>
      </c>
      <c r="Y16" s="9"/>
      <c r="Z16" s="119"/>
      <c r="AA16" s="119"/>
      <c r="AB16" s="119"/>
      <c r="AC16" s="119"/>
      <c r="AD16" s="119"/>
      <c r="AE16" s="119"/>
      <c r="AF16" s="119"/>
    </row>
    <row r="17" spans="1:32" s="109" customFormat="1" ht="144">
      <c r="A17" s="113" t="s">
        <v>360</v>
      </c>
      <c r="B17" s="113" t="s">
        <v>361</v>
      </c>
      <c r="C17" s="113" t="s">
        <v>362</v>
      </c>
      <c r="D17" s="111"/>
      <c r="E17" s="34">
        <v>1</v>
      </c>
      <c r="F17" s="34">
        <v>1</v>
      </c>
      <c r="G17" s="73"/>
      <c r="H17" s="32">
        <f t="shared" si="4"/>
        <v>0</v>
      </c>
      <c r="I17" s="9"/>
      <c r="J17" s="34">
        <v>1</v>
      </c>
      <c r="K17" s="73"/>
      <c r="L17" s="32">
        <f t="shared" si="5"/>
        <v>0</v>
      </c>
      <c r="M17" s="9"/>
      <c r="N17" s="34">
        <v>1</v>
      </c>
      <c r="O17" s="73"/>
      <c r="P17" s="32">
        <f t="shared" si="6"/>
        <v>0</v>
      </c>
      <c r="Q17" s="9"/>
      <c r="R17" s="34">
        <v>1</v>
      </c>
      <c r="S17" s="73"/>
      <c r="T17" s="32">
        <f t="shared" si="7"/>
        <v>0</v>
      </c>
      <c r="U17" s="9"/>
      <c r="V17" s="116">
        <f>G17+K17+O17+S17</f>
        <v>0</v>
      </c>
      <c r="W17" s="32">
        <f>MIN(V17/E17,1)</f>
        <v>0</v>
      </c>
      <c r="X17" s="111" t="str">
        <f t="shared" si="9"/>
        <v>NO CUMPLE</v>
      </c>
      <c r="Y17" s="9"/>
      <c r="Z17" s="119"/>
      <c r="AA17" s="119"/>
      <c r="AB17" s="119"/>
      <c r="AC17" s="119"/>
      <c r="AD17" s="119"/>
      <c r="AE17" s="119"/>
      <c r="AF17" s="119"/>
    </row>
    <row r="18" spans="1:32" ht="30.75" customHeight="1">
      <c r="A18" s="269"/>
      <c r="B18" s="269"/>
      <c r="C18" s="269"/>
      <c r="D18" s="269"/>
      <c r="E18" s="269"/>
      <c r="F18" s="270"/>
      <c r="G18" s="273" t="s">
        <v>265</v>
      </c>
      <c r="H18" s="274"/>
      <c r="I18" s="275"/>
      <c r="J18" s="276"/>
      <c r="K18" s="279" t="s">
        <v>266</v>
      </c>
      <c r="L18" s="280"/>
      <c r="M18" s="261"/>
      <c r="N18" s="281"/>
      <c r="O18" s="283" t="s">
        <v>267</v>
      </c>
      <c r="P18" s="284"/>
      <c r="Q18" s="261"/>
      <c r="R18" s="281"/>
      <c r="S18" s="265" t="s">
        <v>268</v>
      </c>
      <c r="T18" s="266"/>
      <c r="U18" s="261"/>
      <c r="V18" s="268" t="s">
        <v>426</v>
      </c>
      <c r="W18" s="268"/>
      <c r="X18" s="268"/>
      <c r="Y18" s="261"/>
      <c r="Z18" s="38"/>
      <c r="AA18" s="38"/>
      <c r="AB18" s="38"/>
      <c r="AC18" s="38"/>
      <c r="AD18" s="38"/>
      <c r="AE18" s="38"/>
      <c r="AF18" s="38"/>
    </row>
    <row r="19" spans="1:32" ht="30.75" customHeight="1">
      <c r="A19" s="271"/>
      <c r="B19" s="271"/>
      <c r="C19" s="271"/>
      <c r="D19" s="271"/>
      <c r="E19" s="271"/>
      <c r="F19" s="272"/>
      <c r="G19" s="39" t="s">
        <v>262</v>
      </c>
      <c r="H19" s="35" t="s">
        <v>263</v>
      </c>
      <c r="I19" s="277"/>
      <c r="J19" s="278"/>
      <c r="K19" s="40" t="s">
        <v>262</v>
      </c>
      <c r="L19" s="40" t="s">
        <v>263</v>
      </c>
      <c r="M19" s="262"/>
      <c r="N19" s="282"/>
      <c r="O19" s="36" t="s">
        <v>262</v>
      </c>
      <c r="P19" s="37" t="s">
        <v>263</v>
      </c>
      <c r="Q19" s="262"/>
      <c r="R19" s="282"/>
      <c r="S19" s="41" t="s">
        <v>262</v>
      </c>
      <c r="T19" s="42" t="s">
        <v>263</v>
      </c>
      <c r="U19" s="262"/>
      <c r="V19" s="43" t="s">
        <v>343</v>
      </c>
      <c r="W19" s="43" t="s">
        <v>263</v>
      </c>
      <c r="X19" s="43" t="s">
        <v>269</v>
      </c>
      <c r="Y19" s="262"/>
      <c r="Z19" s="38"/>
      <c r="AA19" s="38"/>
      <c r="AB19" s="38"/>
      <c r="AC19" s="38"/>
      <c r="AD19" s="38"/>
      <c r="AE19" s="38"/>
      <c r="AF19" s="38"/>
    </row>
    <row r="20" spans="1:32" ht="29.25" customHeight="1">
      <c r="A20" s="271"/>
      <c r="B20" s="271"/>
      <c r="C20" s="271"/>
      <c r="D20" s="271"/>
      <c r="E20" s="271"/>
      <c r="F20" s="272"/>
      <c r="G20" s="44">
        <v>1</v>
      </c>
      <c r="H20" s="45">
        <f>AVERAGE(H9:H17)</f>
        <v>0</v>
      </c>
      <c r="I20" s="277"/>
      <c r="J20" s="278"/>
      <c r="K20" s="44">
        <v>1</v>
      </c>
      <c r="L20" s="45">
        <f>AVERAGE(L9:L17)</f>
        <v>0</v>
      </c>
      <c r="M20" s="262"/>
      <c r="N20" s="282"/>
      <c r="O20" s="44">
        <v>1</v>
      </c>
      <c r="P20" s="45">
        <f>AVERAGE(P9:P17)</f>
        <v>0</v>
      </c>
      <c r="Q20" s="262"/>
      <c r="R20" s="282"/>
      <c r="S20" s="44">
        <v>1</v>
      </c>
      <c r="T20" s="45">
        <f>AVERAGE(T9:T17)</f>
        <v>0</v>
      </c>
      <c r="U20" s="262"/>
      <c r="V20" s="44">
        <v>1</v>
      </c>
      <c r="W20" s="44">
        <f>AVERAGE(W9:W17)</f>
        <v>0</v>
      </c>
      <c r="X20" s="46" t="str">
        <f>IF(W20&gt;=V20,"CUMPLE","NO CUMPLE")</f>
        <v>NO CUMPLE</v>
      </c>
      <c r="Y20" s="262"/>
    </row>
  </sheetData>
  <sheetProtection algorithmName="SHA-512" hashValue="D94Zg1QB295WjpTH2lS8Cgs9SWzccrbhzGaMWdQyxE9zi7D9VBQsc2Ae4cqnln3CjRc7elIJm7djchGQsB27zw==" saltValue="qKMEvYbdKa9plGdrnvuFqQ==" spinCount="100000" sheet="1" objects="1" scenarios="1"/>
  <mergeCells count="35">
    <mergeCell ref="K18:L18"/>
    <mergeCell ref="M18:N20"/>
    <mergeCell ref="O18:P18"/>
    <mergeCell ref="Q18:R20"/>
    <mergeCell ref="A4:Y4"/>
    <mergeCell ref="V7:Y7"/>
    <mergeCell ref="J7:M7"/>
    <mergeCell ref="N7:Q7"/>
    <mergeCell ref="R7:U7"/>
    <mergeCell ref="C5:Y5"/>
    <mergeCell ref="C6:Y6"/>
    <mergeCell ref="A3:Y3"/>
    <mergeCell ref="Y18:Y20"/>
    <mergeCell ref="A7:A8"/>
    <mergeCell ref="B7:B8"/>
    <mergeCell ref="C7:C8"/>
    <mergeCell ref="D7:D8"/>
    <mergeCell ref="E7:E8"/>
    <mergeCell ref="F7:I7"/>
    <mergeCell ref="S18:T18"/>
    <mergeCell ref="A5:B5"/>
    <mergeCell ref="A6:B6"/>
    <mergeCell ref="U18:U20"/>
    <mergeCell ref="V18:X18"/>
    <mergeCell ref="A18:F20"/>
    <mergeCell ref="G18:H18"/>
    <mergeCell ref="I18:J20"/>
    <mergeCell ref="A1:B1"/>
    <mergeCell ref="A2:B2"/>
    <mergeCell ref="W2:Y2"/>
    <mergeCell ref="W1:Y1"/>
    <mergeCell ref="C1:V1"/>
    <mergeCell ref="C2:I2"/>
    <mergeCell ref="J2:P2"/>
    <mergeCell ref="Q2:V2"/>
  </mergeCells>
  <conditionalFormatting sqref="G9:G17">
    <cfRule type="expression" dxfId="220" priority="17">
      <formula>G9&lt;F9</formula>
    </cfRule>
  </conditionalFormatting>
  <conditionalFormatting sqref="H9:H17">
    <cfRule type="cellIs" dxfId="219" priority="20" operator="greaterThan">
      <formula>$G$9&lt;=$F$9</formula>
    </cfRule>
  </conditionalFormatting>
  <conditionalFormatting sqref="K9:K17">
    <cfRule type="expression" dxfId="218" priority="5">
      <formula>K9&lt;J9</formula>
    </cfRule>
  </conditionalFormatting>
  <conditionalFormatting sqref="O9:O17">
    <cfRule type="expression" dxfId="217" priority="15">
      <formula>O9&lt;N9</formula>
    </cfRule>
  </conditionalFormatting>
  <conditionalFormatting sqref="S9:S17">
    <cfRule type="expression" dxfId="216" priority="14">
      <formula>S9&lt;R9</formula>
    </cfRule>
  </conditionalFormatting>
  <conditionalFormatting sqref="X20">
    <cfRule type="containsText" dxfId="215" priority="21" operator="containsText" text="NO CUMPLE">
      <formula>NOT(ISERROR(SEARCH("NO CUMPLE",X20)))</formula>
    </cfRule>
    <cfRule type="containsText" dxfId="214" priority="22" operator="containsText" text="CUMPLE">
      <formula>NOT(ISERROR(SEARCH("CUMPLE",X20)))</formula>
    </cfRule>
    <cfRule type="iconSet" priority="23">
      <iconSet>
        <cfvo type="percent" val="0"/>
        <cfvo type="percent" val="33"/>
        <cfvo type="percent" val="67"/>
      </iconSet>
    </cfRule>
  </conditionalFormatting>
  <conditionalFormatting sqref="X9:Y17">
    <cfRule type="containsText" dxfId="213" priority="81" operator="containsText" text="NO CUMPLE">
      <formula>NOT(ISERROR(SEARCH("NO CUMPLE",X9)))</formula>
    </cfRule>
    <cfRule type="containsText" dxfId="212" priority="82" operator="containsText" text="CUMPLE">
      <formula>NOT(ISERROR(SEARCH("CUMPLE",X9)))</formula>
    </cfRule>
    <cfRule type="iconSet" priority="83">
      <iconSet>
        <cfvo type="percent" val="0"/>
        <cfvo type="percent" val="33"/>
        <cfvo type="percent" val="67"/>
      </iconSet>
    </cfRule>
  </conditionalFormatting>
  <dataValidations count="2">
    <dataValidation allowBlank="1" showInputMessage="1" showErrorMessage="1" prompt="Describa las acciones que desarrollan los componentes de la PP o Plan de Acciones Afirmativas" sqref="B7:D7" xr:uid="{685AABE1-53BA-419B-B211-56680F20BB9E}"/>
    <dataValidation allowBlank="1" showInputMessage="1" showErrorMessage="1" prompt="Elija de acuerdo a la categoría anterior_x000a_" sqref="A7" xr:uid="{ACC93EE3-D4CC-4ADD-9F7E-91DD7B6DA2E1}"/>
  </dataValidations>
  <pageMargins left="0.7" right="0.7" top="0.75" bottom="0.75" header="0.3" footer="0.3"/>
  <pageSetup scale="1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9397-6137-4D7D-ACF2-BE38A8A1A8CF}">
  <sheetPr codeName="Hoja20"/>
  <dimension ref="A1:AU16"/>
  <sheetViews>
    <sheetView zoomScale="40" zoomScaleNormal="40" workbookViewId="0">
      <selection activeCell="AE63" sqref="AE63"/>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41.5703125" style="47" customWidth="1"/>
    <col min="26" max="26" width="28.28515625" style="30" customWidth="1"/>
    <col min="27" max="27" width="25.7109375" style="30" customWidth="1"/>
    <col min="28" max="16384" width="11" style="30"/>
  </cols>
  <sheetData>
    <row r="1" spans="1:47"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7" s="31" customFormat="1" ht="43.5" customHeight="1">
      <c r="A2" s="253" t="s">
        <v>325</v>
      </c>
      <c r="B2" s="253"/>
      <c r="C2" s="258" t="s">
        <v>326</v>
      </c>
      <c r="D2" s="256"/>
      <c r="E2" s="256"/>
      <c r="F2" s="256"/>
      <c r="G2" s="256"/>
      <c r="H2" s="256"/>
      <c r="I2" s="257"/>
      <c r="J2" s="258" t="s">
        <v>619</v>
      </c>
      <c r="K2" s="256"/>
      <c r="L2" s="256"/>
      <c r="M2" s="256"/>
      <c r="N2" s="256"/>
      <c r="O2" s="256"/>
      <c r="P2" s="256"/>
      <c r="Q2" s="258" t="s">
        <v>617</v>
      </c>
      <c r="R2" s="256"/>
      <c r="S2" s="256"/>
      <c r="T2" s="256"/>
      <c r="U2" s="256"/>
      <c r="V2" s="257"/>
      <c r="W2" s="254" t="s">
        <v>312</v>
      </c>
      <c r="X2" s="254"/>
      <c r="Y2" s="254"/>
    </row>
    <row r="3" spans="1:47"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7" s="49" customFormat="1" ht="36.75" customHeight="1">
      <c r="A4" s="285" t="s">
        <v>258</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c r="AG4" s="48"/>
    </row>
    <row r="5" spans="1:47" s="49" customFormat="1" ht="36.75" customHeight="1">
      <c r="A5" s="306" t="s">
        <v>424</v>
      </c>
      <c r="B5" s="306"/>
      <c r="C5" s="307" t="s">
        <v>119</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c r="AG5" s="48"/>
    </row>
    <row r="6" spans="1:47" s="49" customFormat="1" ht="36.75" customHeight="1">
      <c r="A6" s="306" t="s">
        <v>425</v>
      </c>
      <c r="B6" s="306"/>
      <c r="C6" s="307" t="s">
        <v>301</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c r="AG6" s="48"/>
    </row>
    <row r="7" spans="1:47" ht="27" customHeight="1">
      <c r="A7" s="352" t="s">
        <v>1</v>
      </c>
      <c r="B7" s="352" t="s">
        <v>2</v>
      </c>
      <c r="C7" s="352" t="s">
        <v>3</v>
      </c>
      <c r="D7" s="352" t="s">
        <v>163</v>
      </c>
      <c r="E7" s="352" t="s">
        <v>0</v>
      </c>
      <c r="F7" s="273" t="s">
        <v>265</v>
      </c>
      <c r="G7" s="350"/>
      <c r="H7" s="350"/>
      <c r="I7" s="274"/>
      <c r="J7" s="279" t="s">
        <v>266</v>
      </c>
      <c r="K7" s="280"/>
      <c r="L7" s="280"/>
      <c r="M7" s="339"/>
      <c r="N7" s="283" t="s">
        <v>267</v>
      </c>
      <c r="O7" s="340"/>
      <c r="P7" s="340"/>
      <c r="Q7" s="284"/>
      <c r="R7" s="265" t="s">
        <v>268</v>
      </c>
      <c r="S7" s="266"/>
      <c r="T7" s="266"/>
      <c r="U7" s="341"/>
      <c r="V7" s="342" t="s">
        <v>426</v>
      </c>
      <c r="W7" s="342"/>
      <c r="X7" s="342"/>
      <c r="Y7" s="343"/>
      <c r="Z7" s="50"/>
      <c r="AA7" s="50"/>
      <c r="AB7" s="50"/>
      <c r="AC7" s="50"/>
      <c r="AD7" s="50"/>
      <c r="AE7" s="50"/>
      <c r="AF7" s="50"/>
      <c r="AG7" s="50"/>
      <c r="AH7" s="51"/>
      <c r="AI7" s="51"/>
      <c r="AJ7" s="51"/>
      <c r="AK7" s="51"/>
      <c r="AL7" s="51"/>
      <c r="AM7" s="51"/>
      <c r="AN7" s="51"/>
      <c r="AO7" s="51"/>
      <c r="AP7" s="51"/>
      <c r="AQ7" s="51"/>
      <c r="AR7" s="51"/>
      <c r="AS7" s="51"/>
      <c r="AT7" s="51"/>
      <c r="AU7" s="51"/>
    </row>
    <row r="8" spans="1:47" ht="27"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0"/>
      <c r="AG8" s="50"/>
      <c r="AH8" s="51"/>
      <c r="AI8" s="51"/>
      <c r="AJ8" s="51"/>
      <c r="AK8" s="51"/>
      <c r="AL8" s="51"/>
      <c r="AM8" s="51"/>
      <c r="AN8" s="51"/>
      <c r="AO8" s="51"/>
      <c r="AP8" s="51"/>
      <c r="AQ8" s="51"/>
      <c r="AR8" s="51"/>
      <c r="AS8" s="51"/>
      <c r="AT8" s="51"/>
      <c r="AU8" s="51"/>
    </row>
    <row r="9" spans="1:47" ht="57">
      <c r="A9" s="59" t="s">
        <v>150</v>
      </c>
      <c r="B9" s="52" t="s">
        <v>149</v>
      </c>
      <c r="C9" s="52" t="s">
        <v>259</v>
      </c>
      <c r="D9" s="226">
        <v>16</v>
      </c>
      <c r="E9" s="226">
        <v>4</v>
      </c>
      <c r="F9" s="55">
        <f>E9/4</f>
        <v>1</v>
      </c>
      <c r="G9" s="8"/>
      <c r="H9" s="70">
        <f>MIN(G9/F9,1)</f>
        <v>0</v>
      </c>
      <c r="I9" s="12"/>
      <c r="J9" s="55">
        <f>E9/4</f>
        <v>1</v>
      </c>
      <c r="K9" s="8"/>
      <c r="L9" s="70">
        <f>MIN(K9/J9,1)</f>
        <v>0</v>
      </c>
      <c r="M9" s="12"/>
      <c r="N9" s="55">
        <f>E9/4</f>
        <v>1</v>
      </c>
      <c r="O9" s="8"/>
      <c r="P9" s="70">
        <f>MIN(O9/N9,1)</f>
        <v>0</v>
      </c>
      <c r="Q9" s="12"/>
      <c r="R9" s="55">
        <f>E9/4</f>
        <v>1</v>
      </c>
      <c r="S9" s="8"/>
      <c r="T9" s="70">
        <f>MIN(S9/R9,1)</f>
        <v>0</v>
      </c>
      <c r="U9" s="12"/>
      <c r="V9" s="55">
        <f>G9+K9+O9+S9</f>
        <v>0</v>
      </c>
      <c r="W9" s="70">
        <f>MIN(V9/E9,1)</f>
        <v>0</v>
      </c>
      <c r="X9" s="46" t="str">
        <f>IF(V9&gt;=E9,"CUMPLE","NO CUMPLE")</f>
        <v>NO CUMPLE</v>
      </c>
      <c r="Y9" s="12"/>
      <c r="Z9" s="38"/>
      <c r="AA9" s="38"/>
      <c r="AB9" s="38"/>
      <c r="AC9" s="38"/>
      <c r="AD9" s="38"/>
      <c r="AE9" s="38"/>
      <c r="AF9" s="38"/>
      <c r="AG9" s="38"/>
    </row>
    <row r="10" spans="1:47" ht="42.75" customHeight="1">
      <c r="A10" s="379" t="s">
        <v>152</v>
      </c>
      <c r="B10" s="52" t="s">
        <v>151</v>
      </c>
      <c r="C10" s="52" t="s">
        <v>260</v>
      </c>
      <c r="D10" s="226">
        <v>24</v>
      </c>
      <c r="E10" s="226">
        <v>4</v>
      </c>
      <c r="F10" s="55">
        <f t="shared" ref="F10:F13" si="0">E10/4</f>
        <v>1</v>
      </c>
      <c r="G10" s="8"/>
      <c r="H10" s="70">
        <f t="shared" ref="H10:H13" si="1">MIN(G10/F10,1)</f>
        <v>0</v>
      </c>
      <c r="I10" s="12"/>
      <c r="J10" s="55">
        <f>E10/4</f>
        <v>1</v>
      </c>
      <c r="K10" s="8"/>
      <c r="L10" s="70">
        <f t="shared" ref="L10:L13" si="2">MIN(K10/J10,1)</f>
        <v>0</v>
      </c>
      <c r="M10" s="12"/>
      <c r="N10" s="55">
        <f>E10/4</f>
        <v>1</v>
      </c>
      <c r="O10" s="8"/>
      <c r="P10" s="70">
        <f t="shared" ref="P10:P13" si="3">MIN(O10/N10,1)</f>
        <v>0</v>
      </c>
      <c r="Q10" s="12"/>
      <c r="R10" s="55">
        <f>E10/4</f>
        <v>1</v>
      </c>
      <c r="S10" s="8"/>
      <c r="T10" s="70">
        <f t="shared" ref="T10:T13" si="4">MIN(S10/R10,1)</f>
        <v>0</v>
      </c>
      <c r="U10" s="12"/>
      <c r="V10" s="55">
        <f t="shared" ref="V10:V13" si="5">G10+K10+O10+S10</f>
        <v>0</v>
      </c>
      <c r="W10" s="70">
        <f t="shared" ref="W10:W13" si="6">MIN(V10/E10,1)</f>
        <v>0</v>
      </c>
      <c r="X10" s="46" t="str">
        <f t="shared" ref="X10:X13" si="7">IF(V10&gt;=E10,"CUMPLE","NO CUMPLE")</f>
        <v>NO CUMPLE</v>
      </c>
      <c r="Y10" s="12"/>
      <c r="Z10" s="38"/>
      <c r="AA10" s="38"/>
      <c r="AB10" s="38"/>
      <c r="AC10" s="38"/>
      <c r="AD10" s="38"/>
      <c r="AE10" s="38"/>
      <c r="AF10" s="38"/>
      <c r="AG10" s="38"/>
    </row>
    <row r="11" spans="1:47" ht="42.75">
      <c r="A11" s="394"/>
      <c r="B11" s="52" t="s">
        <v>153</v>
      </c>
      <c r="C11" s="52" t="s">
        <v>611</v>
      </c>
      <c r="D11" s="237">
        <v>1</v>
      </c>
      <c r="E11" s="237">
        <v>1</v>
      </c>
      <c r="F11" s="61">
        <f t="shared" si="0"/>
        <v>0.25</v>
      </c>
      <c r="G11" s="73"/>
      <c r="H11" s="70">
        <f t="shared" si="1"/>
        <v>0</v>
      </c>
      <c r="I11" s="13"/>
      <c r="J11" s="61">
        <f>E11/4</f>
        <v>0.25</v>
      </c>
      <c r="K11" s="73"/>
      <c r="L11" s="70">
        <f t="shared" si="2"/>
        <v>0</v>
      </c>
      <c r="M11" s="13"/>
      <c r="N11" s="61">
        <f>E11/4</f>
        <v>0.25</v>
      </c>
      <c r="O11" s="73"/>
      <c r="P11" s="70">
        <f t="shared" si="3"/>
        <v>0</v>
      </c>
      <c r="Q11" s="13"/>
      <c r="R11" s="61">
        <f>E11/4</f>
        <v>0.25</v>
      </c>
      <c r="S11" s="73"/>
      <c r="T11" s="70">
        <f t="shared" si="4"/>
        <v>0</v>
      </c>
      <c r="U11" s="13"/>
      <c r="V11" s="55">
        <f t="shared" si="5"/>
        <v>0</v>
      </c>
      <c r="W11" s="70">
        <f t="shared" si="6"/>
        <v>0</v>
      </c>
      <c r="X11" s="46" t="str">
        <f t="shared" si="7"/>
        <v>NO CUMPLE</v>
      </c>
      <c r="Y11" s="13"/>
      <c r="Z11" s="38"/>
      <c r="AA11" s="38"/>
      <c r="AB11" s="38"/>
      <c r="AC11" s="38"/>
      <c r="AD11" s="38"/>
      <c r="AE11" s="38"/>
      <c r="AF11" s="38"/>
      <c r="AG11" s="38"/>
    </row>
    <row r="12" spans="1:47" ht="47.25" customHeight="1">
      <c r="A12" s="394"/>
      <c r="B12" s="52" t="s">
        <v>154</v>
      </c>
      <c r="C12" s="52" t="s">
        <v>612</v>
      </c>
      <c r="D12" s="237">
        <v>0.9</v>
      </c>
      <c r="E12" s="237">
        <v>0.9</v>
      </c>
      <c r="F12" s="61">
        <f t="shared" si="0"/>
        <v>0.22500000000000001</v>
      </c>
      <c r="G12" s="73"/>
      <c r="H12" s="70">
        <f t="shared" si="1"/>
        <v>0</v>
      </c>
      <c r="I12" s="13"/>
      <c r="J12" s="61">
        <f>E12/4</f>
        <v>0.22500000000000001</v>
      </c>
      <c r="K12" s="73"/>
      <c r="L12" s="70">
        <f t="shared" si="2"/>
        <v>0</v>
      </c>
      <c r="M12" s="13"/>
      <c r="N12" s="61">
        <f>E12/4</f>
        <v>0.22500000000000001</v>
      </c>
      <c r="O12" s="73"/>
      <c r="P12" s="70">
        <f t="shared" si="3"/>
        <v>0</v>
      </c>
      <c r="Q12" s="13"/>
      <c r="R12" s="61">
        <f>E12/4</f>
        <v>0.22500000000000001</v>
      </c>
      <c r="S12" s="73"/>
      <c r="T12" s="70">
        <f t="shared" si="4"/>
        <v>0</v>
      </c>
      <c r="U12" s="13"/>
      <c r="V12" s="55">
        <f t="shared" si="5"/>
        <v>0</v>
      </c>
      <c r="W12" s="70">
        <f t="shared" si="6"/>
        <v>0</v>
      </c>
      <c r="X12" s="46" t="str">
        <f t="shared" si="7"/>
        <v>NO CUMPLE</v>
      </c>
      <c r="Y12" s="13"/>
      <c r="Z12" s="38"/>
      <c r="AA12" s="38"/>
      <c r="AB12" s="38"/>
      <c r="AC12" s="38"/>
      <c r="AD12" s="38"/>
      <c r="AE12" s="38"/>
      <c r="AF12" s="38"/>
      <c r="AG12" s="38"/>
    </row>
    <row r="13" spans="1:47" ht="117" customHeight="1">
      <c r="A13" s="52" t="s">
        <v>360</v>
      </c>
      <c r="B13" s="52" t="s">
        <v>501</v>
      </c>
      <c r="C13" s="218" t="s">
        <v>362</v>
      </c>
      <c r="D13" s="237"/>
      <c r="E13" s="237">
        <v>1</v>
      </c>
      <c r="F13" s="61">
        <f t="shared" si="0"/>
        <v>0.25</v>
      </c>
      <c r="G13" s="73"/>
      <c r="H13" s="70">
        <f t="shared" si="1"/>
        <v>0</v>
      </c>
      <c r="I13" s="13"/>
      <c r="J13" s="61">
        <f>E13/4</f>
        <v>0.25</v>
      </c>
      <c r="K13" s="73"/>
      <c r="L13" s="70">
        <f t="shared" si="2"/>
        <v>0</v>
      </c>
      <c r="M13" s="13"/>
      <c r="N13" s="61">
        <f>E13/4</f>
        <v>0.25</v>
      </c>
      <c r="O13" s="73"/>
      <c r="P13" s="70">
        <f t="shared" si="3"/>
        <v>0</v>
      </c>
      <c r="Q13" s="13"/>
      <c r="R13" s="61">
        <f>E13/4</f>
        <v>0.25</v>
      </c>
      <c r="S13" s="73"/>
      <c r="T13" s="70">
        <f t="shared" si="4"/>
        <v>0</v>
      </c>
      <c r="U13" s="13"/>
      <c r="V13" s="55">
        <f t="shared" si="5"/>
        <v>0</v>
      </c>
      <c r="W13" s="70">
        <f t="shared" si="6"/>
        <v>0</v>
      </c>
      <c r="X13" s="46" t="str">
        <f t="shared" si="7"/>
        <v>NO CUMPLE</v>
      </c>
      <c r="Y13" s="13"/>
      <c r="Z13" s="38"/>
      <c r="AA13" s="38"/>
      <c r="AB13" s="38"/>
      <c r="AC13" s="38"/>
      <c r="AD13" s="38"/>
      <c r="AE13" s="38"/>
      <c r="AF13" s="38"/>
      <c r="AG13" s="38"/>
    </row>
    <row r="14" spans="1:47" ht="51.75" customHeight="1">
      <c r="A14" s="372"/>
      <c r="B14" s="372"/>
      <c r="C14" s="372"/>
      <c r="D14" s="372"/>
      <c r="E14" s="372"/>
      <c r="F14" s="373"/>
      <c r="G14" s="273" t="s">
        <v>265</v>
      </c>
      <c r="H14" s="350"/>
      <c r="I14" s="261"/>
      <c r="J14" s="281"/>
      <c r="K14" s="279" t="s">
        <v>266</v>
      </c>
      <c r="L14" s="280"/>
      <c r="M14" s="261"/>
      <c r="N14" s="281"/>
      <c r="O14" s="284" t="s">
        <v>267</v>
      </c>
      <c r="P14" s="351"/>
      <c r="Q14" s="261"/>
      <c r="R14" s="281"/>
      <c r="S14" s="265" t="s">
        <v>268</v>
      </c>
      <c r="T14" s="266"/>
      <c r="U14" s="261"/>
      <c r="V14" s="364" t="s">
        <v>427</v>
      </c>
      <c r="W14" s="342"/>
      <c r="X14" s="343"/>
      <c r="Y14" s="376"/>
      <c r="Z14" s="38"/>
      <c r="AA14" s="38"/>
      <c r="AB14" s="38"/>
      <c r="AC14" s="38"/>
      <c r="AD14" s="38"/>
      <c r="AE14" s="38"/>
      <c r="AF14" s="38"/>
      <c r="AG14" s="38"/>
    </row>
    <row r="15" spans="1:47" ht="15">
      <c r="A15" s="374"/>
      <c r="B15" s="374"/>
      <c r="C15" s="374"/>
      <c r="D15" s="374"/>
      <c r="E15" s="374"/>
      <c r="F15" s="375"/>
      <c r="G15" s="39" t="s">
        <v>262</v>
      </c>
      <c r="H15" s="35" t="s">
        <v>263</v>
      </c>
      <c r="I15" s="262"/>
      <c r="J15" s="282"/>
      <c r="K15" s="40" t="s">
        <v>262</v>
      </c>
      <c r="L15" s="40" t="s">
        <v>263</v>
      </c>
      <c r="M15" s="262"/>
      <c r="N15" s="282"/>
      <c r="O15" s="36" t="s">
        <v>262</v>
      </c>
      <c r="P15" s="37" t="s">
        <v>263</v>
      </c>
      <c r="Q15" s="262"/>
      <c r="R15" s="282"/>
      <c r="S15" s="41" t="s">
        <v>262</v>
      </c>
      <c r="T15" s="42" t="s">
        <v>263</v>
      </c>
      <c r="U15" s="262"/>
      <c r="V15" s="43" t="s">
        <v>262</v>
      </c>
      <c r="W15" s="43" t="s">
        <v>263</v>
      </c>
      <c r="X15" s="43" t="s">
        <v>269</v>
      </c>
      <c r="Y15" s="377"/>
    </row>
    <row r="16" spans="1:47">
      <c r="A16" s="374"/>
      <c r="B16" s="374"/>
      <c r="C16" s="374"/>
      <c r="D16" s="374"/>
      <c r="E16" s="374"/>
      <c r="F16" s="375"/>
      <c r="G16" s="44">
        <v>1</v>
      </c>
      <c r="H16" s="45">
        <f>AVERAGE(H9:H13)</f>
        <v>0</v>
      </c>
      <c r="I16" s="262"/>
      <c r="J16" s="282"/>
      <c r="K16" s="44">
        <v>1</v>
      </c>
      <c r="L16" s="45">
        <f>AVERAGE(L9:L13)</f>
        <v>0</v>
      </c>
      <c r="M16" s="262"/>
      <c r="N16" s="282"/>
      <c r="O16" s="45">
        <v>1</v>
      </c>
      <c r="P16" s="45">
        <f>AVERAGE(P9:P13)</f>
        <v>0</v>
      </c>
      <c r="Q16" s="262"/>
      <c r="R16" s="282"/>
      <c r="S16" s="45">
        <v>1</v>
      </c>
      <c r="T16" s="45">
        <f>AVERAGE(T9:T13)</f>
        <v>0</v>
      </c>
      <c r="U16" s="262"/>
      <c r="V16" s="44">
        <v>1</v>
      </c>
      <c r="W16" s="45">
        <f>AVERAGE(W9:W13)</f>
        <v>0</v>
      </c>
      <c r="X16" s="46" t="str">
        <f>IF(W16&gt;=V16,"CUMPLE","NO CUMPLE")</f>
        <v>NO CUMPLE</v>
      </c>
      <c r="Y16" s="377"/>
    </row>
  </sheetData>
  <sheetProtection algorithmName="SHA-512" hashValue="qEAg5OqGtYGybi3CEowcX1WK6v599L/Zpt21d+bbPOIScBQtnaDYeG8gKCL6yvKpj3UK72QX8SchyRx6TlmSwg==" saltValue="sgJXwDjmobEr4s9ZfPGmog==" spinCount="100000" sheet="1" objects="1" scenarios="1"/>
  <mergeCells count="36">
    <mergeCell ref="Y14:Y16"/>
    <mergeCell ref="A7:A8"/>
    <mergeCell ref="O14:P14"/>
    <mergeCell ref="Q14:R16"/>
    <mergeCell ref="S14:T14"/>
    <mergeCell ref="U14:U16"/>
    <mergeCell ref="V14:X14"/>
    <mergeCell ref="A14:F16"/>
    <mergeCell ref="G14:H14"/>
    <mergeCell ref="I14:J16"/>
    <mergeCell ref="K14:L14"/>
    <mergeCell ref="M14:N16"/>
    <mergeCell ref="A10:A12"/>
    <mergeCell ref="A1:B1"/>
    <mergeCell ref="C1:V1"/>
    <mergeCell ref="W1:Y1"/>
    <mergeCell ref="A2:B2"/>
    <mergeCell ref="C2:I2"/>
    <mergeCell ref="J2:P2"/>
    <mergeCell ref="Q2:V2"/>
    <mergeCell ref="W2:Y2"/>
    <mergeCell ref="A3:Y3"/>
    <mergeCell ref="F7:I7"/>
    <mergeCell ref="J7:M7"/>
    <mergeCell ref="N7:Q7"/>
    <mergeCell ref="R7:U7"/>
    <mergeCell ref="V7:Y7"/>
    <mergeCell ref="D7:D8"/>
    <mergeCell ref="E7:E8"/>
    <mergeCell ref="B7:B8"/>
    <mergeCell ref="C7:C8"/>
    <mergeCell ref="A4:Y4"/>
    <mergeCell ref="A5:B5"/>
    <mergeCell ref="A6:B6"/>
    <mergeCell ref="C5:Y5"/>
    <mergeCell ref="C6:Y6"/>
  </mergeCells>
  <conditionalFormatting sqref="G9:G13">
    <cfRule type="expression" dxfId="21" priority="13">
      <formula>G9&lt;F9</formula>
    </cfRule>
  </conditionalFormatting>
  <conditionalFormatting sqref="K9:K13">
    <cfRule type="expression" dxfId="20" priority="3">
      <formula>K9&lt;J9</formula>
    </cfRule>
  </conditionalFormatting>
  <conditionalFormatting sqref="L9:L13">
    <cfRule type="cellIs" dxfId="19" priority="11" operator="greaterThan">
      <formula>$G$9&lt;=$F$9</formula>
    </cfRule>
  </conditionalFormatting>
  <conditionalFormatting sqref="O9:O13">
    <cfRule type="expression" dxfId="18" priority="2">
      <formula>O9&lt;N9</formula>
    </cfRule>
  </conditionalFormatting>
  <conditionalFormatting sqref="P9:P13">
    <cfRule type="cellIs" dxfId="17" priority="9" operator="greaterThan">
      <formula>$G$9&lt;=$F$9</formula>
    </cfRule>
  </conditionalFormatting>
  <conditionalFormatting sqref="S9:S13">
    <cfRule type="expression" dxfId="16" priority="1">
      <formula>S9&lt;R9</formula>
    </cfRule>
  </conditionalFormatting>
  <conditionalFormatting sqref="T9:T13">
    <cfRule type="cellIs" dxfId="15" priority="8" operator="greaterThan">
      <formula>$G$9&lt;=$F$9</formula>
    </cfRule>
  </conditionalFormatting>
  <conditionalFormatting sqref="X9:X13">
    <cfRule type="containsText" dxfId="14" priority="4" operator="containsText" text="NO CUMPLE">
      <formula>NOT(ISERROR(SEARCH("NO CUMPLE",X9)))</formula>
    </cfRule>
    <cfRule type="containsText" dxfId="13" priority="5" operator="containsText" text="CUMPLE">
      <formula>NOT(ISERROR(SEARCH("CUMPLE",X9)))</formula>
    </cfRule>
    <cfRule type="iconSet" priority="6">
      <iconSet>
        <cfvo type="percent" val="0"/>
        <cfvo type="percent" val="33"/>
        <cfvo type="percent" val="67"/>
      </iconSet>
    </cfRule>
  </conditionalFormatting>
  <conditionalFormatting sqref="X16">
    <cfRule type="containsText" dxfId="12" priority="14" operator="containsText" text="NO CUMPLE">
      <formula>NOT(ISERROR(SEARCH("NO CUMPLE",X16)))</formula>
    </cfRule>
    <cfRule type="containsText" dxfId="11" priority="15" operator="containsText" text="CUMPLE">
      <formula>NOT(ISERROR(SEARCH("CUMPLE",X16)))</formula>
    </cfRule>
    <cfRule type="iconSet" priority="16">
      <iconSet>
        <cfvo type="percent" val="0"/>
        <cfvo type="percent" val="33"/>
        <cfvo type="percent" val="67"/>
      </iconSet>
    </cfRule>
  </conditionalFormatting>
  <dataValidations count="3">
    <dataValidation allowBlank="1" showInputMessage="1" showErrorMessage="1" prompt="Describa las acciones que desarrollan los componentes de la PP o Plan de Acciones Afirmativas" sqref="B7:D7" xr:uid="{6FB4D8AE-47B5-4F20-87A0-900E9A19323A}"/>
    <dataValidation allowBlank="1" showInputMessage="1" showErrorMessage="1" prompt="Elija de acuerdo a la categoría anterior_x000a_" sqref="A7" xr:uid="{4B2CD3A0-52B3-40EB-9DBA-7756BA4F82CC}"/>
    <dataValidation allowBlank="1" showInputMessage="1" showErrorMessage="1" prompt="Por favor incluya las variables consideradas para el cálculo del indicador tomando como referencia las variables señaladas en la definición de la fórmula. (forma matematica)." sqref="Y9:Y10 Q9:Q10 I9:I10 U9:U10 M9:M10" xr:uid="{AB33529F-A638-4B98-A1AC-3D3C9E25930E}"/>
  </dataValidations>
  <pageMargins left="0.7" right="0.7" top="0.75" bottom="0.75" header="0.3" footer="0.3"/>
  <pageSetup scale="3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618D-0E25-459A-AA49-9707FDDF9CE8}">
  <sheetPr codeName="Hoja21"/>
  <dimension ref="A1:AS14"/>
  <sheetViews>
    <sheetView zoomScale="40" zoomScaleNormal="40" workbookViewId="0">
      <selection activeCell="V29" sqref="V29"/>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31.42578125" style="47" customWidth="1"/>
    <col min="26" max="16384" width="11" style="30"/>
  </cols>
  <sheetData>
    <row r="1" spans="1:45"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5"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5"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5" s="49" customFormat="1" ht="36.75" customHeight="1">
      <c r="A4" s="285" t="s">
        <v>261</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row>
    <row r="5" spans="1:45" s="49" customFormat="1" ht="36.75" customHeight="1">
      <c r="A5" s="306" t="s">
        <v>424</v>
      </c>
      <c r="B5" s="306"/>
      <c r="C5" s="307" t="s">
        <v>119</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row>
    <row r="6" spans="1:45" s="49" customFormat="1" ht="36.75" customHeight="1">
      <c r="A6" s="306" t="s">
        <v>425</v>
      </c>
      <c r="B6" s="306"/>
      <c r="C6" s="307" t="s">
        <v>302</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row>
    <row r="7" spans="1:45" ht="27"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426</v>
      </c>
      <c r="W7" s="342"/>
      <c r="X7" s="342"/>
      <c r="Y7" s="343"/>
      <c r="Z7" s="50"/>
      <c r="AA7" s="50"/>
      <c r="AB7" s="50"/>
      <c r="AC7" s="50"/>
      <c r="AD7" s="50"/>
      <c r="AE7" s="50"/>
      <c r="AF7" s="51"/>
      <c r="AG7" s="51"/>
      <c r="AH7" s="51"/>
      <c r="AI7" s="51"/>
      <c r="AJ7" s="51"/>
      <c r="AK7" s="51"/>
      <c r="AL7" s="51"/>
      <c r="AM7" s="51"/>
      <c r="AN7" s="51"/>
      <c r="AO7" s="51"/>
      <c r="AP7" s="51"/>
      <c r="AQ7" s="51"/>
      <c r="AR7" s="51"/>
      <c r="AS7" s="51"/>
    </row>
    <row r="8" spans="1:45" ht="27"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1"/>
      <c r="AG8" s="51"/>
      <c r="AH8" s="51"/>
      <c r="AI8" s="51"/>
      <c r="AJ8" s="51"/>
      <c r="AK8" s="51"/>
      <c r="AL8" s="51"/>
      <c r="AM8" s="51"/>
      <c r="AN8" s="51"/>
      <c r="AO8" s="51"/>
      <c r="AP8" s="51"/>
      <c r="AQ8" s="51"/>
      <c r="AR8" s="51"/>
      <c r="AS8" s="51"/>
    </row>
    <row r="9" spans="1:45" ht="119.25" customHeight="1">
      <c r="A9" s="382" t="s">
        <v>128</v>
      </c>
      <c r="B9" s="53" t="s">
        <v>129</v>
      </c>
      <c r="C9" s="52" t="s">
        <v>613</v>
      </c>
      <c r="D9" s="52">
        <v>20</v>
      </c>
      <c r="E9" s="54">
        <v>4</v>
      </c>
      <c r="F9" s="55">
        <f>E9/4</f>
        <v>1</v>
      </c>
      <c r="G9" s="8"/>
      <c r="H9" s="70">
        <f>MIN(G9/F9,1)</f>
        <v>0</v>
      </c>
      <c r="I9" s="12"/>
      <c r="J9" s="55">
        <f>E9/4</f>
        <v>1</v>
      </c>
      <c r="K9" s="8"/>
      <c r="L9" s="70">
        <f>MIN(K9/J9,1)</f>
        <v>0</v>
      </c>
      <c r="M9" s="12"/>
      <c r="N9" s="55">
        <f>E9/4</f>
        <v>1</v>
      </c>
      <c r="O9" s="8"/>
      <c r="P9" s="70">
        <f>MIN(O9/N9,1)</f>
        <v>0</v>
      </c>
      <c r="Q9" s="12"/>
      <c r="R9" s="55">
        <f>E9/4</f>
        <v>1</v>
      </c>
      <c r="S9" s="8"/>
      <c r="T9" s="70">
        <f>MIN(S9/R9,1)</f>
        <v>0</v>
      </c>
      <c r="U9" s="12"/>
      <c r="V9" s="55">
        <f>G9+K9+O9+S9</f>
        <v>0</v>
      </c>
      <c r="W9" s="70">
        <f>MIN(V9/E9,1)</f>
        <v>0</v>
      </c>
      <c r="X9" s="46" t="str">
        <f>IF(V9&gt;=E9,"CUMPLE","NO CUMPLE")</f>
        <v>NO CUMPLE</v>
      </c>
      <c r="Y9" s="12"/>
      <c r="Z9" s="38"/>
      <c r="AA9" s="38"/>
      <c r="AB9" s="38"/>
      <c r="AC9" s="38"/>
      <c r="AD9" s="38"/>
      <c r="AE9" s="38"/>
    </row>
    <row r="10" spans="1:45" ht="119.25" customHeight="1">
      <c r="A10" s="382"/>
      <c r="B10" s="52" t="s">
        <v>209</v>
      </c>
      <c r="C10" s="52" t="s">
        <v>614</v>
      </c>
      <c r="D10" s="54">
        <v>32</v>
      </c>
      <c r="E10" s="54">
        <v>4</v>
      </c>
      <c r="F10" s="55">
        <f t="shared" ref="F10:F11" si="0">E10/4</f>
        <v>1</v>
      </c>
      <c r="G10" s="8"/>
      <c r="H10" s="70">
        <f t="shared" ref="H10:H11" si="1">MIN(G10/F10,1)</f>
        <v>0</v>
      </c>
      <c r="I10" s="12"/>
      <c r="J10" s="55">
        <f>E10/4</f>
        <v>1</v>
      </c>
      <c r="K10" s="8"/>
      <c r="L10" s="70">
        <f t="shared" ref="L10:L11" si="2">MIN(K10/J10,1)</f>
        <v>0</v>
      </c>
      <c r="M10" s="12"/>
      <c r="N10" s="55">
        <f>E10/4</f>
        <v>1</v>
      </c>
      <c r="O10" s="8"/>
      <c r="P10" s="70">
        <f>MIN(O10/N10,1)</f>
        <v>0</v>
      </c>
      <c r="Q10" s="12"/>
      <c r="R10" s="55">
        <f>E10/4</f>
        <v>1</v>
      </c>
      <c r="S10" s="8"/>
      <c r="T10" s="70">
        <f t="shared" ref="T10:T11" si="3">MIN(S10/R10,1)</f>
        <v>0</v>
      </c>
      <c r="U10" s="12"/>
      <c r="V10" s="55">
        <f t="shared" ref="V10:V11" si="4">G10+K10+O10+S10</f>
        <v>0</v>
      </c>
      <c r="W10" s="70">
        <f t="shared" ref="W10:W11" si="5">MIN(V10/E10,1)</f>
        <v>0</v>
      </c>
      <c r="X10" s="46" t="str">
        <f t="shared" ref="X10:X11" si="6">IF(V10&gt;=E10,"CUMPLE","NO CUMPLE")</f>
        <v>NO CUMPLE</v>
      </c>
      <c r="Y10" s="12"/>
      <c r="Z10" s="38"/>
      <c r="AA10" s="38"/>
      <c r="AB10" s="38"/>
      <c r="AC10" s="38"/>
      <c r="AD10" s="38"/>
      <c r="AE10" s="38"/>
    </row>
    <row r="11" spans="1:45" ht="119.25" customHeight="1">
      <c r="A11" s="58" t="s">
        <v>360</v>
      </c>
      <c r="B11" s="53" t="s">
        <v>501</v>
      </c>
      <c r="C11" s="54" t="s">
        <v>362</v>
      </c>
      <c r="D11" s="238"/>
      <c r="E11" s="239">
        <v>1</v>
      </c>
      <c r="F11" s="61">
        <f t="shared" si="0"/>
        <v>0.25</v>
      </c>
      <c r="G11" s="73"/>
      <c r="H11" s="70">
        <f t="shared" si="1"/>
        <v>0</v>
      </c>
      <c r="I11" s="12"/>
      <c r="J11" s="61">
        <f>E11/4</f>
        <v>0.25</v>
      </c>
      <c r="K11" s="73"/>
      <c r="L11" s="70">
        <f t="shared" si="2"/>
        <v>0</v>
      </c>
      <c r="M11" s="12"/>
      <c r="N11" s="61">
        <f>E11/4</f>
        <v>0.25</v>
      </c>
      <c r="O11" s="73"/>
      <c r="P11" s="70">
        <f t="shared" ref="P11" si="7">MIN(O11/N11,1)</f>
        <v>0</v>
      </c>
      <c r="Q11" s="12"/>
      <c r="R11" s="61">
        <f>E11/4</f>
        <v>0.25</v>
      </c>
      <c r="S11" s="73"/>
      <c r="T11" s="70">
        <f t="shared" si="3"/>
        <v>0</v>
      </c>
      <c r="U11" s="12"/>
      <c r="V11" s="55">
        <f t="shared" si="4"/>
        <v>0</v>
      </c>
      <c r="W11" s="70">
        <f t="shared" si="5"/>
        <v>0</v>
      </c>
      <c r="X11" s="46" t="str">
        <f t="shared" si="6"/>
        <v>NO CUMPLE</v>
      </c>
      <c r="Y11" s="12"/>
      <c r="Z11" s="38"/>
      <c r="AA11" s="38"/>
      <c r="AB11" s="38"/>
      <c r="AC11" s="38"/>
      <c r="AD11" s="38"/>
      <c r="AE11" s="38"/>
    </row>
    <row r="12" spans="1:45" ht="51.75" customHeight="1">
      <c r="A12" s="372"/>
      <c r="B12" s="372"/>
      <c r="C12" s="372"/>
      <c r="D12" s="372"/>
      <c r="E12" s="372"/>
      <c r="F12" s="373"/>
      <c r="G12" s="273" t="s">
        <v>265</v>
      </c>
      <c r="H12" s="350"/>
      <c r="I12" s="261"/>
      <c r="J12" s="281"/>
      <c r="K12" s="279" t="s">
        <v>266</v>
      </c>
      <c r="L12" s="280"/>
      <c r="M12" s="261"/>
      <c r="N12" s="281"/>
      <c r="O12" s="284" t="s">
        <v>267</v>
      </c>
      <c r="P12" s="351"/>
      <c r="Q12" s="261"/>
      <c r="R12" s="281"/>
      <c r="S12" s="265" t="s">
        <v>268</v>
      </c>
      <c r="T12" s="266"/>
      <c r="U12" s="261"/>
      <c r="V12" s="364" t="s">
        <v>426</v>
      </c>
      <c r="W12" s="342"/>
      <c r="X12" s="343"/>
      <c r="Y12" s="376"/>
      <c r="Z12" s="38"/>
      <c r="AA12" s="38"/>
      <c r="AB12" s="38"/>
      <c r="AC12" s="38"/>
      <c r="AD12" s="38"/>
      <c r="AE12" s="38"/>
    </row>
    <row r="13" spans="1:45" ht="15">
      <c r="A13" s="374"/>
      <c r="B13" s="374"/>
      <c r="C13" s="374"/>
      <c r="D13" s="374"/>
      <c r="E13" s="374"/>
      <c r="F13" s="375"/>
      <c r="G13" s="39" t="s">
        <v>262</v>
      </c>
      <c r="H13" s="35" t="s">
        <v>263</v>
      </c>
      <c r="I13" s="262"/>
      <c r="J13" s="282"/>
      <c r="K13" s="40" t="s">
        <v>262</v>
      </c>
      <c r="L13" s="40" t="s">
        <v>263</v>
      </c>
      <c r="M13" s="262"/>
      <c r="N13" s="282"/>
      <c r="O13" s="36" t="s">
        <v>262</v>
      </c>
      <c r="P13" s="37" t="s">
        <v>263</v>
      </c>
      <c r="Q13" s="262"/>
      <c r="R13" s="282"/>
      <c r="S13" s="41" t="s">
        <v>262</v>
      </c>
      <c r="T13" s="42" t="s">
        <v>263</v>
      </c>
      <c r="U13" s="262"/>
      <c r="V13" s="43" t="s">
        <v>262</v>
      </c>
      <c r="W13" s="43" t="s">
        <v>263</v>
      </c>
      <c r="X13" s="43" t="s">
        <v>269</v>
      </c>
      <c r="Y13" s="377"/>
    </row>
    <row r="14" spans="1:45">
      <c r="A14" s="374"/>
      <c r="B14" s="374"/>
      <c r="C14" s="374"/>
      <c r="D14" s="374"/>
      <c r="E14" s="374"/>
      <c r="F14" s="375"/>
      <c r="G14" s="44">
        <v>1</v>
      </c>
      <c r="H14" s="45">
        <f>AVERAGE(H9:H11)</f>
        <v>0</v>
      </c>
      <c r="I14" s="262"/>
      <c r="J14" s="282"/>
      <c r="K14" s="44">
        <v>1</v>
      </c>
      <c r="L14" s="45">
        <f>AVERAGE(L9:L11)</f>
        <v>0</v>
      </c>
      <c r="M14" s="262"/>
      <c r="N14" s="282"/>
      <c r="O14" s="45">
        <v>1</v>
      </c>
      <c r="P14" s="45">
        <f>AVERAGE(P9:P11)</f>
        <v>0</v>
      </c>
      <c r="Q14" s="262"/>
      <c r="R14" s="282"/>
      <c r="S14" s="45">
        <v>1</v>
      </c>
      <c r="T14" s="45">
        <f>AVERAGE(T9:T11)</f>
        <v>0</v>
      </c>
      <c r="U14" s="262"/>
      <c r="V14" s="44">
        <v>1</v>
      </c>
      <c r="W14" s="45">
        <f>AVERAGE(W9:W11)</f>
        <v>0</v>
      </c>
      <c r="X14" s="46" t="str">
        <f>IF(W14&gt;=V14,"CUMPLE","NO CUMPLE")</f>
        <v>NO CUMPLE</v>
      </c>
      <c r="Y14" s="377"/>
    </row>
  </sheetData>
  <sheetProtection algorithmName="SHA-512" hashValue="Bv4XJKs8E9KeY1pw7fZL8qL3mw1BLFOFTkdMUIPhTmG/tgTlSudmWZ9AnoDN4jg9olSYZNpPhPrF7SU/qGT62w==" saltValue="X7NevZTyHdINHVlKFvnsdQ==" spinCount="100000" sheet="1" objects="1" scenarios="1"/>
  <mergeCells count="36">
    <mergeCell ref="M12:N14"/>
    <mergeCell ref="A9:A10"/>
    <mergeCell ref="A5:B5"/>
    <mergeCell ref="A6:B6"/>
    <mergeCell ref="C5:Y5"/>
    <mergeCell ref="C6:Y6"/>
    <mergeCell ref="Y12:Y14"/>
    <mergeCell ref="A7:A8"/>
    <mergeCell ref="O12:P12"/>
    <mergeCell ref="Q12:R14"/>
    <mergeCell ref="S12:T12"/>
    <mergeCell ref="U12:U14"/>
    <mergeCell ref="V12:X12"/>
    <mergeCell ref="B7:B8"/>
    <mergeCell ref="A12:F14"/>
    <mergeCell ref="G12:H12"/>
    <mergeCell ref="I12:J14"/>
    <mergeCell ref="K12:L12"/>
    <mergeCell ref="C7:C8"/>
    <mergeCell ref="D7:D8"/>
    <mergeCell ref="E7:E8"/>
    <mergeCell ref="A1:B1"/>
    <mergeCell ref="C1:V1"/>
    <mergeCell ref="A3:Y3"/>
    <mergeCell ref="F7:I7"/>
    <mergeCell ref="J7:M7"/>
    <mergeCell ref="N7:Q7"/>
    <mergeCell ref="R7:U7"/>
    <mergeCell ref="V7:Y7"/>
    <mergeCell ref="A2:B2"/>
    <mergeCell ref="C2:I2"/>
    <mergeCell ref="J2:P2"/>
    <mergeCell ref="Q2:V2"/>
    <mergeCell ref="W1:Y1"/>
    <mergeCell ref="W2:Y2"/>
    <mergeCell ref="A4:Y4"/>
  </mergeCells>
  <conditionalFormatting sqref="G9:G11">
    <cfRule type="expression" dxfId="10" priority="13">
      <formula>G9&lt;F9</formula>
    </cfRule>
  </conditionalFormatting>
  <conditionalFormatting sqref="K9:K11">
    <cfRule type="expression" dxfId="9" priority="3">
      <formula>K9&lt;J9</formula>
    </cfRule>
  </conditionalFormatting>
  <conditionalFormatting sqref="L9:L11">
    <cfRule type="cellIs" dxfId="8" priority="11" operator="greaterThan">
      <formula>$G$9&lt;=$F$9</formula>
    </cfRule>
  </conditionalFormatting>
  <conditionalFormatting sqref="O9:O11">
    <cfRule type="expression" dxfId="7" priority="2">
      <formula>O9&lt;N9</formula>
    </cfRule>
  </conditionalFormatting>
  <conditionalFormatting sqref="P9:P11">
    <cfRule type="cellIs" dxfId="6" priority="9" operator="greaterThan">
      <formula>$G$9&lt;=$F$9</formula>
    </cfRule>
  </conditionalFormatting>
  <conditionalFormatting sqref="S9:S11">
    <cfRule type="expression" dxfId="5" priority="1">
      <formula>S9&lt;R9</formula>
    </cfRule>
  </conditionalFormatting>
  <conditionalFormatting sqref="T9:T11">
    <cfRule type="cellIs" dxfId="4" priority="8" operator="greaterThan">
      <formula>$G$9&lt;=$F$9</formula>
    </cfRule>
  </conditionalFormatting>
  <conditionalFormatting sqref="X9:X11">
    <cfRule type="containsText" dxfId="3" priority="4" operator="containsText" text="NO CUMPLE">
      <formula>NOT(ISERROR(SEARCH("NO CUMPLE",X9)))</formula>
    </cfRule>
    <cfRule type="containsText" dxfId="2" priority="5" operator="containsText" text="CUMPLE">
      <formula>NOT(ISERROR(SEARCH("CUMPLE",X9)))</formula>
    </cfRule>
    <cfRule type="iconSet" priority="6">
      <iconSet>
        <cfvo type="percent" val="0"/>
        <cfvo type="percent" val="33"/>
        <cfvo type="percent" val="67"/>
      </iconSet>
    </cfRule>
  </conditionalFormatting>
  <conditionalFormatting sqref="X14">
    <cfRule type="containsText" dxfId="1" priority="14" operator="containsText" text="NO CUMPLE">
      <formula>NOT(ISERROR(SEARCH("NO CUMPLE",X14)))</formula>
    </cfRule>
    <cfRule type="containsText" dxfId="0" priority="15" operator="containsText" text="CUMPLE">
      <formula>NOT(ISERROR(SEARCH("CUMPLE",X14)))</formula>
    </cfRule>
    <cfRule type="iconSet" priority="16">
      <iconSet>
        <cfvo type="percent" val="0"/>
        <cfvo type="percent" val="33"/>
        <cfvo type="percent" val="67"/>
      </iconSet>
    </cfRule>
  </conditionalFormatting>
  <dataValidations xWindow="585" yWindow="450" count="5">
    <dataValidation type="list" allowBlank="1" showInputMessage="1" showErrorMessage="1" sqref="B10" xr:uid="{4A2B3194-C95E-430F-A002-A6BD4292952A}">
      <formula1>INDIRECT(A10)</formula1>
    </dataValidation>
    <dataValidation allowBlank="1" showInputMessage="1" showErrorMessage="1" prompt="Por favor elegir de acuerdo a la categoría anterior, el objetivo o componente que desarrolla la categoría._x000a_" sqref="A11" xr:uid="{D6CD5AEE-7474-40DC-AC2B-42546C82F5EE}"/>
    <dataValidation allowBlank="1" showInputMessage="1" showErrorMessage="1" prompt="Por favor incluya las variables consideradas para el cálculo del indicador tomando como referencia las variables señaladas en la definición de la fórmula. (forma matematica)." sqref="Q9:Q11 U9:U11 Y9:Y11 I9:I11 E9:E10 M9:M11" xr:uid="{BE557D0A-F9AF-4FAB-8A91-B453FEA222D6}"/>
    <dataValidation allowBlank="1" showInputMessage="1" showErrorMessage="1" prompt="Elija de acuerdo a la categoría anterior_x000a_" sqref="A7" xr:uid="{2CE70A2F-810F-4B93-B9BC-7D775B9E39D2}"/>
    <dataValidation allowBlank="1" showInputMessage="1" showErrorMessage="1" prompt="Describa las acciones que desarrollan los componentes de la PP o Plan de Acciones Afirmativas" sqref="B7:D7 B9 B11" xr:uid="{2FA67F09-80C2-4F86-98F8-19A0FFEEC1EC}"/>
  </dataValidations>
  <pageMargins left="0.7" right="0.7" top="0.75" bottom="0.75" header="0.3" footer="0.3"/>
  <pageSetup scale="3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0067-9369-446E-9D0A-823E8C9D8AEF}">
  <sheetPr codeName="Hoja23"/>
  <dimension ref="A1:T38"/>
  <sheetViews>
    <sheetView workbookViewId="0">
      <selection activeCell="N36" sqref="N36"/>
    </sheetView>
  </sheetViews>
  <sheetFormatPr baseColWidth="10" defaultRowHeight="15"/>
  <cols>
    <col min="1" max="9" width="13.5703125" style="2" customWidth="1"/>
    <col min="10" max="16384" width="11.42578125" style="2"/>
  </cols>
  <sheetData>
    <row r="1" spans="1:20" ht="59.25" customHeight="1">
      <c r="A1" s="1"/>
      <c r="B1" s="462" t="s">
        <v>329</v>
      </c>
      <c r="C1" s="463"/>
      <c r="D1" s="463"/>
      <c r="E1" s="463"/>
      <c r="F1" s="463"/>
      <c r="G1" s="463"/>
      <c r="H1" s="464"/>
      <c r="I1" s="1"/>
    </row>
    <row r="2" spans="1:20" ht="22.5" customHeight="1">
      <c r="A2" s="465" t="s">
        <v>325</v>
      </c>
      <c r="B2" s="466"/>
      <c r="C2" s="467"/>
      <c r="D2" s="468" t="s">
        <v>328</v>
      </c>
      <c r="E2" s="467"/>
      <c r="F2" s="468" t="s">
        <v>620</v>
      </c>
      <c r="G2" s="467"/>
      <c r="H2" s="3" t="s">
        <v>617</v>
      </c>
      <c r="I2" s="4" t="s">
        <v>319</v>
      </c>
    </row>
    <row r="3" spans="1:20" ht="6.75" customHeight="1">
      <c r="A3" s="419"/>
      <c r="B3" s="420"/>
      <c r="C3" s="420"/>
      <c r="D3" s="420"/>
      <c r="E3" s="420"/>
      <c r="F3" s="420"/>
      <c r="G3" s="420"/>
      <c r="H3" s="420"/>
      <c r="I3" s="421"/>
    </row>
    <row r="4" spans="1:20" ht="21" customHeight="1">
      <c r="A4" s="469" t="s">
        <v>330</v>
      </c>
      <c r="B4" s="470"/>
      <c r="C4" s="470"/>
      <c r="D4" s="470"/>
      <c r="E4" s="470"/>
      <c r="F4" s="470"/>
      <c r="G4" s="470"/>
      <c r="H4" s="470"/>
      <c r="I4" s="471"/>
    </row>
    <row r="5" spans="1:20" ht="6.75" customHeight="1">
      <c r="A5" s="472"/>
      <c r="B5" s="472"/>
      <c r="C5" s="472"/>
      <c r="D5" s="472"/>
      <c r="E5" s="472"/>
      <c r="F5" s="472"/>
      <c r="G5" s="472"/>
      <c r="H5" s="472"/>
      <c r="I5" s="472"/>
    </row>
    <row r="6" spans="1:20" ht="63.75" customHeight="1">
      <c r="A6" s="473" t="s">
        <v>320</v>
      </c>
      <c r="B6" s="473"/>
      <c r="C6" s="474" t="s">
        <v>332</v>
      </c>
      <c r="D6" s="475"/>
      <c r="E6" s="475"/>
      <c r="F6" s="475"/>
      <c r="G6" s="475"/>
      <c r="H6" s="475"/>
      <c r="I6" s="476"/>
    </row>
    <row r="7" spans="1:20" ht="28.5" customHeight="1">
      <c r="A7" s="473" t="s">
        <v>321</v>
      </c>
      <c r="B7" s="473"/>
      <c r="C7" s="477" t="s">
        <v>331</v>
      </c>
      <c r="D7" s="478"/>
      <c r="E7" s="478"/>
      <c r="F7" s="478"/>
      <c r="G7" s="478"/>
      <c r="H7" s="478"/>
      <c r="I7" s="479"/>
    </row>
    <row r="8" spans="1:20" ht="6.75" customHeight="1">
      <c r="A8" s="459"/>
      <c r="B8" s="460"/>
      <c r="C8" s="460"/>
      <c r="D8" s="460"/>
      <c r="E8" s="460"/>
      <c r="F8" s="460"/>
      <c r="G8" s="460"/>
      <c r="H8" s="460"/>
      <c r="I8" s="461"/>
    </row>
    <row r="9" spans="1:20" ht="54.75" customHeight="1">
      <c r="A9" s="456" t="s">
        <v>333</v>
      </c>
      <c r="B9" s="457"/>
      <c r="C9" s="457"/>
      <c r="D9" s="457"/>
      <c r="E9" s="457"/>
      <c r="F9" s="457"/>
      <c r="G9" s="457"/>
      <c r="H9" s="457"/>
      <c r="I9" s="458"/>
    </row>
    <row r="10" spans="1:20" ht="7.5" customHeight="1">
      <c r="A10" s="5"/>
      <c r="B10" s="6"/>
      <c r="C10" s="6"/>
      <c r="D10" s="6"/>
      <c r="E10" s="6"/>
      <c r="F10" s="6"/>
      <c r="G10" s="6"/>
      <c r="H10" s="6"/>
      <c r="I10" s="7"/>
    </row>
    <row r="11" spans="1:20" ht="14.25" customHeight="1">
      <c r="A11" s="397" t="s">
        <v>162</v>
      </c>
      <c r="B11" s="397"/>
      <c r="C11" s="447" t="s">
        <v>334</v>
      </c>
      <c r="D11" s="448"/>
      <c r="E11" s="448"/>
      <c r="F11" s="448"/>
      <c r="G11" s="448"/>
      <c r="H11" s="448"/>
      <c r="I11" s="449"/>
      <c r="K11" s="395"/>
      <c r="L11" s="395"/>
      <c r="M11" s="395"/>
      <c r="N11" s="395"/>
      <c r="O11" s="395"/>
      <c r="P11" s="395"/>
      <c r="Q11" s="395"/>
      <c r="R11" s="395"/>
      <c r="S11" s="395"/>
      <c r="T11" s="395"/>
    </row>
    <row r="12" spans="1:20" ht="14.25" customHeight="1">
      <c r="A12" s="397" t="s">
        <v>1</v>
      </c>
      <c r="B12" s="397"/>
      <c r="C12" s="450"/>
      <c r="D12" s="451"/>
      <c r="E12" s="451"/>
      <c r="F12" s="451"/>
      <c r="G12" s="451"/>
      <c r="H12" s="451"/>
      <c r="I12" s="452"/>
      <c r="K12" s="395"/>
      <c r="L12" s="395"/>
      <c r="M12" s="395"/>
      <c r="N12" s="395"/>
      <c r="O12" s="395"/>
      <c r="P12" s="395"/>
      <c r="Q12" s="395"/>
      <c r="R12" s="395"/>
      <c r="S12" s="395"/>
      <c r="T12" s="395"/>
    </row>
    <row r="13" spans="1:20" ht="14.25" customHeight="1">
      <c r="A13" s="397" t="s">
        <v>2</v>
      </c>
      <c r="B13" s="397"/>
      <c r="C13" s="450"/>
      <c r="D13" s="451"/>
      <c r="E13" s="451"/>
      <c r="F13" s="451"/>
      <c r="G13" s="451"/>
      <c r="H13" s="451"/>
      <c r="I13" s="452"/>
      <c r="K13" s="395"/>
      <c r="L13" s="395"/>
      <c r="M13" s="395"/>
      <c r="N13" s="395"/>
      <c r="O13" s="395"/>
      <c r="P13" s="395"/>
      <c r="Q13" s="395"/>
      <c r="R13" s="395"/>
      <c r="S13" s="395"/>
      <c r="T13" s="395"/>
    </row>
    <row r="14" spans="1:20" ht="14.25" customHeight="1">
      <c r="A14" s="397" t="s">
        <v>3</v>
      </c>
      <c r="B14" s="397"/>
      <c r="C14" s="450"/>
      <c r="D14" s="451"/>
      <c r="E14" s="451"/>
      <c r="F14" s="451"/>
      <c r="G14" s="451"/>
      <c r="H14" s="451"/>
      <c r="I14" s="452"/>
      <c r="K14" s="395"/>
      <c r="L14" s="395"/>
      <c r="M14" s="395"/>
      <c r="N14" s="395"/>
      <c r="O14" s="395"/>
      <c r="P14" s="395"/>
      <c r="Q14" s="395"/>
      <c r="R14" s="395"/>
      <c r="S14" s="395"/>
      <c r="T14" s="395"/>
    </row>
    <row r="15" spans="1:20" ht="14.25" customHeight="1">
      <c r="A15" s="397" t="s">
        <v>163</v>
      </c>
      <c r="B15" s="397"/>
      <c r="C15" s="450"/>
      <c r="D15" s="451"/>
      <c r="E15" s="451"/>
      <c r="F15" s="451"/>
      <c r="G15" s="451"/>
      <c r="H15" s="451"/>
      <c r="I15" s="452"/>
      <c r="K15" s="395"/>
      <c r="L15" s="395"/>
      <c r="M15" s="395"/>
      <c r="N15" s="395"/>
      <c r="O15" s="395"/>
      <c r="P15" s="395"/>
      <c r="Q15" s="395"/>
      <c r="R15" s="395"/>
      <c r="S15" s="395"/>
      <c r="T15" s="395"/>
    </row>
    <row r="16" spans="1:20" ht="14.25" customHeight="1">
      <c r="A16" s="397" t="s">
        <v>0</v>
      </c>
      <c r="B16" s="397"/>
      <c r="C16" s="450"/>
      <c r="D16" s="451"/>
      <c r="E16" s="451"/>
      <c r="F16" s="451"/>
      <c r="G16" s="451"/>
      <c r="H16" s="451"/>
      <c r="I16" s="452"/>
      <c r="K16" s="395"/>
      <c r="L16" s="395"/>
      <c r="M16" s="395"/>
      <c r="N16" s="395"/>
      <c r="O16" s="395"/>
      <c r="P16" s="395"/>
      <c r="Q16" s="395"/>
      <c r="R16" s="395"/>
      <c r="S16" s="395"/>
      <c r="T16" s="395"/>
    </row>
    <row r="17" spans="1:20" ht="14.25" customHeight="1">
      <c r="A17" s="397" t="s">
        <v>13</v>
      </c>
      <c r="B17" s="397"/>
      <c r="C17" s="453"/>
      <c r="D17" s="454"/>
      <c r="E17" s="454"/>
      <c r="F17" s="454"/>
      <c r="G17" s="454"/>
      <c r="H17" s="454"/>
      <c r="I17" s="455"/>
      <c r="K17" s="395"/>
      <c r="L17" s="395"/>
      <c r="M17" s="395"/>
      <c r="N17" s="395"/>
      <c r="O17" s="395"/>
      <c r="P17" s="395"/>
      <c r="Q17" s="395"/>
      <c r="R17" s="395"/>
      <c r="S17" s="395"/>
      <c r="T17" s="395"/>
    </row>
    <row r="18" spans="1:20" ht="32.25" customHeight="1">
      <c r="A18" s="442" t="s">
        <v>341</v>
      </c>
      <c r="B18" s="443"/>
      <c r="C18" s="443"/>
      <c r="D18" s="443"/>
      <c r="E18" s="443"/>
      <c r="F18" s="443"/>
      <c r="G18" s="443"/>
      <c r="H18" s="443"/>
      <c r="I18" s="444"/>
      <c r="K18" s="395"/>
      <c r="L18" s="395"/>
      <c r="M18" s="395"/>
      <c r="N18" s="395"/>
      <c r="O18" s="395"/>
      <c r="P18" s="395"/>
      <c r="Q18" s="395"/>
      <c r="R18" s="395"/>
      <c r="S18" s="395"/>
      <c r="T18" s="395"/>
    </row>
    <row r="19" spans="1:20" ht="30" customHeight="1">
      <c r="A19" s="397" t="s">
        <v>335</v>
      </c>
      <c r="B19" s="397"/>
      <c r="C19" s="445" t="s">
        <v>338</v>
      </c>
      <c r="D19" s="445"/>
      <c r="E19" s="445"/>
      <c r="F19" s="445"/>
      <c r="G19" s="445"/>
      <c r="H19" s="445"/>
      <c r="I19" s="446"/>
      <c r="K19" s="395"/>
      <c r="L19" s="395"/>
      <c r="M19" s="395"/>
      <c r="N19" s="395"/>
      <c r="O19" s="395"/>
      <c r="P19" s="395"/>
      <c r="Q19" s="395"/>
      <c r="R19" s="395"/>
      <c r="S19" s="395"/>
      <c r="T19" s="395"/>
    </row>
    <row r="20" spans="1:20" ht="57" customHeight="1">
      <c r="A20" s="397" t="s">
        <v>263</v>
      </c>
      <c r="B20" s="397"/>
      <c r="C20" s="482" t="s">
        <v>621</v>
      </c>
      <c r="D20" s="482"/>
      <c r="E20" s="482"/>
      <c r="F20" s="482"/>
      <c r="G20" s="482"/>
      <c r="H20" s="482"/>
      <c r="I20" s="483"/>
      <c r="K20" s="395"/>
      <c r="L20" s="395"/>
      <c r="M20" s="395"/>
      <c r="N20" s="395"/>
      <c r="O20" s="395"/>
      <c r="P20" s="395"/>
      <c r="Q20" s="395"/>
      <c r="R20" s="395"/>
      <c r="S20" s="395"/>
      <c r="T20" s="395"/>
    </row>
    <row r="21" spans="1:20" ht="23.25" customHeight="1">
      <c r="A21" s="397" t="s">
        <v>305</v>
      </c>
      <c r="B21" s="397"/>
      <c r="C21" s="445" t="s">
        <v>337</v>
      </c>
      <c r="D21" s="445"/>
      <c r="E21" s="445"/>
      <c r="F21" s="445"/>
      <c r="G21" s="445"/>
      <c r="H21" s="445"/>
      <c r="I21" s="446"/>
      <c r="K21" s="395"/>
      <c r="L21" s="395"/>
      <c r="M21" s="395"/>
      <c r="N21" s="395"/>
      <c r="O21" s="395"/>
      <c r="P21" s="395"/>
      <c r="Q21" s="395"/>
      <c r="R21" s="395"/>
      <c r="S21" s="395"/>
      <c r="T21" s="395"/>
    </row>
    <row r="22" spans="1:20" ht="49.5" customHeight="1">
      <c r="A22" s="397" t="s">
        <v>336</v>
      </c>
      <c r="B22" s="397"/>
      <c r="C22" s="445" t="s">
        <v>340</v>
      </c>
      <c r="D22" s="445"/>
      <c r="E22" s="445"/>
      <c r="F22" s="445"/>
      <c r="G22" s="445"/>
      <c r="H22" s="445"/>
      <c r="I22" s="446"/>
      <c r="K22" s="395"/>
      <c r="L22" s="395"/>
      <c r="M22" s="395"/>
      <c r="N22" s="395"/>
      <c r="O22" s="395"/>
      <c r="P22" s="395"/>
      <c r="Q22" s="395"/>
      <c r="R22" s="395"/>
      <c r="S22" s="395"/>
      <c r="T22" s="395"/>
    </row>
    <row r="23" spans="1:20" ht="24" customHeight="1">
      <c r="A23" s="442" t="s">
        <v>342</v>
      </c>
      <c r="B23" s="443"/>
      <c r="C23" s="443"/>
      <c r="D23" s="443"/>
      <c r="E23" s="443"/>
      <c r="F23" s="443"/>
      <c r="G23" s="443"/>
      <c r="H23" s="443"/>
      <c r="I23" s="444"/>
      <c r="K23" s="395"/>
      <c r="L23" s="395"/>
      <c r="M23" s="395"/>
      <c r="N23" s="395"/>
      <c r="O23" s="395"/>
      <c r="P23" s="395"/>
      <c r="Q23" s="395"/>
      <c r="R23" s="395"/>
      <c r="S23" s="395"/>
      <c r="T23" s="395"/>
    </row>
    <row r="24" spans="1:20" ht="14.25" customHeight="1">
      <c r="A24" s="428" t="s">
        <v>343</v>
      </c>
      <c r="B24" s="480"/>
      <c r="C24" s="433" t="s">
        <v>344</v>
      </c>
      <c r="D24" s="434"/>
      <c r="E24" s="434"/>
      <c r="F24" s="434"/>
      <c r="G24" s="434"/>
      <c r="H24" s="434"/>
      <c r="I24" s="435"/>
      <c r="K24" s="395"/>
      <c r="L24" s="395"/>
      <c r="M24" s="395"/>
      <c r="N24" s="395"/>
      <c r="O24" s="395"/>
      <c r="P24" s="395"/>
      <c r="Q24" s="395"/>
      <c r="R24" s="395"/>
      <c r="S24" s="395"/>
      <c r="T24" s="395"/>
    </row>
    <row r="25" spans="1:20" ht="14.25" customHeight="1">
      <c r="A25" s="428" t="s">
        <v>270</v>
      </c>
      <c r="B25" s="429"/>
      <c r="C25" s="436"/>
      <c r="D25" s="437"/>
      <c r="E25" s="437"/>
      <c r="F25" s="437"/>
      <c r="G25" s="437"/>
      <c r="H25" s="437"/>
      <c r="I25" s="438"/>
      <c r="K25" s="395"/>
      <c r="L25" s="395"/>
      <c r="M25" s="395"/>
      <c r="N25" s="395"/>
      <c r="O25" s="395"/>
      <c r="P25" s="395"/>
      <c r="Q25" s="395"/>
      <c r="R25" s="395"/>
      <c r="S25" s="395"/>
      <c r="T25" s="395"/>
    </row>
    <row r="26" spans="1:20" ht="14.25" customHeight="1">
      <c r="A26" s="428" t="s">
        <v>305</v>
      </c>
      <c r="B26" s="429"/>
      <c r="C26" s="439"/>
      <c r="D26" s="440"/>
      <c r="E26" s="440"/>
      <c r="F26" s="440"/>
      <c r="G26" s="440"/>
      <c r="H26" s="440"/>
      <c r="I26" s="441"/>
      <c r="K26" s="395"/>
      <c r="L26" s="395"/>
      <c r="M26" s="395"/>
      <c r="N26" s="395"/>
      <c r="O26" s="395"/>
      <c r="P26" s="395"/>
      <c r="Q26" s="395"/>
      <c r="R26" s="395"/>
      <c r="S26" s="395"/>
      <c r="T26" s="395"/>
    </row>
    <row r="27" spans="1:20" ht="23.25" customHeight="1">
      <c r="A27" s="428" t="s">
        <v>269</v>
      </c>
      <c r="B27" s="480"/>
      <c r="C27" s="481" t="s">
        <v>339</v>
      </c>
      <c r="D27" s="445"/>
      <c r="E27" s="445"/>
      <c r="F27" s="445"/>
      <c r="G27" s="445"/>
      <c r="H27" s="445"/>
      <c r="I27" s="446"/>
      <c r="K27" s="395"/>
      <c r="L27" s="395"/>
      <c r="M27" s="395"/>
      <c r="N27" s="395"/>
      <c r="O27" s="395"/>
      <c r="P27" s="395"/>
      <c r="Q27" s="395"/>
      <c r="R27" s="395"/>
      <c r="S27" s="395"/>
      <c r="T27" s="395"/>
    </row>
    <row r="28" spans="1:20" ht="21" customHeight="1">
      <c r="A28" s="428" t="s">
        <v>308</v>
      </c>
      <c r="B28" s="429"/>
      <c r="C28" s="430" t="s">
        <v>345</v>
      </c>
      <c r="D28" s="431"/>
      <c r="E28" s="431"/>
      <c r="F28" s="431"/>
      <c r="G28" s="431"/>
      <c r="H28" s="431"/>
      <c r="I28" s="432"/>
      <c r="K28" s="395"/>
      <c r="L28" s="395"/>
      <c r="M28" s="395"/>
      <c r="N28" s="395"/>
      <c r="O28" s="395"/>
      <c r="P28" s="395"/>
      <c r="Q28" s="395"/>
      <c r="R28" s="395"/>
      <c r="S28" s="395"/>
      <c r="T28" s="395"/>
    </row>
    <row r="29" spans="1:20" ht="6.75" customHeight="1">
      <c r="A29" s="413"/>
      <c r="B29" s="414"/>
      <c r="C29" s="414"/>
      <c r="D29" s="414"/>
      <c r="E29" s="414"/>
      <c r="F29" s="414"/>
      <c r="G29" s="414"/>
      <c r="H29" s="414"/>
      <c r="I29" s="415"/>
    </row>
    <row r="30" spans="1:20" ht="31.5" customHeight="1">
      <c r="A30" s="416" t="s">
        <v>322</v>
      </c>
      <c r="B30" s="417"/>
      <c r="C30" s="417"/>
      <c r="D30" s="417"/>
      <c r="E30" s="417"/>
      <c r="F30" s="417"/>
      <c r="G30" s="417"/>
      <c r="H30" s="417"/>
      <c r="I30" s="418"/>
    </row>
    <row r="31" spans="1:20" ht="6.75" customHeight="1">
      <c r="A31" s="419"/>
      <c r="B31" s="420"/>
      <c r="C31" s="420"/>
      <c r="D31" s="420"/>
      <c r="E31" s="420"/>
      <c r="F31" s="420"/>
      <c r="G31" s="420"/>
      <c r="H31" s="420"/>
      <c r="I31" s="421"/>
    </row>
    <row r="32" spans="1:20">
      <c r="A32" s="422" t="s">
        <v>313</v>
      </c>
      <c r="B32" s="423"/>
      <c r="C32" s="423"/>
      <c r="D32" s="423"/>
      <c r="E32" s="423"/>
      <c r="F32" s="423"/>
      <c r="G32" s="423"/>
      <c r="H32" s="423"/>
      <c r="I32" s="424"/>
    </row>
    <row r="33" spans="1:9">
      <c r="A33" s="425" t="s">
        <v>314</v>
      </c>
      <c r="B33" s="426"/>
      <c r="C33" s="427"/>
      <c r="D33" s="425" t="s">
        <v>323</v>
      </c>
      <c r="E33" s="426"/>
      <c r="F33" s="427"/>
      <c r="G33" s="425" t="s">
        <v>315</v>
      </c>
      <c r="H33" s="426"/>
      <c r="I33" s="427"/>
    </row>
    <row r="34" spans="1:9" ht="157.5" customHeight="1">
      <c r="A34" s="404">
        <v>1</v>
      </c>
      <c r="B34" s="405"/>
      <c r="C34" s="406"/>
      <c r="D34" s="407" t="s">
        <v>346</v>
      </c>
      <c r="E34" s="408"/>
      <c r="F34" s="409"/>
      <c r="G34" s="410">
        <v>45895</v>
      </c>
      <c r="H34" s="411"/>
      <c r="I34" s="412"/>
    </row>
    <row r="35" spans="1:9" ht="157.5" customHeight="1">
      <c r="A35" s="404">
        <v>2</v>
      </c>
      <c r="B35" s="405"/>
      <c r="C35" s="406"/>
      <c r="D35" s="407" t="s">
        <v>622</v>
      </c>
      <c r="E35" s="408"/>
      <c r="F35" s="409"/>
      <c r="G35" s="410">
        <v>46127</v>
      </c>
      <c r="H35" s="411"/>
      <c r="I35" s="412"/>
    </row>
    <row r="36" spans="1:9" ht="140.25" customHeight="1">
      <c r="A36" s="398" t="s">
        <v>348</v>
      </c>
      <c r="B36" s="399"/>
      <c r="C36" s="400"/>
      <c r="D36" s="398" t="s">
        <v>347</v>
      </c>
      <c r="E36" s="399"/>
      <c r="F36" s="400"/>
      <c r="G36" s="398" t="s">
        <v>623</v>
      </c>
      <c r="H36" s="399"/>
      <c r="I36" s="400"/>
    </row>
    <row r="37" spans="1:9">
      <c r="A37" s="401" t="s">
        <v>316</v>
      </c>
      <c r="B37" s="402"/>
      <c r="C37" s="403"/>
      <c r="D37" s="401" t="s">
        <v>317</v>
      </c>
      <c r="E37" s="402"/>
      <c r="F37" s="403"/>
      <c r="G37" s="401" t="s">
        <v>318</v>
      </c>
      <c r="H37" s="402"/>
      <c r="I37" s="403"/>
    </row>
    <row r="38" spans="1:9" ht="48" customHeight="1">
      <c r="A38" s="396"/>
      <c r="B38" s="396"/>
      <c r="C38" s="396"/>
      <c r="D38" s="396"/>
      <c r="E38" s="396"/>
      <c r="F38" s="396"/>
      <c r="G38" s="396"/>
      <c r="H38" s="396"/>
      <c r="I38" s="396"/>
    </row>
  </sheetData>
  <mergeCells count="60">
    <mergeCell ref="A35:C35"/>
    <mergeCell ref="D35:F35"/>
    <mergeCell ref="G35:I35"/>
    <mergeCell ref="A8:I8"/>
    <mergeCell ref="B1:H1"/>
    <mergeCell ref="A2:C2"/>
    <mergeCell ref="D2:E2"/>
    <mergeCell ref="F2:G2"/>
    <mergeCell ref="A3:I3"/>
    <mergeCell ref="A4:I4"/>
    <mergeCell ref="A5:I5"/>
    <mergeCell ref="A6:B6"/>
    <mergeCell ref="C6:I6"/>
    <mergeCell ref="A7:B7"/>
    <mergeCell ref="C7:I7"/>
    <mergeCell ref="A9:I9"/>
    <mergeCell ref="A11:B11"/>
    <mergeCell ref="A14:B14"/>
    <mergeCell ref="A15:B15"/>
    <mergeCell ref="A12:B12"/>
    <mergeCell ref="A13:B13"/>
    <mergeCell ref="A17:B17"/>
    <mergeCell ref="A18:I18"/>
    <mergeCell ref="A19:B19"/>
    <mergeCell ref="C19:I19"/>
    <mergeCell ref="A25:B25"/>
    <mergeCell ref="C11:I17"/>
    <mergeCell ref="A24:B24"/>
    <mergeCell ref="A23:I23"/>
    <mergeCell ref="A20:B20"/>
    <mergeCell ref="C20:I20"/>
    <mergeCell ref="A22:B22"/>
    <mergeCell ref="C22:I22"/>
    <mergeCell ref="A21:B21"/>
    <mergeCell ref="C21:I21"/>
    <mergeCell ref="A33:C33"/>
    <mergeCell ref="D33:F33"/>
    <mergeCell ref="G33:I33"/>
    <mergeCell ref="A26:B26"/>
    <mergeCell ref="A28:B28"/>
    <mergeCell ref="C28:I28"/>
    <mergeCell ref="C24:I26"/>
    <mergeCell ref="A27:B27"/>
    <mergeCell ref="C27:I27"/>
    <mergeCell ref="K11:T28"/>
    <mergeCell ref="A38:I38"/>
    <mergeCell ref="A16:B16"/>
    <mergeCell ref="A36:C36"/>
    <mergeCell ref="D36:F36"/>
    <mergeCell ref="G36:I36"/>
    <mergeCell ref="A37:C37"/>
    <mergeCell ref="D37:F37"/>
    <mergeCell ref="G37:I37"/>
    <mergeCell ref="A34:C34"/>
    <mergeCell ref="D34:F34"/>
    <mergeCell ref="G34:I34"/>
    <mergeCell ref="A29:I29"/>
    <mergeCell ref="A30:I30"/>
    <mergeCell ref="A31:I31"/>
    <mergeCell ref="A32:I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EE6EC-9775-4D56-9A65-464A5336800F}">
  <sheetPr codeName="Hoja3"/>
  <dimension ref="A1:BE47"/>
  <sheetViews>
    <sheetView zoomScale="40" zoomScaleNormal="40" workbookViewId="0">
      <selection activeCell="AB17" sqref="AB17"/>
    </sheetView>
  </sheetViews>
  <sheetFormatPr baseColWidth="10" defaultColWidth="11" defaultRowHeight="14.25"/>
  <cols>
    <col min="1" max="3" width="57.85546875" style="146"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3" width="19.7109375" style="47" customWidth="1"/>
    <col min="24" max="24" width="12.5703125" style="47" customWidth="1"/>
    <col min="25" max="25" width="31.7109375" style="47" customWidth="1"/>
    <col min="26" max="26" width="28.28515625" style="30" hidden="1" customWidth="1"/>
    <col min="27" max="27" width="25.7109375" style="30" hidden="1" customWidth="1"/>
    <col min="28" max="16384" width="11" style="30"/>
  </cols>
  <sheetData>
    <row r="1" spans="1:57"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57" s="31" customFormat="1" ht="43.5" customHeight="1">
      <c r="A2" s="253" t="s">
        <v>325</v>
      </c>
      <c r="B2" s="253"/>
      <c r="C2" s="258" t="s">
        <v>326</v>
      </c>
      <c r="D2" s="256"/>
      <c r="E2" s="256"/>
      <c r="F2" s="256"/>
      <c r="G2" s="256"/>
      <c r="H2" s="256"/>
      <c r="I2" s="257"/>
      <c r="J2" s="258" t="s">
        <v>618</v>
      </c>
      <c r="K2" s="256"/>
      <c r="L2" s="256"/>
      <c r="M2" s="256"/>
      <c r="N2" s="256"/>
      <c r="O2" s="256"/>
      <c r="P2" s="256"/>
      <c r="Q2" s="258" t="s">
        <v>324</v>
      </c>
      <c r="R2" s="256"/>
      <c r="S2" s="256"/>
      <c r="T2" s="256"/>
      <c r="U2" s="256"/>
      <c r="V2" s="257"/>
      <c r="W2" s="254" t="s">
        <v>312</v>
      </c>
      <c r="X2" s="254"/>
      <c r="Y2" s="254"/>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row>
    <row r="3" spans="1:57"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57" s="103" customFormat="1" ht="36.75" customHeight="1">
      <c r="A4" s="285" t="s">
        <v>428</v>
      </c>
      <c r="B4" s="285"/>
      <c r="C4" s="285"/>
      <c r="D4" s="285"/>
      <c r="E4" s="285"/>
      <c r="F4" s="285"/>
      <c r="G4" s="285"/>
      <c r="H4" s="285"/>
      <c r="I4" s="285"/>
      <c r="J4" s="285"/>
      <c r="K4" s="285"/>
      <c r="L4" s="285"/>
      <c r="M4" s="285"/>
      <c r="N4" s="285"/>
      <c r="O4" s="285"/>
      <c r="P4" s="285"/>
      <c r="Q4" s="285"/>
      <c r="R4" s="285"/>
      <c r="S4" s="285"/>
      <c r="T4" s="285"/>
      <c r="U4" s="285"/>
      <c r="V4" s="285"/>
      <c r="W4" s="285"/>
      <c r="X4" s="285"/>
      <c r="Y4" s="285"/>
      <c r="Z4" s="120"/>
      <c r="AA4" s="12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row>
    <row r="5" spans="1:57" s="103"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120"/>
      <c r="AA5" s="12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row>
    <row r="6" spans="1:57" s="103" customFormat="1" ht="36.75" customHeight="1">
      <c r="A6" s="306" t="s">
        <v>425</v>
      </c>
      <c r="B6" s="306"/>
      <c r="C6" s="307" t="s">
        <v>429</v>
      </c>
      <c r="D6" s="307"/>
      <c r="E6" s="307"/>
      <c r="F6" s="307"/>
      <c r="G6" s="307"/>
      <c r="H6" s="307"/>
      <c r="I6" s="307"/>
      <c r="J6" s="307"/>
      <c r="K6" s="307"/>
      <c r="L6" s="307"/>
      <c r="M6" s="307"/>
      <c r="N6" s="307"/>
      <c r="O6" s="307"/>
      <c r="P6" s="307"/>
      <c r="Q6" s="307"/>
      <c r="R6" s="307"/>
      <c r="S6" s="307"/>
      <c r="T6" s="307"/>
      <c r="U6" s="307"/>
      <c r="V6" s="307"/>
      <c r="W6" s="307"/>
      <c r="X6" s="307"/>
      <c r="Y6" s="307"/>
      <c r="Z6" s="120"/>
      <c r="AA6" s="12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row>
    <row r="7" spans="1:57" s="109" customFormat="1" ht="30" customHeight="1">
      <c r="A7" s="304" t="s">
        <v>1</v>
      </c>
      <c r="B7" s="304" t="s">
        <v>2</v>
      </c>
      <c r="C7" s="304" t="s">
        <v>3</v>
      </c>
      <c r="D7" s="304" t="s">
        <v>163</v>
      </c>
      <c r="E7" s="304" t="s">
        <v>350</v>
      </c>
      <c r="F7" s="311" t="s">
        <v>265</v>
      </c>
      <c r="G7" s="312"/>
      <c r="H7" s="312"/>
      <c r="I7" s="320"/>
      <c r="J7" s="293" t="s">
        <v>266</v>
      </c>
      <c r="K7" s="294"/>
      <c r="L7" s="294"/>
      <c r="M7" s="295"/>
      <c r="N7" s="296" t="s">
        <v>267</v>
      </c>
      <c r="O7" s="297"/>
      <c r="P7" s="297"/>
      <c r="Q7" s="298"/>
      <c r="R7" s="299" t="s">
        <v>268</v>
      </c>
      <c r="S7" s="300"/>
      <c r="T7" s="300"/>
      <c r="U7" s="301"/>
      <c r="V7" s="302" t="s">
        <v>427</v>
      </c>
      <c r="W7" s="302"/>
      <c r="X7" s="302"/>
      <c r="Y7" s="303"/>
      <c r="Z7" s="124"/>
      <c r="AA7" s="124"/>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row>
    <row r="8" spans="1:57" s="109" customFormat="1" ht="120" customHeight="1">
      <c r="A8" s="305"/>
      <c r="B8" s="305"/>
      <c r="C8" s="305"/>
      <c r="D8" s="305"/>
      <c r="E8" s="305"/>
      <c r="F8" s="104" t="s">
        <v>262</v>
      </c>
      <c r="G8" s="104" t="s">
        <v>263</v>
      </c>
      <c r="H8" s="104" t="s">
        <v>305</v>
      </c>
      <c r="I8" s="104" t="s">
        <v>264</v>
      </c>
      <c r="J8" s="105" t="s">
        <v>262</v>
      </c>
      <c r="K8" s="105" t="s">
        <v>263</v>
      </c>
      <c r="L8" s="105" t="s">
        <v>305</v>
      </c>
      <c r="M8" s="105" t="s">
        <v>264</v>
      </c>
      <c r="N8" s="106" t="s">
        <v>262</v>
      </c>
      <c r="O8" s="106" t="s">
        <v>263</v>
      </c>
      <c r="P8" s="106" t="s">
        <v>305</v>
      </c>
      <c r="Q8" s="106" t="s">
        <v>264</v>
      </c>
      <c r="R8" s="107" t="s">
        <v>262</v>
      </c>
      <c r="S8" s="107" t="s">
        <v>263</v>
      </c>
      <c r="T8" s="107" t="s">
        <v>305</v>
      </c>
      <c r="U8" s="107" t="s">
        <v>264</v>
      </c>
      <c r="V8" s="108" t="s">
        <v>272</v>
      </c>
      <c r="W8" s="108" t="s">
        <v>305</v>
      </c>
      <c r="X8" s="108" t="s">
        <v>271</v>
      </c>
      <c r="Y8" s="108" t="s">
        <v>304</v>
      </c>
      <c r="Z8" s="124"/>
      <c r="AA8" s="124"/>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row>
    <row r="9" spans="1:57" s="109" customFormat="1" ht="93.75" customHeight="1">
      <c r="A9" s="319" t="s">
        <v>130</v>
      </c>
      <c r="B9" s="125" t="s">
        <v>165</v>
      </c>
      <c r="C9" s="125" t="s">
        <v>213</v>
      </c>
      <c r="D9" s="126">
        <v>16</v>
      </c>
      <c r="E9" s="127">
        <v>4</v>
      </c>
      <c r="F9" s="128">
        <f t="shared" ref="F9:F44" si="0">E9/4</f>
        <v>1</v>
      </c>
      <c r="G9" s="8"/>
      <c r="H9" s="32">
        <f>MIN(G9/F9,1)</f>
        <v>0</v>
      </c>
      <c r="I9" s="9"/>
      <c r="J9" s="128">
        <f>E9/4</f>
        <v>1</v>
      </c>
      <c r="K9" s="8"/>
      <c r="L9" s="32">
        <f>MIN(K9/J9,1)</f>
        <v>0</v>
      </c>
      <c r="M9" s="9"/>
      <c r="N9" s="128">
        <f>E9/4</f>
        <v>1</v>
      </c>
      <c r="O9" s="8"/>
      <c r="P9" s="32">
        <f>MIN(O9/N9,1)</f>
        <v>0</v>
      </c>
      <c r="Q9" s="9"/>
      <c r="R9" s="128">
        <f>E9/4</f>
        <v>1</v>
      </c>
      <c r="S9" s="8"/>
      <c r="T9" s="32">
        <f>MIN(S9/R9,1)</f>
        <v>0</v>
      </c>
      <c r="U9" s="9"/>
      <c r="V9" s="128">
        <f>G9+K9+O9+S9</f>
        <v>0</v>
      </c>
      <c r="W9" s="32">
        <f>MIN(V9/E9,1)</f>
        <v>0</v>
      </c>
      <c r="X9" s="111" t="str">
        <f>IF(V9&gt;=E9,"CUMPLE","NO CUMPLE")</f>
        <v>NO CUMPLE</v>
      </c>
      <c r="Y9" s="9"/>
      <c r="Z9" s="119" t="s">
        <v>182</v>
      </c>
      <c r="AA9" s="119"/>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row>
    <row r="10" spans="1:57" s="109" customFormat="1" ht="93.75" customHeight="1">
      <c r="A10" s="319"/>
      <c r="B10" s="125" t="s">
        <v>166</v>
      </c>
      <c r="C10" s="125" t="s">
        <v>363</v>
      </c>
      <c r="D10" s="126">
        <v>48</v>
      </c>
      <c r="E10" s="127">
        <v>12</v>
      </c>
      <c r="F10" s="128">
        <f t="shared" si="0"/>
        <v>3</v>
      </c>
      <c r="G10" s="8"/>
      <c r="H10" s="32">
        <f t="shared" ref="H10:H44" si="1">MIN(G10/F10,1)</f>
        <v>0</v>
      </c>
      <c r="I10" s="20"/>
      <c r="J10" s="111">
        <f t="shared" ref="J10" si="2">E10/4</f>
        <v>3</v>
      </c>
      <c r="K10" s="8"/>
      <c r="L10" s="32">
        <f t="shared" ref="L10:L44" si="3">MIN(K10/J10,1)</f>
        <v>0</v>
      </c>
      <c r="M10" s="20"/>
      <c r="N10" s="111">
        <f t="shared" ref="N10:N44" si="4">E10/4</f>
        <v>3</v>
      </c>
      <c r="O10" s="8"/>
      <c r="P10" s="32">
        <f t="shared" ref="P10:P44" si="5">MIN(O10/N10,1)</f>
        <v>0</v>
      </c>
      <c r="Q10" s="20"/>
      <c r="R10" s="111">
        <f t="shared" ref="R10:R44" si="6">E10/4</f>
        <v>3</v>
      </c>
      <c r="S10" s="8"/>
      <c r="T10" s="32">
        <f t="shared" ref="T10:T44" si="7">MIN(S10/R10,1)</f>
        <v>0</v>
      </c>
      <c r="U10" s="20"/>
      <c r="V10" s="128">
        <f t="shared" ref="V10:V18" si="8">G10+K10+O10+S10</f>
        <v>0</v>
      </c>
      <c r="W10" s="32">
        <f t="shared" ref="W10:W44" si="9">MIN(V10/E10,1)</f>
        <v>0</v>
      </c>
      <c r="X10" s="111" t="str">
        <f t="shared" ref="X10:X44" si="10">IF(V10&gt;=E10,"CUMPLE","NO CUMPLE")</f>
        <v>NO CUMPLE</v>
      </c>
      <c r="Y10" s="20"/>
      <c r="Z10" s="119" t="s">
        <v>182</v>
      </c>
      <c r="AA10" s="119"/>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row>
    <row r="11" spans="1:57" s="109" customFormat="1" ht="93.75" customHeight="1">
      <c r="A11" s="319"/>
      <c r="B11" s="125" t="s">
        <v>167</v>
      </c>
      <c r="C11" s="125" t="s">
        <v>364</v>
      </c>
      <c r="D11" s="129">
        <v>0.85</v>
      </c>
      <c r="E11" s="130">
        <v>0.85</v>
      </c>
      <c r="F11" s="34">
        <f t="shared" si="0"/>
        <v>0.21249999999999999</v>
      </c>
      <c r="G11" s="8"/>
      <c r="H11" s="32">
        <f t="shared" si="1"/>
        <v>0</v>
      </c>
      <c r="I11" s="23"/>
      <c r="J11" s="34">
        <f t="shared" ref="J11:J44" si="11">E11/4</f>
        <v>0.21249999999999999</v>
      </c>
      <c r="K11" s="8"/>
      <c r="L11" s="32">
        <f t="shared" si="3"/>
        <v>0</v>
      </c>
      <c r="M11" s="23"/>
      <c r="N11" s="34">
        <f t="shared" si="4"/>
        <v>0.21249999999999999</v>
      </c>
      <c r="O11" s="8"/>
      <c r="P11" s="32">
        <f t="shared" si="5"/>
        <v>0</v>
      </c>
      <c r="Q11" s="23"/>
      <c r="R11" s="34">
        <f t="shared" si="6"/>
        <v>0.21249999999999999</v>
      </c>
      <c r="S11" s="8"/>
      <c r="T11" s="32">
        <f t="shared" si="7"/>
        <v>0</v>
      </c>
      <c r="U11" s="23"/>
      <c r="V11" s="131">
        <f>G11+K11+O11+S11</f>
        <v>0</v>
      </c>
      <c r="W11" s="32">
        <f t="shared" si="9"/>
        <v>0</v>
      </c>
      <c r="X11" s="111" t="str">
        <f t="shared" si="10"/>
        <v>NO CUMPLE</v>
      </c>
      <c r="Y11" s="23"/>
      <c r="Z11" s="119" t="s">
        <v>182</v>
      </c>
      <c r="AA11" s="119"/>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row>
    <row r="12" spans="1:57" s="109" customFormat="1" ht="93.75" customHeight="1">
      <c r="A12" s="319"/>
      <c r="B12" s="125" t="s">
        <v>168</v>
      </c>
      <c r="C12" s="125" t="s">
        <v>365</v>
      </c>
      <c r="D12" s="129">
        <v>0.6</v>
      </c>
      <c r="E12" s="132">
        <v>0.6</v>
      </c>
      <c r="F12" s="34">
        <f t="shared" si="0"/>
        <v>0.15</v>
      </c>
      <c r="G12" s="73"/>
      <c r="H12" s="32">
        <f t="shared" si="1"/>
        <v>0</v>
      </c>
      <c r="I12" s="24"/>
      <c r="J12" s="34">
        <f t="shared" si="11"/>
        <v>0.15</v>
      </c>
      <c r="K12" s="73"/>
      <c r="L12" s="32">
        <f t="shared" si="3"/>
        <v>0</v>
      </c>
      <c r="M12" s="24"/>
      <c r="N12" s="34">
        <f t="shared" si="4"/>
        <v>0.15</v>
      </c>
      <c r="O12" s="73"/>
      <c r="P12" s="32">
        <f t="shared" si="5"/>
        <v>0</v>
      </c>
      <c r="Q12" s="24"/>
      <c r="R12" s="34">
        <f t="shared" si="6"/>
        <v>0.15</v>
      </c>
      <c r="S12" s="73"/>
      <c r="T12" s="32">
        <f t="shared" si="7"/>
        <v>0</v>
      </c>
      <c r="U12" s="24"/>
      <c r="V12" s="34">
        <f>G12+K12+O12+S12</f>
        <v>0</v>
      </c>
      <c r="W12" s="32">
        <f t="shared" si="9"/>
        <v>0</v>
      </c>
      <c r="X12" s="111" t="str">
        <f t="shared" si="10"/>
        <v>NO CUMPLE</v>
      </c>
      <c r="Y12" s="24"/>
      <c r="Z12" s="119" t="s">
        <v>182</v>
      </c>
      <c r="AA12" s="119"/>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row>
    <row r="13" spans="1:57" s="109" customFormat="1" ht="93.75" customHeight="1">
      <c r="A13" s="319"/>
      <c r="B13" s="125" t="s">
        <v>137</v>
      </c>
      <c r="C13" s="125" t="s">
        <v>214</v>
      </c>
      <c r="D13" s="129">
        <v>0.6</v>
      </c>
      <c r="E13" s="132">
        <v>0.6</v>
      </c>
      <c r="F13" s="34">
        <f t="shared" si="0"/>
        <v>0.15</v>
      </c>
      <c r="G13" s="73"/>
      <c r="H13" s="32">
        <f t="shared" si="1"/>
        <v>0</v>
      </c>
      <c r="I13" s="24"/>
      <c r="J13" s="34">
        <f t="shared" si="11"/>
        <v>0.15</v>
      </c>
      <c r="K13" s="73"/>
      <c r="L13" s="32">
        <f t="shared" si="3"/>
        <v>0</v>
      </c>
      <c r="M13" s="24"/>
      <c r="N13" s="34">
        <f t="shared" si="4"/>
        <v>0.15</v>
      </c>
      <c r="O13" s="73"/>
      <c r="P13" s="32">
        <f t="shared" si="5"/>
        <v>0</v>
      </c>
      <c r="Q13" s="24"/>
      <c r="R13" s="34">
        <f t="shared" si="6"/>
        <v>0.15</v>
      </c>
      <c r="S13" s="73"/>
      <c r="T13" s="32">
        <f t="shared" si="7"/>
        <v>0</v>
      </c>
      <c r="U13" s="24"/>
      <c r="V13" s="34">
        <f t="shared" si="8"/>
        <v>0</v>
      </c>
      <c r="W13" s="32">
        <f t="shared" si="9"/>
        <v>0</v>
      </c>
      <c r="X13" s="111" t="str">
        <f t="shared" si="10"/>
        <v>NO CUMPLE</v>
      </c>
      <c r="Y13" s="21"/>
      <c r="Z13" s="119" t="s">
        <v>182</v>
      </c>
      <c r="AA13" s="119"/>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row>
    <row r="14" spans="1:57" s="109" customFormat="1" ht="93.75" customHeight="1">
      <c r="A14" s="319"/>
      <c r="B14" s="125" t="s">
        <v>169</v>
      </c>
      <c r="C14" s="125" t="s">
        <v>366</v>
      </c>
      <c r="D14" s="129">
        <v>0.3</v>
      </c>
      <c r="E14" s="130">
        <v>0.3</v>
      </c>
      <c r="F14" s="34">
        <f t="shared" si="0"/>
        <v>7.4999999999999997E-2</v>
      </c>
      <c r="G14" s="73"/>
      <c r="H14" s="32">
        <f t="shared" si="1"/>
        <v>0</v>
      </c>
      <c r="I14" s="23"/>
      <c r="J14" s="34">
        <f t="shared" si="11"/>
        <v>7.4999999999999997E-2</v>
      </c>
      <c r="K14" s="73"/>
      <c r="L14" s="32">
        <f t="shared" si="3"/>
        <v>0</v>
      </c>
      <c r="M14" s="23"/>
      <c r="N14" s="34">
        <f t="shared" si="4"/>
        <v>7.4999999999999997E-2</v>
      </c>
      <c r="O14" s="73"/>
      <c r="P14" s="32">
        <f t="shared" si="5"/>
        <v>0</v>
      </c>
      <c r="Q14" s="23"/>
      <c r="R14" s="34">
        <f t="shared" si="6"/>
        <v>7.4999999999999997E-2</v>
      </c>
      <c r="S14" s="73"/>
      <c r="T14" s="32">
        <f t="shared" si="7"/>
        <v>0</v>
      </c>
      <c r="U14" s="23"/>
      <c r="V14" s="34">
        <f t="shared" si="8"/>
        <v>0</v>
      </c>
      <c r="W14" s="32">
        <f t="shared" si="9"/>
        <v>0</v>
      </c>
      <c r="X14" s="111" t="str">
        <f t="shared" si="10"/>
        <v>NO CUMPLE</v>
      </c>
      <c r="Y14" s="22"/>
      <c r="Z14" s="119" t="s">
        <v>182</v>
      </c>
      <c r="AA14" s="119"/>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row>
    <row r="15" spans="1:57" s="109" customFormat="1" ht="93.75" customHeight="1">
      <c r="A15" s="319"/>
      <c r="B15" s="125" t="s">
        <v>367</v>
      </c>
      <c r="C15" s="125" t="s">
        <v>215</v>
      </c>
      <c r="D15" s="129">
        <v>0.95</v>
      </c>
      <c r="E15" s="130">
        <v>0.95</v>
      </c>
      <c r="F15" s="34">
        <f t="shared" si="0"/>
        <v>0.23749999999999999</v>
      </c>
      <c r="G15" s="73"/>
      <c r="H15" s="32">
        <f t="shared" si="1"/>
        <v>0</v>
      </c>
      <c r="I15" s="23"/>
      <c r="J15" s="34">
        <f t="shared" si="11"/>
        <v>0.23749999999999999</v>
      </c>
      <c r="K15" s="73"/>
      <c r="L15" s="32">
        <f t="shared" si="3"/>
        <v>0</v>
      </c>
      <c r="M15" s="23"/>
      <c r="N15" s="34">
        <f t="shared" si="4"/>
        <v>0.23749999999999999</v>
      </c>
      <c r="O15" s="73"/>
      <c r="P15" s="32">
        <f t="shared" si="5"/>
        <v>0</v>
      </c>
      <c r="Q15" s="23"/>
      <c r="R15" s="34">
        <f t="shared" si="6"/>
        <v>0.23749999999999999</v>
      </c>
      <c r="S15" s="73"/>
      <c r="T15" s="32">
        <f t="shared" si="7"/>
        <v>0</v>
      </c>
      <c r="U15" s="23"/>
      <c r="V15" s="34">
        <f t="shared" si="8"/>
        <v>0</v>
      </c>
      <c r="W15" s="32">
        <f t="shared" si="9"/>
        <v>0</v>
      </c>
      <c r="X15" s="111" t="str">
        <f t="shared" si="10"/>
        <v>NO CUMPLE</v>
      </c>
      <c r="Y15" s="22"/>
      <c r="Z15" s="119" t="s">
        <v>182</v>
      </c>
      <c r="AA15" s="119"/>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row>
    <row r="16" spans="1:57" s="109" customFormat="1" ht="93.75" customHeight="1">
      <c r="A16" s="319"/>
      <c r="B16" s="125" t="s">
        <v>368</v>
      </c>
      <c r="C16" s="125" t="s">
        <v>369</v>
      </c>
      <c r="D16" s="129">
        <v>0.7</v>
      </c>
      <c r="E16" s="130">
        <v>0.7</v>
      </c>
      <c r="F16" s="34">
        <f t="shared" si="0"/>
        <v>0.17499999999999999</v>
      </c>
      <c r="G16" s="73"/>
      <c r="H16" s="32">
        <f t="shared" si="1"/>
        <v>0</v>
      </c>
      <c r="I16" s="23"/>
      <c r="J16" s="34">
        <f t="shared" si="11"/>
        <v>0.17499999999999999</v>
      </c>
      <c r="K16" s="73"/>
      <c r="L16" s="32">
        <f t="shared" si="3"/>
        <v>0</v>
      </c>
      <c r="M16" s="23"/>
      <c r="N16" s="34">
        <f t="shared" si="4"/>
        <v>0.17499999999999999</v>
      </c>
      <c r="O16" s="73"/>
      <c r="P16" s="32">
        <f t="shared" si="5"/>
        <v>0</v>
      </c>
      <c r="Q16" s="23"/>
      <c r="R16" s="34">
        <f t="shared" si="6"/>
        <v>0.17499999999999999</v>
      </c>
      <c r="S16" s="73"/>
      <c r="T16" s="32">
        <f t="shared" si="7"/>
        <v>0</v>
      </c>
      <c r="U16" s="23"/>
      <c r="V16" s="34">
        <f t="shared" si="8"/>
        <v>0</v>
      </c>
      <c r="W16" s="32">
        <f t="shared" si="9"/>
        <v>0</v>
      </c>
      <c r="X16" s="111" t="str">
        <f t="shared" si="10"/>
        <v>NO CUMPLE</v>
      </c>
      <c r="Y16" s="22"/>
      <c r="Z16" s="119" t="s">
        <v>182</v>
      </c>
      <c r="AA16" s="119"/>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row>
    <row r="17" spans="1:57" s="109" customFormat="1" ht="93.75" customHeight="1">
      <c r="A17" s="319"/>
      <c r="B17" s="125" t="s">
        <v>370</v>
      </c>
      <c r="C17" s="125" t="s">
        <v>371</v>
      </c>
      <c r="D17" s="129">
        <v>0.36</v>
      </c>
      <c r="E17" s="133">
        <v>0.4</v>
      </c>
      <c r="F17" s="34">
        <f t="shared" si="0"/>
        <v>0.1</v>
      </c>
      <c r="G17" s="73"/>
      <c r="H17" s="32">
        <f t="shared" si="1"/>
        <v>0</v>
      </c>
      <c r="I17" s="25"/>
      <c r="J17" s="34">
        <f t="shared" si="11"/>
        <v>0.1</v>
      </c>
      <c r="K17" s="73"/>
      <c r="L17" s="32">
        <f t="shared" si="3"/>
        <v>0</v>
      </c>
      <c r="M17" s="25"/>
      <c r="N17" s="111">
        <f t="shared" si="4"/>
        <v>0.1</v>
      </c>
      <c r="O17" s="73"/>
      <c r="P17" s="32">
        <f t="shared" si="5"/>
        <v>0</v>
      </c>
      <c r="Q17" s="25"/>
      <c r="R17" s="111">
        <f t="shared" si="6"/>
        <v>0.1</v>
      </c>
      <c r="S17" s="73"/>
      <c r="T17" s="32">
        <f t="shared" si="7"/>
        <v>0</v>
      </c>
      <c r="U17" s="25"/>
      <c r="V17" s="116">
        <f t="shared" si="8"/>
        <v>0</v>
      </c>
      <c r="W17" s="32">
        <f t="shared" si="9"/>
        <v>0</v>
      </c>
      <c r="X17" s="111" t="str">
        <f t="shared" si="10"/>
        <v>NO CUMPLE</v>
      </c>
      <c r="Y17" s="25"/>
      <c r="Z17" s="119" t="s">
        <v>182</v>
      </c>
      <c r="AA17" s="119"/>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row>
    <row r="18" spans="1:57" s="109" customFormat="1" ht="93.75" customHeight="1">
      <c r="A18" s="317" t="s">
        <v>131</v>
      </c>
      <c r="B18" s="125" t="s">
        <v>138</v>
      </c>
      <c r="C18" s="125" t="s">
        <v>372</v>
      </c>
      <c r="D18" s="126">
        <v>4</v>
      </c>
      <c r="E18" s="135">
        <v>1</v>
      </c>
      <c r="F18" s="111">
        <f t="shared" si="0"/>
        <v>0.25</v>
      </c>
      <c r="G18" s="8"/>
      <c r="H18" s="32">
        <f t="shared" si="1"/>
        <v>0</v>
      </c>
      <c r="I18" s="26"/>
      <c r="J18" s="111">
        <f t="shared" si="11"/>
        <v>0.25</v>
      </c>
      <c r="K18" s="8"/>
      <c r="L18" s="32">
        <f t="shared" si="3"/>
        <v>0</v>
      </c>
      <c r="M18" s="26"/>
      <c r="N18" s="111">
        <f t="shared" si="4"/>
        <v>0.25</v>
      </c>
      <c r="O18" s="8"/>
      <c r="P18" s="32">
        <f t="shared" si="5"/>
        <v>0</v>
      </c>
      <c r="Q18" s="26"/>
      <c r="R18" s="111">
        <f t="shared" si="6"/>
        <v>0.25</v>
      </c>
      <c r="S18" s="8"/>
      <c r="T18" s="32">
        <f t="shared" si="7"/>
        <v>0</v>
      </c>
      <c r="U18" s="26"/>
      <c r="V18" s="111">
        <f t="shared" si="8"/>
        <v>0</v>
      </c>
      <c r="W18" s="32">
        <f t="shared" si="9"/>
        <v>0</v>
      </c>
      <c r="X18" s="111" t="str">
        <f t="shared" si="10"/>
        <v>NO CUMPLE</v>
      </c>
      <c r="Y18" s="26"/>
      <c r="Z18" s="119" t="s">
        <v>182</v>
      </c>
      <c r="AA18" s="119"/>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row>
    <row r="19" spans="1:57" s="109" customFormat="1" ht="93.75" customHeight="1">
      <c r="A19" s="317"/>
      <c r="B19" s="125" t="s">
        <v>139</v>
      </c>
      <c r="C19" s="125" t="s">
        <v>372</v>
      </c>
      <c r="D19" s="126">
        <v>4</v>
      </c>
      <c r="E19" s="135">
        <v>1</v>
      </c>
      <c r="F19" s="111">
        <f t="shared" si="0"/>
        <v>0.25</v>
      </c>
      <c r="G19" s="8"/>
      <c r="H19" s="32">
        <f t="shared" si="1"/>
        <v>0</v>
      </c>
      <c r="I19" s="26"/>
      <c r="J19" s="111">
        <f t="shared" si="11"/>
        <v>0.25</v>
      </c>
      <c r="K19" s="8"/>
      <c r="L19" s="32">
        <f t="shared" si="3"/>
        <v>0</v>
      </c>
      <c r="M19" s="26"/>
      <c r="N19" s="111">
        <f t="shared" si="4"/>
        <v>0.25</v>
      </c>
      <c r="O19" s="8"/>
      <c r="P19" s="32">
        <f t="shared" si="5"/>
        <v>0</v>
      </c>
      <c r="Q19" s="26"/>
      <c r="R19" s="111">
        <f t="shared" si="6"/>
        <v>0.25</v>
      </c>
      <c r="S19" s="8"/>
      <c r="T19" s="32">
        <f t="shared" si="7"/>
        <v>0</v>
      </c>
      <c r="U19" s="26"/>
      <c r="V19" s="111">
        <f t="shared" ref="V19:V44" si="12">G19+K19+O19+S19</f>
        <v>0</v>
      </c>
      <c r="W19" s="32">
        <f t="shared" si="9"/>
        <v>0</v>
      </c>
      <c r="X19" s="111" t="str">
        <f t="shared" si="10"/>
        <v>NO CUMPLE</v>
      </c>
      <c r="Y19" s="26"/>
      <c r="Z19" s="119" t="s">
        <v>182</v>
      </c>
      <c r="AA19" s="119"/>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row>
    <row r="20" spans="1:57" s="109" customFormat="1" ht="93.75" customHeight="1">
      <c r="A20" s="317" t="s">
        <v>132</v>
      </c>
      <c r="B20" s="125" t="s">
        <v>373</v>
      </c>
      <c r="C20" s="125" t="s">
        <v>374</v>
      </c>
      <c r="D20" s="126">
        <v>4</v>
      </c>
      <c r="E20" s="136">
        <v>1</v>
      </c>
      <c r="F20" s="111">
        <f t="shared" si="0"/>
        <v>0.25</v>
      </c>
      <c r="G20" s="8"/>
      <c r="H20" s="32">
        <f t="shared" si="1"/>
        <v>0</v>
      </c>
      <c r="I20" s="27"/>
      <c r="J20" s="111">
        <f t="shared" si="11"/>
        <v>0.25</v>
      </c>
      <c r="K20" s="8"/>
      <c r="L20" s="32">
        <f t="shared" si="3"/>
        <v>0</v>
      </c>
      <c r="M20" s="27"/>
      <c r="N20" s="111">
        <f t="shared" si="4"/>
        <v>0.25</v>
      </c>
      <c r="O20" s="8"/>
      <c r="P20" s="32">
        <f t="shared" si="5"/>
        <v>0</v>
      </c>
      <c r="Q20" s="27"/>
      <c r="R20" s="111">
        <f t="shared" si="6"/>
        <v>0.25</v>
      </c>
      <c r="S20" s="8"/>
      <c r="T20" s="32">
        <f t="shared" si="7"/>
        <v>0</v>
      </c>
      <c r="U20" s="27"/>
      <c r="V20" s="111">
        <f t="shared" ref="V20:V35" si="13">G20+K20+O20+S20</f>
        <v>0</v>
      </c>
      <c r="W20" s="32">
        <f t="shared" si="9"/>
        <v>0</v>
      </c>
      <c r="X20" s="111" t="str">
        <f t="shared" si="10"/>
        <v>NO CUMPLE</v>
      </c>
      <c r="Y20" s="27"/>
      <c r="Z20" s="119" t="s">
        <v>183</v>
      </c>
      <c r="AA20" s="119"/>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row>
    <row r="21" spans="1:57" s="109" customFormat="1" ht="93.75" customHeight="1">
      <c r="A21" s="317"/>
      <c r="B21" s="125" t="s">
        <v>375</v>
      </c>
      <c r="C21" s="125" t="s">
        <v>376</v>
      </c>
      <c r="D21" s="126">
        <v>4</v>
      </c>
      <c r="E21" s="136">
        <v>1</v>
      </c>
      <c r="F21" s="111">
        <f t="shared" si="0"/>
        <v>0.25</v>
      </c>
      <c r="G21" s="8"/>
      <c r="H21" s="32">
        <f t="shared" si="1"/>
        <v>0</v>
      </c>
      <c r="I21" s="27"/>
      <c r="J21" s="111">
        <f t="shared" si="11"/>
        <v>0.25</v>
      </c>
      <c r="K21" s="8"/>
      <c r="L21" s="32">
        <f t="shared" si="3"/>
        <v>0</v>
      </c>
      <c r="M21" s="27"/>
      <c r="N21" s="111">
        <f t="shared" si="4"/>
        <v>0.25</v>
      </c>
      <c r="O21" s="8"/>
      <c r="P21" s="32">
        <f t="shared" si="5"/>
        <v>0</v>
      </c>
      <c r="Q21" s="27"/>
      <c r="R21" s="111">
        <f t="shared" si="6"/>
        <v>0.25</v>
      </c>
      <c r="S21" s="8"/>
      <c r="T21" s="32">
        <f t="shared" si="7"/>
        <v>0</v>
      </c>
      <c r="U21" s="27"/>
      <c r="V21" s="111">
        <f t="shared" si="13"/>
        <v>0</v>
      </c>
      <c r="W21" s="32">
        <f t="shared" si="9"/>
        <v>0</v>
      </c>
      <c r="X21" s="111" t="str">
        <f t="shared" si="10"/>
        <v>NO CUMPLE</v>
      </c>
      <c r="Y21" s="27"/>
      <c r="Z21" s="119" t="s">
        <v>182</v>
      </c>
      <c r="AA21" s="119"/>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row>
    <row r="22" spans="1:57" s="109" customFormat="1" ht="93.75" customHeight="1">
      <c r="A22" s="317" t="s">
        <v>170</v>
      </c>
      <c r="B22" s="125" t="s">
        <v>377</v>
      </c>
      <c r="C22" s="125" t="s">
        <v>378</v>
      </c>
      <c r="D22" s="129">
        <v>0.7</v>
      </c>
      <c r="E22" s="129">
        <v>0.7</v>
      </c>
      <c r="F22" s="34">
        <f t="shared" si="0"/>
        <v>0.17499999999999999</v>
      </c>
      <c r="G22" s="73"/>
      <c r="H22" s="32">
        <f t="shared" si="1"/>
        <v>0</v>
      </c>
      <c r="I22" s="26"/>
      <c r="J22" s="34">
        <f t="shared" si="11"/>
        <v>0.17499999999999999</v>
      </c>
      <c r="K22" s="73"/>
      <c r="L22" s="32">
        <f t="shared" si="3"/>
        <v>0</v>
      </c>
      <c r="M22" s="26"/>
      <c r="N22" s="34">
        <f t="shared" si="4"/>
        <v>0.17499999999999999</v>
      </c>
      <c r="O22" s="73"/>
      <c r="P22" s="32">
        <f t="shared" si="5"/>
        <v>0</v>
      </c>
      <c r="Q22" s="26"/>
      <c r="R22" s="34">
        <f t="shared" si="6"/>
        <v>0.17499999999999999</v>
      </c>
      <c r="S22" s="73"/>
      <c r="T22" s="32">
        <f t="shared" si="7"/>
        <v>0</v>
      </c>
      <c r="U22" s="26"/>
      <c r="V22" s="34">
        <f t="shared" si="13"/>
        <v>0</v>
      </c>
      <c r="W22" s="32">
        <f t="shared" si="9"/>
        <v>0</v>
      </c>
      <c r="X22" s="111" t="str">
        <f t="shared" si="10"/>
        <v>NO CUMPLE</v>
      </c>
      <c r="Y22" s="26"/>
      <c r="Z22" s="119" t="s">
        <v>182</v>
      </c>
      <c r="AA22" s="119"/>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row>
    <row r="23" spans="1:57" s="109" customFormat="1" ht="93.75" customHeight="1">
      <c r="A23" s="317"/>
      <c r="B23" s="125" t="s">
        <v>379</v>
      </c>
      <c r="C23" s="125" t="s">
        <v>380</v>
      </c>
      <c r="D23" s="129">
        <v>0.62</v>
      </c>
      <c r="E23" s="129">
        <v>0.62</v>
      </c>
      <c r="F23" s="34">
        <f t="shared" si="0"/>
        <v>0.155</v>
      </c>
      <c r="G23" s="73"/>
      <c r="H23" s="32">
        <f t="shared" si="1"/>
        <v>0</v>
      </c>
      <c r="I23" s="26"/>
      <c r="J23" s="34">
        <f t="shared" si="11"/>
        <v>0.155</v>
      </c>
      <c r="K23" s="73"/>
      <c r="L23" s="32">
        <f t="shared" si="3"/>
        <v>0</v>
      </c>
      <c r="M23" s="26"/>
      <c r="N23" s="34">
        <f t="shared" si="4"/>
        <v>0.155</v>
      </c>
      <c r="O23" s="73"/>
      <c r="P23" s="32">
        <f t="shared" si="5"/>
        <v>0</v>
      </c>
      <c r="Q23" s="26"/>
      <c r="R23" s="34">
        <f t="shared" si="6"/>
        <v>0.155</v>
      </c>
      <c r="S23" s="73"/>
      <c r="T23" s="32">
        <f t="shared" si="7"/>
        <v>0</v>
      </c>
      <c r="U23" s="26"/>
      <c r="V23" s="34">
        <f t="shared" si="13"/>
        <v>0</v>
      </c>
      <c r="W23" s="32">
        <f t="shared" si="9"/>
        <v>0</v>
      </c>
      <c r="X23" s="111" t="str">
        <f t="shared" si="10"/>
        <v>NO CUMPLE</v>
      </c>
      <c r="Y23" s="26"/>
      <c r="Z23" s="119" t="s">
        <v>182</v>
      </c>
      <c r="AA23" s="119"/>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row>
    <row r="24" spans="1:57" s="109" customFormat="1" ht="93.75" customHeight="1">
      <c r="A24" s="317"/>
      <c r="B24" s="125" t="s">
        <v>381</v>
      </c>
      <c r="C24" s="125" t="s">
        <v>382</v>
      </c>
      <c r="D24" s="129">
        <v>0.65</v>
      </c>
      <c r="E24" s="129">
        <v>0.65</v>
      </c>
      <c r="F24" s="34">
        <f t="shared" si="0"/>
        <v>0.16250000000000001</v>
      </c>
      <c r="G24" s="73"/>
      <c r="H24" s="32">
        <f t="shared" si="1"/>
        <v>0</v>
      </c>
      <c r="I24" s="26"/>
      <c r="J24" s="34">
        <f t="shared" si="11"/>
        <v>0.16250000000000001</v>
      </c>
      <c r="K24" s="73"/>
      <c r="L24" s="32">
        <f t="shared" si="3"/>
        <v>0</v>
      </c>
      <c r="M24" s="26"/>
      <c r="N24" s="34">
        <f t="shared" si="4"/>
        <v>0.16250000000000001</v>
      </c>
      <c r="O24" s="73"/>
      <c r="P24" s="32">
        <f t="shared" si="5"/>
        <v>0</v>
      </c>
      <c r="Q24" s="26"/>
      <c r="R24" s="34">
        <f t="shared" si="6"/>
        <v>0.16250000000000001</v>
      </c>
      <c r="S24" s="73"/>
      <c r="T24" s="32">
        <f t="shared" si="7"/>
        <v>0</v>
      </c>
      <c r="U24" s="26"/>
      <c r="V24" s="34">
        <f t="shared" si="13"/>
        <v>0</v>
      </c>
      <c r="W24" s="32">
        <f t="shared" si="9"/>
        <v>0</v>
      </c>
      <c r="X24" s="111" t="str">
        <f t="shared" si="10"/>
        <v>NO CUMPLE</v>
      </c>
      <c r="Y24" s="26"/>
      <c r="Z24" s="119" t="s">
        <v>184</v>
      </c>
      <c r="AA24" s="119"/>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row>
    <row r="25" spans="1:57" s="109" customFormat="1" ht="93.75" customHeight="1">
      <c r="A25" s="317"/>
      <c r="B25" s="125" t="s">
        <v>171</v>
      </c>
      <c r="C25" s="125" t="s">
        <v>383</v>
      </c>
      <c r="D25" s="129">
        <v>0.9</v>
      </c>
      <c r="E25" s="129">
        <v>0.9</v>
      </c>
      <c r="F25" s="34">
        <f t="shared" si="0"/>
        <v>0.22500000000000001</v>
      </c>
      <c r="G25" s="8"/>
      <c r="H25" s="32">
        <f t="shared" si="1"/>
        <v>0</v>
      </c>
      <c r="I25" s="26"/>
      <c r="J25" s="34">
        <f t="shared" si="11"/>
        <v>0.22500000000000001</v>
      </c>
      <c r="K25" s="8"/>
      <c r="L25" s="32">
        <f t="shared" si="3"/>
        <v>0</v>
      </c>
      <c r="M25" s="26"/>
      <c r="N25" s="34">
        <f t="shared" si="4"/>
        <v>0.22500000000000001</v>
      </c>
      <c r="O25" s="8"/>
      <c r="P25" s="32">
        <f t="shared" si="5"/>
        <v>0</v>
      </c>
      <c r="Q25" s="26"/>
      <c r="R25" s="34">
        <f t="shared" si="6"/>
        <v>0.22500000000000001</v>
      </c>
      <c r="S25" s="8"/>
      <c r="T25" s="32">
        <f t="shared" si="7"/>
        <v>0</v>
      </c>
      <c r="U25" s="26"/>
      <c r="V25" s="131">
        <f t="shared" si="13"/>
        <v>0</v>
      </c>
      <c r="W25" s="32">
        <f t="shared" si="9"/>
        <v>0</v>
      </c>
      <c r="X25" s="111" t="str">
        <f t="shared" si="10"/>
        <v>NO CUMPLE</v>
      </c>
      <c r="Y25" s="26"/>
      <c r="Z25" s="119" t="s">
        <v>182</v>
      </c>
      <c r="AA25" s="119"/>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row>
    <row r="26" spans="1:57" s="109" customFormat="1" ht="93.75" customHeight="1">
      <c r="A26" s="317"/>
      <c r="B26" s="125" t="s">
        <v>384</v>
      </c>
      <c r="C26" s="125" t="s">
        <v>385</v>
      </c>
      <c r="D26" s="129">
        <v>0.8</v>
      </c>
      <c r="E26" s="129">
        <v>0.8</v>
      </c>
      <c r="F26" s="34">
        <f t="shared" si="0"/>
        <v>0.2</v>
      </c>
      <c r="G26" s="73"/>
      <c r="H26" s="32">
        <f t="shared" si="1"/>
        <v>0</v>
      </c>
      <c r="I26" s="26"/>
      <c r="J26" s="34">
        <f t="shared" si="11"/>
        <v>0.2</v>
      </c>
      <c r="K26" s="73"/>
      <c r="L26" s="32">
        <f t="shared" si="3"/>
        <v>0</v>
      </c>
      <c r="M26" s="26"/>
      <c r="N26" s="34">
        <f t="shared" si="4"/>
        <v>0.2</v>
      </c>
      <c r="O26" s="73"/>
      <c r="P26" s="32">
        <f t="shared" si="5"/>
        <v>0</v>
      </c>
      <c r="Q26" s="26"/>
      <c r="R26" s="34">
        <f t="shared" si="6"/>
        <v>0.2</v>
      </c>
      <c r="S26" s="73"/>
      <c r="T26" s="32">
        <f t="shared" si="7"/>
        <v>0</v>
      </c>
      <c r="U26" s="26"/>
      <c r="V26" s="34">
        <f t="shared" si="13"/>
        <v>0</v>
      </c>
      <c r="W26" s="32">
        <f t="shared" si="9"/>
        <v>0</v>
      </c>
      <c r="X26" s="111" t="str">
        <f t="shared" si="10"/>
        <v>NO CUMPLE</v>
      </c>
      <c r="Y26" s="26"/>
      <c r="Z26" s="119" t="s">
        <v>184</v>
      </c>
      <c r="AA26" s="119"/>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row>
    <row r="27" spans="1:57" s="109" customFormat="1" ht="93.75" customHeight="1">
      <c r="A27" s="317"/>
      <c r="B27" s="125" t="s">
        <v>140</v>
      </c>
      <c r="C27" s="125" t="s">
        <v>216</v>
      </c>
      <c r="D27" s="137">
        <v>0.8</v>
      </c>
      <c r="E27" s="138">
        <v>0.8</v>
      </c>
      <c r="F27" s="34">
        <f t="shared" si="0"/>
        <v>0.2</v>
      </c>
      <c r="G27" s="8"/>
      <c r="H27" s="32">
        <f t="shared" si="1"/>
        <v>0</v>
      </c>
      <c r="I27" s="24"/>
      <c r="J27" s="34">
        <f t="shared" si="11"/>
        <v>0.2</v>
      </c>
      <c r="K27" s="8"/>
      <c r="L27" s="32">
        <f t="shared" si="3"/>
        <v>0</v>
      </c>
      <c r="M27" s="24"/>
      <c r="N27" s="34">
        <f t="shared" si="4"/>
        <v>0.2</v>
      </c>
      <c r="O27" s="8"/>
      <c r="P27" s="32">
        <f t="shared" si="5"/>
        <v>0</v>
      </c>
      <c r="Q27" s="24"/>
      <c r="R27" s="34">
        <f t="shared" si="6"/>
        <v>0.2</v>
      </c>
      <c r="S27" s="8"/>
      <c r="T27" s="32">
        <f t="shared" si="7"/>
        <v>0</v>
      </c>
      <c r="U27" s="24"/>
      <c r="V27" s="131">
        <f t="shared" si="13"/>
        <v>0</v>
      </c>
      <c r="W27" s="32">
        <f t="shared" si="9"/>
        <v>0</v>
      </c>
      <c r="X27" s="111" t="str">
        <f t="shared" si="10"/>
        <v>NO CUMPLE</v>
      </c>
      <c r="Y27" s="21"/>
      <c r="Z27" s="119" t="s">
        <v>184</v>
      </c>
      <c r="AA27" s="119"/>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row>
    <row r="28" spans="1:57" s="109" customFormat="1" ht="93.75" customHeight="1">
      <c r="A28" s="318" t="s">
        <v>133</v>
      </c>
      <c r="B28" s="125" t="s">
        <v>141</v>
      </c>
      <c r="C28" s="139" t="s">
        <v>217</v>
      </c>
      <c r="D28" s="129">
        <v>0.95</v>
      </c>
      <c r="E28" s="129">
        <v>0.95</v>
      </c>
      <c r="F28" s="34">
        <f t="shared" si="0"/>
        <v>0.23749999999999999</v>
      </c>
      <c r="G28" s="8"/>
      <c r="H28" s="32">
        <f t="shared" si="1"/>
        <v>0</v>
      </c>
      <c r="I28" s="24"/>
      <c r="J28" s="34">
        <f t="shared" si="11"/>
        <v>0.23749999999999999</v>
      </c>
      <c r="K28" s="8"/>
      <c r="L28" s="32">
        <f t="shared" si="3"/>
        <v>0</v>
      </c>
      <c r="M28" s="24"/>
      <c r="N28" s="34">
        <f t="shared" si="4"/>
        <v>0.23749999999999999</v>
      </c>
      <c r="O28" s="8"/>
      <c r="P28" s="32">
        <f t="shared" si="5"/>
        <v>0</v>
      </c>
      <c r="Q28" s="24"/>
      <c r="R28" s="34">
        <f t="shared" si="6"/>
        <v>0.23749999999999999</v>
      </c>
      <c r="S28" s="8"/>
      <c r="T28" s="32">
        <f t="shared" si="7"/>
        <v>0</v>
      </c>
      <c r="U28" s="24"/>
      <c r="V28" s="131">
        <f t="shared" si="13"/>
        <v>0</v>
      </c>
      <c r="W28" s="32">
        <f t="shared" si="9"/>
        <v>0</v>
      </c>
      <c r="X28" s="111" t="str">
        <f t="shared" si="10"/>
        <v>NO CUMPLE</v>
      </c>
      <c r="Y28" s="21"/>
      <c r="Z28" s="119" t="s">
        <v>184</v>
      </c>
      <c r="AA28" s="119"/>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row>
    <row r="29" spans="1:57" s="109" customFormat="1" ht="93.75" customHeight="1">
      <c r="A29" s="318"/>
      <c r="B29" s="125" t="s">
        <v>142</v>
      </c>
      <c r="C29" s="139" t="s">
        <v>217</v>
      </c>
      <c r="D29" s="129">
        <v>1</v>
      </c>
      <c r="E29" s="129">
        <v>1</v>
      </c>
      <c r="F29" s="34">
        <f t="shared" si="0"/>
        <v>0.25</v>
      </c>
      <c r="G29" s="8"/>
      <c r="H29" s="32">
        <f t="shared" si="1"/>
        <v>0</v>
      </c>
      <c r="I29" s="24"/>
      <c r="J29" s="34">
        <f t="shared" si="11"/>
        <v>0.25</v>
      </c>
      <c r="K29" s="8"/>
      <c r="L29" s="32">
        <f t="shared" si="3"/>
        <v>0</v>
      </c>
      <c r="M29" s="24"/>
      <c r="N29" s="34">
        <f t="shared" si="4"/>
        <v>0.25</v>
      </c>
      <c r="O29" s="8"/>
      <c r="P29" s="32">
        <f t="shared" si="5"/>
        <v>0</v>
      </c>
      <c r="Q29" s="24"/>
      <c r="R29" s="34">
        <f t="shared" si="6"/>
        <v>0.25</v>
      </c>
      <c r="S29" s="8"/>
      <c r="T29" s="32">
        <f t="shared" si="7"/>
        <v>0</v>
      </c>
      <c r="U29" s="24"/>
      <c r="V29" s="131">
        <f t="shared" si="13"/>
        <v>0</v>
      </c>
      <c r="W29" s="32">
        <f t="shared" si="9"/>
        <v>0</v>
      </c>
      <c r="X29" s="111" t="str">
        <f t="shared" si="10"/>
        <v>NO CUMPLE</v>
      </c>
      <c r="Y29" s="21"/>
      <c r="Z29" s="119" t="s">
        <v>184</v>
      </c>
      <c r="AA29" s="119"/>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row>
    <row r="30" spans="1:57" s="109" customFormat="1" ht="93.75" customHeight="1">
      <c r="A30" s="318"/>
      <c r="B30" s="125" t="s">
        <v>386</v>
      </c>
      <c r="C30" s="139" t="s">
        <v>172</v>
      </c>
      <c r="D30" s="126">
        <v>2</v>
      </c>
      <c r="E30" s="126">
        <v>1</v>
      </c>
      <c r="F30" s="76">
        <f t="shared" si="0"/>
        <v>0.25</v>
      </c>
      <c r="G30" s="8"/>
      <c r="H30" s="32">
        <f t="shared" si="1"/>
        <v>0</v>
      </c>
      <c r="I30" s="27"/>
      <c r="J30" s="76">
        <f t="shared" si="11"/>
        <v>0.25</v>
      </c>
      <c r="K30" s="8"/>
      <c r="L30" s="32">
        <f t="shared" si="3"/>
        <v>0</v>
      </c>
      <c r="M30" s="27"/>
      <c r="N30" s="76">
        <f t="shared" si="4"/>
        <v>0.25</v>
      </c>
      <c r="O30" s="8"/>
      <c r="P30" s="32">
        <f t="shared" si="5"/>
        <v>0</v>
      </c>
      <c r="Q30" s="27"/>
      <c r="R30" s="76">
        <f t="shared" si="6"/>
        <v>0.25</v>
      </c>
      <c r="S30" s="8"/>
      <c r="T30" s="32">
        <f t="shared" si="7"/>
        <v>0</v>
      </c>
      <c r="U30" s="27"/>
      <c r="V30" s="76">
        <f t="shared" si="13"/>
        <v>0</v>
      </c>
      <c r="W30" s="32">
        <f t="shared" si="9"/>
        <v>0</v>
      </c>
      <c r="X30" s="111" t="str">
        <f t="shared" si="10"/>
        <v>NO CUMPLE</v>
      </c>
      <c r="Y30" s="27"/>
      <c r="Z30" s="119" t="s">
        <v>184</v>
      </c>
      <c r="AA30" s="119"/>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row>
    <row r="31" spans="1:57" s="109" customFormat="1" ht="93.75" customHeight="1">
      <c r="A31" s="318"/>
      <c r="B31" s="125" t="s">
        <v>143</v>
      </c>
      <c r="C31" s="139" t="s">
        <v>172</v>
      </c>
      <c r="D31" s="126">
        <v>2</v>
      </c>
      <c r="E31" s="126">
        <v>1</v>
      </c>
      <c r="F31" s="76">
        <f t="shared" si="0"/>
        <v>0.25</v>
      </c>
      <c r="G31" s="8"/>
      <c r="H31" s="32">
        <f t="shared" si="1"/>
        <v>0</v>
      </c>
      <c r="I31" s="27"/>
      <c r="J31" s="76">
        <f t="shared" si="11"/>
        <v>0.25</v>
      </c>
      <c r="K31" s="8"/>
      <c r="L31" s="32">
        <f t="shared" si="3"/>
        <v>0</v>
      </c>
      <c r="M31" s="27"/>
      <c r="N31" s="76">
        <f t="shared" si="4"/>
        <v>0.25</v>
      </c>
      <c r="O31" s="8"/>
      <c r="P31" s="32">
        <f t="shared" si="5"/>
        <v>0</v>
      </c>
      <c r="Q31" s="27"/>
      <c r="R31" s="76">
        <f t="shared" si="6"/>
        <v>0.25</v>
      </c>
      <c r="S31" s="8"/>
      <c r="T31" s="32">
        <f t="shared" si="7"/>
        <v>0</v>
      </c>
      <c r="U31" s="27"/>
      <c r="V31" s="76">
        <f t="shared" si="13"/>
        <v>0</v>
      </c>
      <c r="W31" s="32">
        <f t="shared" si="9"/>
        <v>0</v>
      </c>
      <c r="X31" s="111" t="str">
        <f t="shared" si="10"/>
        <v>NO CUMPLE</v>
      </c>
      <c r="Y31" s="27"/>
      <c r="Z31" s="119" t="s">
        <v>184</v>
      </c>
      <c r="AA31" s="119"/>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row>
    <row r="32" spans="1:57" s="109" customFormat="1" ht="93.75" customHeight="1">
      <c r="A32" s="318"/>
      <c r="B32" s="125" t="s">
        <v>144</v>
      </c>
      <c r="C32" s="139" t="s">
        <v>172</v>
      </c>
      <c r="D32" s="126">
        <v>2</v>
      </c>
      <c r="E32" s="126">
        <v>1</v>
      </c>
      <c r="F32" s="76">
        <f t="shared" si="0"/>
        <v>0.25</v>
      </c>
      <c r="G32" s="8"/>
      <c r="H32" s="32">
        <f t="shared" si="1"/>
        <v>0</v>
      </c>
      <c r="I32" s="27"/>
      <c r="J32" s="76">
        <f t="shared" si="11"/>
        <v>0.25</v>
      </c>
      <c r="K32" s="8"/>
      <c r="L32" s="32">
        <f t="shared" si="3"/>
        <v>0</v>
      </c>
      <c r="M32" s="27"/>
      <c r="N32" s="76">
        <f t="shared" si="4"/>
        <v>0.25</v>
      </c>
      <c r="O32" s="8"/>
      <c r="P32" s="32">
        <f t="shared" si="5"/>
        <v>0</v>
      </c>
      <c r="Q32" s="27"/>
      <c r="R32" s="76">
        <f t="shared" si="6"/>
        <v>0.25</v>
      </c>
      <c r="S32" s="8"/>
      <c r="T32" s="32">
        <f t="shared" si="7"/>
        <v>0</v>
      </c>
      <c r="U32" s="27"/>
      <c r="V32" s="76">
        <f t="shared" si="13"/>
        <v>0</v>
      </c>
      <c r="W32" s="32">
        <f t="shared" si="9"/>
        <v>0</v>
      </c>
      <c r="X32" s="111" t="str">
        <f t="shared" si="10"/>
        <v>NO CUMPLE</v>
      </c>
      <c r="Y32" s="27"/>
      <c r="Z32" s="119" t="s">
        <v>184</v>
      </c>
      <c r="AA32" s="119"/>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row>
    <row r="33" spans="1:57" s="109" customFormat="1" ht="93.75" customHeight="1">
      <c r="A33" s="134" t="s">
        <v>134</v>
      </c>
      <c r="B33" s="125" t="s">
        <v>387</v>
      </c>
      <c r="C33" s="125" t="s">
        <v>388</v>
      </c>
      <c r="D33" s="140">
        <v>1</v>
      </c>
      <c r="E33" s="141">
        <v>1</v>
      </c>
      <c r="F33" s="76">
        <f t="shared" si="0"/>
        <v>0.25</v>
      </c>
      <c r="G33" s="98"/>
      <c r="H33" s="32">
        <f t="shared" si="1"/>
        <v>0</v>
      </c>
      <c r="I33" s="27"/>
      <c r="J33" s="76">
        <f t="shared" si="11"/>
        <v>0.25</v>
      </c>
      <c r="K33" s="98"/>
      <c r="L33" s="32">
        <f t="shared" si="3"/>
        <v>0</v>
      </c>
      <c r="M33" s="27"/>
      <c r="N33" s="76">
        <f t="shared" si="4"/>
        <v>0.25</v>
      </c>
      <c r="O33" s="98"/>
      <c r="P33" s="32">
        <f t="shared" si="5"/>
        <v>0</v>
      </c>
      <c r="Q33" s="27"/>
      <c r="R33" s="76">
        <f t="shared" si="6"/>
        <v>0.25</v>
      </c>
      <c r="S33" s="98"/>
      <c r="T33" s="32">
        <f t="shared" si="7"/>
        <v>0</v>
      </c>
      <c r="U33" s="27"/>
      <c r="V33" s="76">
        <f t="shared" si="13"/>
        <v>0</v>
      </c>
      <c r="W33" s="32">
        <f t="shared" si="9"/>
        <v>0</v>
      </c>
      <c r="X33" s="111" t="str">
        <f t="shared" si="10"/>
        <v>NO CUMPLE</v>
      </c>
      <c r="Y33" s="27"/>
      <c r="Z33" s="119" t="s">
        <v>184</v>
      </c>
      <c r="AA33" s="119"/>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row>
    <row r="34" spans="1:57" s="109" customFormat="1" ht="93.75" customHeight="1">
      <c r="A34" s="139" t="s">
        <v>135</v>
      </c>
      <c r="B34" s="125" t="s">
        <v>145</v>
      </c>
      <c r="C34" s="125" t="s">
        <v>218</v>
      </c>
      <c r="D34" s="126">
        <v>16</v>
      </c>
      <c r="E34" s="136">
        <v>4</v>
      </c>
      <c r="F34" s="76">
        <f t="shared" si="0"/>
        <v>1</v>
      </c>
      <c r="G34" s="8"/>
      <c r="H34" s="32">
        <f t="shared" si="1"/>
        <v>0</v>
      </c>
      <c r="I34" s="27"/>
      <c r="J34" s="76">
        <f t="shared" si="11"/>
        <v>1</v>
      </c>
      <c r="K34" s="8"/>
      <c r="L34" s="32">
        <f t="shared" si="3"/>
        <v>0</v>
      </c>
      <c r="M34" s="27"/>
      <c r="N34" s="76">
        <f t="shared" si="4"/>
        <v>1</v>
      </c>
      <c r="O34" s="8"/>
      <c r="P34" s="32">
        <f t="shared" si="5"/>
        <v>0</v>
      </c>
      <c r="Q34" s="27"/>
      <c r="R34" s="76">
        <f t="shared" si="6"/>
        <v>1</v>
      </c>
      <c r="S34" s="8"/>
      <c r="T34" s="32">
        <f t="shared" si="7"/>
        <v>0</v>
      </c>
      <c r="U34" s="27"/>
      <c r="V34" s="76">
        <f t="shared" si="13"/>
        <v>0</v>
      </c>
      <c r="W34" s="32">
        <f t="shared" si="9"/>
        <v>0</v>
      </c>
      <c r="X34" s="111" t="str">
        <f t="shared" si="10"/>
        <v>NO CUMPLE</v>
      </c>
      <c r="Y34" s="27"/>
      <c r="Z34" s="119" t="s">
        <v>184</v>
      </c>
      <c r="AA34" s="119"/>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row>
    <row r="35" spans="1:57" s="109" customFormat="1" ht="93.75" customHeight="1">
      <c r="A35" s="139" t="s">
        <v>173</v>
      </c>
      <c r="B35" s="125" t="s">
        <v>444</v>
      </c>
      <c r="C35" s="125" t="s">
        <v>147</v>
      </c>
      <c r="D35" s="126">
        <v>24</v>
      </c>
      <c r="E35" s="135">
        <v>6</v>
      </c>
      <c r="F35" s="76">
        <f t="shared" si="0"/>
        <v>1.5</v>
      </c>
      <c r="G35" s="73"/>
      <c r="H35" s="32">
        <f t="shared" si="1"/>
        <v>0</v>
      </c>
      <c r="I35" s="26"/>
      <c r="J35" s="76">
        <f t="shared" si="11"/>
        <v>1.5</v>
      </c>
      <c r="K35" s="73"/>
      <c r="L35" s="32">
        <f t="shared" si="3"/>
        <v>0</v>
      </c>
      <c r="M35" s="26"/>
      <c r="N35" s="76">
        <f t="shared" si="4"/>
        <v>1.5</v>
      </c>
      <c r="O35" s="73"/>
      <c r="P35" s="32">
        <f t="shared" si="5"/>
        <v>0</v>
      </c>
      <c r="Q35" s="26"/>
      <c r="R35" s="76">
        <f t="shared" si="6"/>
        <v>1.5</v>
      </c>
      <c r="S35" s="73"/>
      <c r="T35" s="32">
        <f t="shared" si="7"/>
        <v>0</v>
      </c>
      <c r="U35" s="26"/>
      <c r="V35" s="34">
        <f t="shared" si="13"/>
        <v>0</v>
      </c>
      <c r="W35" s="32">
        <f t="shared" si="9"/>
        <v>0</v>
      </c>
      <c r="X35" s="111" t="str">
        <f t="shared" si="10"/>
        <v>NO CUMPLE</v>
      </c>
      <c r="Y35" s="26"/>
      <c r="Z35" s="119" t="s">
        <v>184</v>
      </c>
      <c r="AA35" s="119"/>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row>
    <row r="36" spans="1:57" s="109" customFormat="1" ht="93.75" customHeight="1">
      <c r="A36" s="139" t="s">
        <v>174</v>
      </c>
      <c r="B36" s="125" t="s">
        <v>146</v>
      </c>
      <c r="C36" s="125" t="s">
        <v>219</v>
      </c>
      <c r="D36" s="129">
        <v>0.95</v>
      </c>
      <c r="E36" s="71">
        <v>0.95</v>
      </c>
      <c r="F36" s="34">
        <f t="shared" si="0"/>
        <v>0.23749999999999999</v>
      </c>
      <c r="G36" s="8"/>
      <c r="H36" s="32">
        <f t="shared" si="1"/>
        <v>0</v>
      </c>
      <c r="I36" s="23"/>
      <c r="J36" s="34">
        <f t="shared" si="11"/>
        <v>0.23749999999999999</v>
      </c>
      <c r="K36" s="8"/>
      <c r="L36" s="32">
        <f t="shared" si="3"/>
        <v>0</v>
      </c>
      <c r="M36" s="23"/>
      <c r="N36" s="34">
        <f t="shared" si="4"/>
        <v>0.23749999999999999</v>
      </c>
      <c r="O36" s="8"/>
      <c r="P36" s="32">
        <f t="shared" si="5"/>
        <v>0</v>
      </c>
      <c r="Q36" s="23"/>
      <c r="R36" s="34">
        <f t="shared" si="6"/>
        <v>0.23749999999999999</v>
      </c>
      <c r="S36" s="8"/>
      <c r="T36" s="32">
        <f t="shared" si="7"/>
        <v>0</v>
      </c>
      <c r="U36" s="23"/>
      <c r="V36" s="131">
        <f t="shared" si="12"/>
        <v>0</v>
      </c>
      <c r="W36" s="32">
        <f t="shared" si="9"/>
        <v>0</v>
      </c>
      <c r="X36" s="111" t="str">
        <f t="shared" si="10"/>
        <v>NO CUMPLE</v>
      </c>
      <c r="Y36" s="28"/>
      <c r="Z36" s="119" t="s">
        <v>184</v>
      </c>
      <c r="AA36" s="119"/>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row>
    <row r="37" spans="1:57" s="109" customFormat="1" ht="93.75" customHeight="1">
      <c r="A37" s="139" t="s">
        <v>175</v>
      </c>
      <c r="B37" s="125" t="s">
        <v>389</v>
      </c>
      <c r="C37" s="125" t="s">
        <v>390</v>
      </c>
      <c r="D37" s="129">
        <v>1</v>
      </c>
      <c r="E37" s="130">
        <v>1</v>
      </c>
      <c r="F37" s="34">
        <f t="shared" si="0"/>
        <v>0.25</v>
      </c>
      <c r="G37" s="8"/>
      <c r="H37" s="32">
        <f t="shared" si="1"/>
        <v>0</v>
      </c>
      <c r="I37" s="29"/>
      <c r="J37" s="34">
        <f t="shared" si="11"/>
        <v>0.25</v>
      </c>
      <c r="K37" s="8"/>
      <c r="L37" s="32">
        <f t="shared" si="3"/>
        <v>0</v>
      </c>
      <c r="M37" s="29"/>
      <c r="N37" s="34">
        <f t="shared" si="4"/>
        <v>0.25</v>
      </c>
      <c r="O37" s="8"/>
      <c r="P37" s="32">
        <f t="shared" si="5"/>
        <v>0</v>
      </c>
      <c r="Q37" s="29"/>
      <c r="R37" s="34">
        <f t="shared" si="6"/>
        <v>0.25</v>
      </c>
      <c r="S37" s="8"/>
      <c r="T37" s="32">
        <f t="shared" si="7"/>
        <v>0</v>
      </c>
      <c r="U37" s="29"/>
      <c r="V37" s="131">
        <f t="shared" si="12"/>
        <v>0</v>
      </c>
      <c r="W37" s="32">
        <f t="shared" si="9"/>
        <v>0</v>
      </c>
      <c r="X37" s="111" t="str">
        <f t="shared" si="10"/>
        <v>NO CUMPLE</v>
      </c>
      <c r="Y37" s="22"/>
      <c r="Z37" s="119" t="s">
        <v>184</v>
      </c>
      <c r="AA37" s="119"/>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row>
    <row r="38" spans="1:57" s="109" customFormat="1" ht="93.75" customHeight="1">
      <c r="A38" s="139" t="s">
        <v>391</v>
      </c>
      <c r="B38" s="125" t="s">
        <v>392</v>
      </c>
      <c r="C38" s="125" t="s">
        <v>393</v>
      </c>
      <c r="D38" s="126">
        <v>4</v>
      </c>
      <c r="E38" s="136">
        <v>1</v>
      </c>
      <c r="F38" s="111">
        <f t="shared" si="0"/>
        <v>0.25</v>
      </c>
      <c r="G38" s="8"/>
      <c r="H38" s="32">
        <f t="shared" si="1"/>
        <v>0</v>
      </c>
      <c r="I38" s="27"/>
      <c r="J38" s="111">
        <f t="shared" si="11"/>
        <v>0.25</v>
      </c>
      <c r="K38" s="8"/>
      <c r="L38" s="32">
        <f t="shared" si="3"/>
        <v>0</v>
      </c>
      <c r="M38" s="27"/>
      <c r="N38" s="111">
        <f t="shared" si="4"/>
        <v>0.25</v>
      </c>
      <c r="O38" s="8"/>
      <c r="P38" s="32">
        <f t="shared" si="5"/>
        <v>0</v>
      </c>
      <c r="Q38" s="27"/>
      <c r="R38" s="111">
        <f t="shared" si="6"/>
        <v>0.25</v>
      </c>
      <c r="S38" s="8"/>
      <c r="T38" s="32">
        <f t="shared" si="7"/>
        <v>0</v>
      </c>
      <c r="U38" s="27"/>
      <c r="V38" s="111">
        <f t="shared" si="12"/>
        <v>0</v>
      </c>
      <c r="W38" s="32">
        <f t="shared" si="9"/>
        <v>0</v>
      </c>
      <c r="X38" s="111" t="str">
        <f t="shared" si="10"/>
        <v>NO CUMPLE</v>
      </c>
      <c r="Y38" s="27"/>
      <c r="Z38" s="119" t="s">
        <v>184</v>
      </c>
      <c r="AA38" s="119"/>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row>
    <row r="39" spans="1:57" s="109" customFormat="1" ht="93.75" customHeight="1">
      <c r="A39" s="139" t="s">
        <v>136</v>
      </c>
      <c r="B39" s="125" t="s">
        <v>394</v>
      </c>
      <c r="C39" s="125" t="s">
        <v>395</v>
      </c>
      <c r="D39" s="126">
        <v>4</v>
      </c>
      <c r="E39" s="136">
        <v>1</v>
      </c>
      <c r="F39" s="111">
        <f t="shared" si="0"/>
        <v>0.25</v>
      </c>
      <c r="G39" s="8"/>
      <c r="H39" s="32">
        <f t="shared" si="1"/>
        <v>0</v>
      </c>
      <c r="I39" s="27"/>
      <c r="J39" s="111">
        <f t="shared" si="11"/>
        <v>0.25</v>
      </c>
      <c r="K39" s="8"/>
      <c r="L39" s="32">
        <f t="shared" si="3"/>
        <v>0</v>
      </c>
      <c r="M39" s="27"/>
      <c r="N39" s="111">
        <f t="shared" si="4"/>
        <v>0.25</v>
      </c>
      <c r="O39" s="8"/>
      <c r="P39" s="32">
        <f t="shared" si="5"/>
        <v>0</v>
      </c>
      <c r="Q39" s="27"/>
      <c r="R39" s="111">
        <f t="shared" si="6"/>
        <v>0.25</v>
      </c>
      <c r="S39" s="8"/>
      <c r="T39" s="32">
        <f t="shared" si="7"/>
        <v>0</v>
      </c>
      <c r="U39" s="27"/>
      <c r="V39" s="111">
        <f t="shared" si="12"/>
        <v>0</v>
      </c>
      <c r="W39" s="32">
        <f t="shared" si="9"/>
        <v>0</v>
      </c>
      <c r="X39" s="111" t="str">
        <f t="shared" si="10"/>
        <v>NO CUMPLE</v>
      </c>
      <c r="Y39" s="27"/>
      <c r="Z39" s="119" t="s">
        <v>184</v>
      </c>
      <c r="AA39" s="119"/>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row>
    <row r="40" spans="1:57" s="109" customFormat="1" ht="93.75" customHeight="1">
      <c r="A40" s="139" t="s">
        <v>396</v>
      </c>
      <c r="B40" s="125" t="s">
        <v>397</v>
      </c>
      <c r="C40" s="125" t="s">
        <v>220</v>
      </c>
      <c r="D40" s="129">
        <v>1</v>
      </c>
      <c r="E40" s="130">
        <v>1</v>
      </c>
      <c r="F40" s="34">
        <f t="shared" si="0"/>
        <v>0.25</v>
      </c>
      <c r="G40" s="73"/>
      <c r="H40" s="32">
        <f t="shared" si="1"/>
        <v>0</v>
      </c>
      <c r="I40" s="23"/>
      <c r="J40" s="34">
        <f t="shared" si="11"/>
        <v>0.25</v>
      </c>
      <c r="K40" s="73"/>
      <c r="L40" s="32">
        <f t="shared" si="3"/>
        <v>0</v>
      </c>
      <c r="M40" s="23"/>
      <c r="N40" s="34">
        <f t="shared" si="4"/>
        <v>0.25</v>
      </c>
      <c r="O40" s="73"/>
      <c r="P40" s="32">
        <f t="shared" si="5"/>
        <v>0</v>
      </c>
      <c r="Q40" s="23"/>
      <c r="R40" s="34">
        <f t="shared" si="6"/>
        <v>0.25</v>
      </c>
      <c r="S40" s="73"/>
      <c r="T40" s="32">
        <f t="shared" si="7"/>
        <v>0</v>
      </c>
      <c r="U40" s="23"/>
      <c r="V40" s="34">
        <f t="shared" si="12"/>
        <v>0</v>
      </c>
      <c r="W40" s="32">
        <f t="shared" si="9"/>
        <v>0</v>
      </c>
      <c r="X40" s="111" t="str">
        <f t="shared" si="10"/>
        <v>NO CUMPLE</v>
      </c>
      <c r="Y40" s="22"/>
      <c r="Z40" s="119" t="s">
        <v>184</v>
      </c>
      <c r="AA40" s="119"/>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row>
    <row r="41" spans="1:57" s="109" customFormat="1" ht="93.75" customHeight="1">
      <c r="A41" s="139" t="s">
        <v>176</v>
      </c>
      <c r="B41" s="125" t="s">
        <v>177</v>
      </c>
      <c r="C41" s="125" t="s">
        <v>221</v>
      </c>
      <c r="D41" s="129">
        <v>1</v>
      </c>
      <c r="E41" s="130">
        <v>1</v>
      </c>
      <c r="F41" s="34">
        <f t="shared" si="0"/>
        <v>0.25</v>
      </c>
      <c r="G41" s="73"/>
      <c r="H41" s="32">
        <f t="shared" si="1"/>
        <v>0</v>
      </c>
      <c r="I41" s="23"/>
      <c r="J41" s="34">
        <f t="shared" si="11"/>
        <v>0.25</v>
      </c>
      <c r="K41" s="73"/>
      <c r="L41" s="32">
        <f t="shared" si="3"/>
        <v>0</v>
      </c>
      <c r="M41" s="23"/>
      <c r="N41" s="34">
        <f t="shared" si="4"/>
        <v>0.25</v>
      </c>
      <c r="O41" s="73"/>
      <c r="P41" s="32">
        <f t="shared" si="5"/>
        <v>0</v>
      </c>
      <c r="Q41" s="23"/>
      <c r="R41" s="34">
        <f t="shared" si="6"/>
        <v>0.25</v>
      </c>
      <c r="S41" s="73"/>
      <c r="T41" s="32">
        <f t="shared" si="7"/>
        <v>0</v>
      </c>
      <c r="U41" s="23"/>
      <c r="V41" s="34">
        <f t="shared" si="12"/>
        <v>0</v>
      </c>
      <c r="W41" s="32">
        <f t="shared" si="9"/>
        <v>0</v>
      </c>
      <c r="X41" s="111" t="str">
        <f t="shared" si="10"/>
        <v>NO CUMPLE</v>
      </c>
      <c r="Y41" s="22"/>
      <c r="Z41" s="119"/>
      <c r="AA41" s="119"/>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row>
    <row r="42" spans="1:57" s="109" customFormat="1" ht="93.75" customHeight="1">
      <c r="A42" s="139" t="s">
        <v>170</v>
      </c>
      <c r="B42" s="125" t="s">
        <v>398</v>
      </c>
      <c r="C42" s="125" t="s">
        <v>399</v>
      </c>
      <c r="D42" s="129">
        <v>0.35</v>
      </c>
      <c r="E42" s="129">
        <v>0.35</v>
      </c>
      <c r="F42" s="34">
        <f t="shared" si="0"/>
        <v>8.7499999999999994E-2</v>
      </c>
      <c r="G42" s="73"/>
      <c r="H42" s="32">
        <f t="shared" si="1"/>
        <v>0</v>
      </c>
      <c r="I42" s="23"/>
      <c r="J42" s="34">
        <f t="shared" si="11"/>
        <v>8.7499999999999994E-2</v>
      </c>
      <c r="K42" s="73"/>
      <c r="L42" s="32">
        <f t="shared" si="3"/>
        <v>0</v>
      </c>
      <c r="M42" s="23"/>
      <c r="N42" s="34">
        <f t="shared" si="4"/>
        <v>8.7499999999999994E-2</v>
      </c>
      <c r="O42" s="73"/>
      <c r="P42" s="32">
        <f t="shared" si="5"/>
        <v>0</v>
      </c>
      <c r="Q42" s="23"/>
      <c r="R42" s="34">
        <f t="shared" si="6"/>
        <v>8.7499999999999994E-2</v>
      </c>
      <c r="S42" s="73"/>
      <c r="T42" s="32">
        <f t="shared" si="7"/>
        <v>0</v>
      </c>
      <c r="U42" s="23"/>
      <c r="V42" s="34">
        <f t="shared" si="12"/>
        <v>0</v>
      </c>
      <c r="W42" s="32">
        <f t="shared" si="9"/>
        <v>0</v>
      </c>
      <c r="X42" s="111" t="str">
        <f t="shared" si="10"/>
        <v>NO CUMPLE</v>
      </c>
      <c r="Y42" s="22"/>
      <c r="Z42" s="119"/>
      <c r="AA42" s="119"/>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row>
    <row r="43" spans="1:57" s="109" customFormat="1" ht="93.75" customHeight="1">
      <c r="A43" s="139" t="s">
        <v>400</v>
      </c>
      <c r="B43" s="125" t="s">
        <v>401</v>
      </c>
      <c r="C43" s="125" t="s">
        <v>402</v>
      </c>
      <c r="D43" s="126">
        <v>0</v>
      </c>
      <c r="E43" s="136">
        <v>3</v>
      </c>
      <c r="F43" s="111">
        <f t="shared" si="0"/>
        <v>0.75</v>
      </c>
      <c r="G43" s="8"/>
      <c r="H43" s="32">
        <f t="shared" si="1"/>
        <v>0</v>
      </c>
      <c r="I43" s="23"/>
      <c r="J43" s="111">
        <f t="shared" si="11"/>
        <v>0.75</v>
      </c>
      <c r="K43" s="8"/>
      <c r="L43" s="32">
        <f t="shared" si="3"/>
        <v>0</v>
      </c>
      <c r="M43" s="23"/>
      <c r="N43" s="111">
        <f t="shared" si="4"/>
        <v>0.75</v>
      </c>
      <c r="O43" s="8"/>
      <c r="P43" s="32">
        <f t="shared" si="5"/>
        <v>0</v>
      </c>
      <c r="Q43" s="23"/>
      <c r="R43" s="111">
        <f t="shared" si="6"/>
        <v>0.75</v>
      </c>
      <c r="S43" s="8"/>
      <c r="T43" s="32">
        <f t="shared" si="7"/>
        <v>0</v>
      </c>
      <c r="U43" s="23"/>
      <c r="V43" s="111">
        <f t="shared" si="12"/>
        <v>0</v>
      </c>
      <c r="W43" s="32">
        <f t="shared" si="9"/>
        <v>0</v>
      </c>
      <c r="X43" s="111" t="str">
        <f t="shared" si="10"/>
        <v>NO CUMPLE</v>
      </c>
      <c r="Y43" s="22"/>
      <c r="Z43" s="119"/>
      <c r="AA43" s="119"/>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row>
    <row r="44" spans="1:57" s="109" customFormat="1" ht="135" customHeight="1">
      <c r="A44" s="139" t="s">
        <v>360</v>
      </c>
      <c r="B44" s="125" t="s">
        <v>403</v>
      </c>
      <c r="C44" s="125" t="s">
        <v>362</v>
      </c>
      <c r="D44" s="129">
        <v>0</v>
      </c>
      <c r="E44" s="130">
        <v>1</v>
      </c>
      <c r="F44" s="34">
        <f t="shared" si="0"/>
        <v>0.25</v>
      </c>
      <c r="G44" s="73"/>
      <c r="H44" s="32">
        <f t="shared" si="1"/>
        <v>0</v>
      </c>
      <c r="I44" s="23"/>
      <c r="J44" s="34">
        <f t="shared" si="11"/>
        <v>0.25</v>
      </c>
      <c r="K44" s="73"/>
      <c r="L44" s="32">
        <f t="shared" si="3"/>
        <v>0</v>
      </c>
      <c r="M44" s="23"/>
      <c r="N44" s="34">
        <f t="shared" si="4"/>
        <v>0.25</v>
      </c>
      <c r="O44" s="73"/>
      <c r="P44" s="32">
        <f t="shared" si="5"/>
        <v>0</v>
      </c>
      <c r="Q44" s="23"/>
      <c r="R44" s="34">
        <f t="shared" si="6"/>
        <v>0.25</v>
      </c>
      <c r="S44" s="73"/>
      <c r="T44" s="32">
        <f t="shared" si="7"/>
        <v>0</v>
      </c>
      <c r="U44" s="23"/>
      <c r="V44" s="34">
        <f t="shared" si="12"/>
        <v>0</v>
      </c>
      <c r="W44" s="32">
        <f t="shared" si="9"/>
        <v>0</v>
      </c>
      <c r="X44" s="111" t="str">
        <f t="shared" si="10"/>
        <v>NO CUMPLE</v>
      </c>
      <c r="Y44" s="22"/>
      <c r="Z44" s="119"/>
      <c r="AA44" s="119"/>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row>
    <row r="45" spans="1:57" s="109" customFormat="1" ht="15.75">
      <c r="A45" s="308"/>
      <c r="B45" s="308"/>
      <c r="C45" s="308"/>
      <c r="D45" s="308"/>
      <c r="E45" s="308"/>
      <c r="F45" s="309"/>
      <c r="G45" s="311" t="s">
        <v>265</v>
      </c>
      <c r="H45" s="312"/>
      <c r="I45" s="313"/>
      <c r="J45" s="314"/>
      <c r="K45" s="293" t="s">
        <v>266</v>
      </c>
      <c r="L45" s="294"/>
      <c r="M45" s="313"/>
      <c r="N45" s="314"/>
      <c r="O45" s="298" t="s">
        <v>267</v>
      </c>
      <c r="P45" s="288"/>
      <c r="Q45" s="313"/>
      <c r="R45" s="314"/>
      <c r="S45" s="299" t="s">
        <v>268</v>
      </c>
      <c r="T45" s="300"/>
      <c r="U45" s="313"/>
      <c r="V45" s="286" t="s">
        <v>426</v>
      </c>
      <c r="W45" s="286"/>
      <c r="X45" s="286"/>
      <c r="Y45" s="142"/>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row>
    <row r="46" spans="1:57" s="109" customFormat="1" ht="15.75">
      <c r="A46" s="308"/>
      <c r="B46" s="308"/>
      <c r="C46" s="308"/>
      <c r="D46" s="308"/>
      <c r="E46" s="308"/>
      <c r="F46" s="310"/>
      <c r="G46" s="104" t="s">
        <v>262</v>
      </c>
      <c r="H46" s="121" t="s">
        <v>263</v>
      </c>
      <c r="I46" s="315"/>
      <c r="J46" s="316"/>
      <c r="K46" s="105" t="s">
        <v>262</v>
      </c>
      <c r="L46" s="105" t="s">
        <v>263</v>
      </c>
      <c r="M46" s="315"/>
      <c r="N46" s="316"/>
      <c r="O46" s="122" t="s">
        <v>262</v>
      </c>
      <c r="P46" s="106" t="s">
        <v>263</v>
      </c>
      <c r="Q46" s="315"/>
      <c r="R46" s="316"/>
      <c r="S46" s="123" t="s">
        <v>262</v>
      </c>
      <c r="T46" s="107" t="s">
        <v>263</v>
      </c>
      <c r="U46" s="315"/>
      <c r="V46" s="108" t="s">
        <v>262</v>
      </c>
      <c r="W46" s="108" t="s">
        <v>263</v>
      </c>
      <c r="X46" s="108" t="s">
        <v>269</v>
      </c>
      <c r="Y46" s="142"/>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row>
    <row r="47" spans="1:57" s="109" customFormat="1" ht="31.5" customHeight="1">
      <c r="A47" s="308"/>
      <c r="B47" s="308"/>
      <c r="C47" s="308"/>
      <c r="D47" s="308"/>
      <c r="E47" s="308"/>
      <c r="F47" s="310"/>
      <c r="G47" s="143">
        <v>1</v>
      </c>
      <c r="H47" s="45">
        <f>AVERAGE(H9:H44)</f>
        <v>0</v>
      </c>
      <c r="I47" s="315"/>
      <c r="J47" s="316"/>
      <c r="K47" s="143">
        <v>1</v>
      </c>
      <c r="L47" s="45">
        <f>AVERAGE(L9:L44)</f>
        <v>0</v>
      </c>
      <c r="M47" s="315"/>
      <c r="N47" s="316"/>
      <c r="O47" s="144">
        <v>1</v>
      </c>
      <c r="P47" s="45">
        <f>AVERAGE(P9:P44)</f>
        <v>0</v>
      </c>
      <c r="Q47" s="315"/>
      <c r="R47" s="316"/>
      <c r="S47" s="144">
        <v>1</v>
      </c>
      <c r="T47" s="45">
        <f>AVERAGE(T9:T44)</f>
        <v>0</v>
      </c>
      <c r="U47" s="315"/>
      <c r="V47" s="145">
        <v>1</v>
      </c>
      <c r="W47" s="143">
        <f>AVERAGE(W9:W44)</f>
        <v>0</v>
      </c>
      <c r="X47" s="111" t="str">
        <f>IF(W47&gt;=V47,"CUMPLE","NO CUMPLE")</f>
        <v>NO CUMPLE</v>
      </c>
      <c r="Y47" s="142"/>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row>
  </sheetData>
  <sheetProtection algorithmName="SHA-512" hashValue="WEDOQkx1Nus33giyRNENAnLIYpXmrISVtF7qlR2GBW5BUBOO3eIXSgGhZ40nz76S4X3zDZXf3f7OkQ3kd664Vw==" saltValue="+tBEKcaWzLYwOOZJLJSMuQ==" spinCount="100000" sheet="1" objects="1" scenarios="1"/>
  <autoFilter ref="A8:DH47" xr:uid="{A76EE6EC-9775-4D56-9A65-464A5336800F}"/>
  <mergeCells count="39">
    <mergeCell ref="A9:A17"/>
    <mergeCell ref="A18:A19"/>
    <mergeCell ref="E7:E8"/>
    <mergeCell ref="F7:I7"/>
    <mergeCell ref="A20:A21"/>
    <mergeCell ref="A22:A27"/>
    <mergeCell ref="A28:A32"/>
    <mergeCell ref="Q45:R47"/>
    <mergeCell ref="S45:T45"/>
    <mergeCell ref="U45:U47"/>
    <mergeCell ref="V45:X45"/>
    <mergeCell ref="A45:F47"/>
    <mergeCell ref="G45:H45"/>
    <mergeCell ref="I45:J47"/>
    <mergeCell ref="K45:L45"/>
    <mergeCell ref="M45:N47"/>
    <mergeCell ref="O45:P45"/>
    <mergeCell ref="A1:B1"/>
    <mergeCell ref="C1:V1"/>
    <mergeCell ref="W1:Y1"/>
    <mergeCell ref="A2:B2"/>
    <mergeCell ref="C2:I2"/>
    <mergeCell ref="J2:P2"/>
    <mergeCell ref="Q2:V2"/>
    <mergeCell ref="W2:Y2"/>
    <mergeCell ref="A3:Y3"/>
    <mergeCell ref="J7:M7"/>
    <mergeCell ref="N7:Q7"/>
    <mergeCell ref="R7:U7"/>
    <mergeCell ref="V7:Y7"/>
    <mergeCell ref="A7:A8"/>
    <mergeCell ref="B7:B8"/>
    <mergeCell ref="C7:C8"/>
    <mergeCell ref="D7:D8"/>
    <mergeCell ref="A5:B5"/>
    <mergeCell ref="A6:B6"/>
    <mergeCell ref="A4:Y4"/>
    <mergeCell ref="C5:Y5"/>
    <mergeCell ref="C6:Y6"/>
  </mergeCells>
  <conditionalFormatting sqref="G9:G44">
    <cfRule type="expression" dxfId="211" priority="20">
      <formula>G9&lt;F9</formula>
    </cfRule>
  </conditionalFormatting>
  <conditionalFormatting sqref="H9:H44">
    <cfRule type="cellIs" dxfId="210" priority="22" operator="greaterThan">
      <formula>$G$9&lt;=$F$9</formula>
    </cfRule>
  </conditionalFormatting>
  <conditionalFormatting sqref="K9:K44">
    <cfRule type="expression" dxfId="209" priority="9">
      <formula>K9&lt;J9</formula>
    </cfRule>
  </conditionalFormatting>
  <conditionalFormatting sqref="L9:L44">
    <cfRule type="cellIs" dxfId="208" priority="21" operator="greaterThan">
      <formula>$G$9&lt;=$F$9</formula>
    </cfRule>
  </conditionalFormatting>
  <conditionalFormatting sqref="O9:O44">
    <cfRule type="expression" dxfId="207" priority="8">
      <formula>O9&lt;N9</formula>
    </cfRule>
  </conditionalFormatting>
  <conditionalFormatting sqref="P9:P44">
    <cfRule type="cellIs" dxfId="206" priority="16" operator="greaterThan">
      <formula>$G$9&lt;=$F$9</formula>
    </cfRule>
  </conditionalFormatting>
  <conditionalFormatting sqref="S9:S44">
    <cfRule type="expression" dxfId="205" priority="7">
      <formula>S9&lt;R9</formula>
    </cfRule>
  </conditionalFormatting>
  <conditionalFormatting sqref="T9:T44">
    <cfRule type="cellIs" dxfId="204" priority="15" operator="greaterThan">
      <formula>$G$9&lt;=$F$9</formula>
    </cfRule>
  </conditionalFormatting>
  <conditionalFormatting sqref="X9:X44">
    <cfRule type="containsText" dxfId="203" priority="12" operator="containsText" text="NO CUMPLE">
      <formula>NOT(ISERROR(SEARCH("NO CUMPLE",X9)))</formula>
    </cfRule>
    <cfRule type="containsText" dxfId="202" priority="13" operator="containsText" text="CUMPLE">
      <formula>NOT(ISERROR(SEARCH("CUMPLE",X9)))</formula>
    </cfRule>
    <cfRule type="iconSet" priority="14">
      <iconSet>
        <cfvo type="percent" val="0"/>
        <cfvo type="percent" val="33"/>
        <cfvo type="percent" val="67"/>
      </iconSet>
    </cfRule>
  </conditionalFormatting>
  <conditionalFormatting sqref="X47">
    <cfRule type="containsText" dxfId="201" priority="23" operator="containsText" text="NO CUMPLE">
      <formula>NOT(ISERROR(SEARCH("NO CUMPLE",X47)))</formula>
    </cfRule>
    <cfRule type="containsText" dxfId="200" priority="24" operator="containsText" text="CUMPLE">
      <formula>NOT(ISERROR(SEARCH("CUMPLE",X47)))</formula>
    </cfRule>
    <cfRule type="iconSet" priority="25">
      <iconSet>
        <cfvo type="percent" val="0"/>
        <cfvo type="percent" val="33"/>
        <cfvo type="percent" val="67"/>
      </iconSet>
    </cfRule>
  </conditionalFormatting>
  <conditionalFormatting sqref="Y9">
    <cfRule type="containsText" dxfId="199" priority="977" operator="containsText" text="NO CUMPLE">
      <formula>NOT(ISERROR(SEARCH("NO CUMPLE",Y9)))</formula>
    </cfRule>
    <cfRule type="containsText" dxfId="198" priority="978" operator="containsText" text="CUMPLE">
      <formula>NOT(ISERROR(SEARCH("CUMPLE",Y9)))</formula>
    </cfRule>
    <cfRule type="iconSet" priority="979">
      <iconSet>
        <cfvo type="percent" val="0"/>
        <cfvo type="percent" val="33"/>
        <cfvo type="percent" val="67"/>
      </iconSet>
    </cfRule>
  </conditionalFormatting>
  <dataValidations count="2">
    <dataValidation allowBlank="1" showInputMessage="1" showErrorMessage="1" prompt="Elija de acuerdo a la categoría anterior_x000a_" sqref="A7" xr:uid="{EFB510C4-7CEC-411F-AF25-3E6E9D6375F1}"/>
    <dataValidation allowBlank="1" showInputMessage="1" showErrorMessage="1" prompt="Describa las acciones que desarrollan los componentes de la PP o Plan de Acciones Afirmativas" sqref="B7:D7" xr:uid="{75FC3599-E187-42AB-AE2B-7877F3A7A3CB}"/>
  </dataValidations>
  <pageMargins left="0.7" right="0.7" top="0.75" bottom="0.75" header="0.3" footer="0.3"/>
  <pageSetup scale="3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089AC-DBA6-4D2B-8725-1A27135F9630}">
  <sheetPr codeName="Hoja4"/>
  <dimension ref="A1:AW24"/>
  <sheetViews>
    <sheetView zoomScale="48" zoomScaleNormal="48" workbookViewId="0">
      <selection activeCell="C16" sqref="C16"/>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3" width="16.140625" style="47" customWidth="1"/>
    <col min="24" max="24" width="11.5703125" style="47" customWidth="1"/>
    <col min="25" max="25" width="25.42578125" style="47" customWidth="1"/>
    <col min="26" max="16384" width="11" style="30"/>
  </cols>
  <sheetData>
    <row r="1" spans="1:49"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9"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c r="Z2" s="30"/>
      <c r="AA2" s="30"/>
      <c r="AB2" s="30"/>
      <c r="AC2" s="30"/>
      <c r="AD2" s="30"/>
      <c r="AE2" s="30"/>
      <c r="AF2" s="30"/>
      <c r="AG2" s="30"/>
      <c r="AH2" s="30"/>
      <c r="AI2" s="30"/>
      <c r="AJ2" s="30"/>
      <c r="AK2" s="30"/>
      <c r="AL2" s="30"/>
      <c r="AM2" s="30"/>
      <c r="AN2" s="30"/>
      <c r="AO2" s="30"/>
      <c r="AP2" s="30"/>
      <c r="AQ2" s="30"/>
      <c r="AR2" s="30"/>
      <c r="AS2" s="30"/>
      <c r="AT2" s="30"/>
      <c r="AU2" s="30"/>
      <c r="AV2" s="30"/>
      <c r="AW2" s="30"/>
    </row>
    <row r="3" spans="1:49"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9" s="103" customFormat="1" ht="36.75" customHeight="1">
      <c r="A4" s="285" t="s">
        <v>428</v>
      </c>
      <c r="B4" s="285"/>
      <c r="C4" s="285"/>
      <c r="D4" s="285"/>
      <c r="E4" s="285"/>
      <c r="F4" s="285"/>
      <c r="G4" s="285"/>
      <c r="H4" s="285"/>
      <c r="I4" s="285"/>
      <c r="J4" s="285"/>
      <c r="K4" s="285"/>
      <c r="L4" s="285"/>
      <c r="M4" s="285"/>
      <c r="N4" s="285"/>
      <c r="O4" s="285"/>
      <c r="P4" s="285"/>
      <c r="Q4" s="285"/>
      <c r="R4" s="285"/>
      <c r="S4" s="285"/>
      <c r="T4" s="285"/>
      <c r="U4" s="285"/>
      <c r="V4" s="285"/>
      <c r="W4" s="285"/>
      <c r="X4" s="285"/>
      <c r="Y4" s="285"/>
      <c r="Z4" s="30"/>
      <c r="AA4" s="30"/>
      <c r="AB4" s="30"/>
      <c r="AC4" s="30"/>
      <c r="AD4" s="30"/>
      <c r="AE4" s="30"/>
      <c r="AF4" s="30"/>
      <c r="AG4" s="30"/>
      <c r="AH4" s="30"/>
      <c r="AI4" s="30"/>
      <c r="AJ4" s="30"/>
      <c r="AK4" s="30"/>
      <c r="AL4" s="30"/>
      <c r="AM4" s="30"/>
      <c r="AN4" s="30"/>
      <c r="AO4" s="30"/>
      <c r="AP4" s="30"/>
      <c r="AQ4" s="30"/>
      <c r="AR4" s="30"/>
      <c r="AS4" s="30"/>
      <c r="AT4" s="30"/>
      <c r="AU4" s="30"/>
      <c r="AV4" s="30"/>
      <c r="AW4" s="30"/>
    </row>
    <row r="5" spans="1:49" s="103"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30"/>
      <c r="AA5" s="30"/>
      <c r="AB5" s="30"/>
      <c r="AC5" s="30"/>
      <c r="AD5" s="30"/>
      <c r="AE5" s="30"/>
      <c r="AF5" s="30"/>
      <c r="AG5" s="30"/>
      <c r="AH5" s="30"/>
      <c r="AI5" s="30"/>
      <c r="AJ5" s="30"/>
      <c r="AK5" s="30"/>
      <c r="AL5" s="30"/>
      <c r="AM5" s="30"/>
      <c r="AN5" s="30"/>
      <c r="AO5" s="30"/>
      <c r="AP5" s="30"/>
      <c r="AQ5" s="30"/>
      <c r="AR5" s="30"/>
      <c r="AS5" s="30"/>
      <c r="AT5" s="30"/>
      <c r="AU5" s="30"/>
      <c r="AV5" s="30"/>
      <c r="AW5" s="30"/>
    </row>
    <row r="6" spans="1:49" s="103" customFormat="1" ht="36.75" customHeight="1">
      <c r="A6" s="306" t="s">
        <v>425</v>
      </c>
      <c r="B6" s="306"/>
      <c r="C6" s="307" t="s">
        <v>429</v>
      </c>
      <c r="D6" s="307"/>
      <c r="E6" s="307"/>
      <c r="F6" s="307"/>
      <c r="G6" s="307"/>
      <c r="H6" s="307"/>
      <c r="I6" s="307"/>
      <c r="J6" s="307"/>
      <c r="K6" s="307"/>
      <c r="L6" s="307"/>
      <c r="M6" s="307"/>
      <c r="N6" s="307"/>
      <c r="O6" s="307"/>
      <c r="P6" s="307"/>
      <c r="Q6" s="307"/>
      <c r="R6" s="307"/>
      <c r="S6" s="307"/>
      <c r="T6" s="307"/>
      <c r="U6" s="307"/>
      <c r="V6" s="307"/>
      <c r="W6" s="307"/>
      <c r="X6" s="307"/>
      <c r="Y6" s="307"/>
      <c r="Z6" s="30"/>
      <c r="AA6" s="30"/>
      <c r="AB6" s="30"/>
      <c r="AC6" s="30"/>
      <c r="AD6" s="30"/>
      <c r="AE6" s="30"/>
      <c r="AF6" s="30"/>
      <c r="AG6" s="30"/>
      <c r="AH6" s="30"/>
      <c r="AI6" s="30"/>
      <c r="AJ6" s="30"/>
      <c r="AK6" s="30"/>
      <c r="AL6" s="30"/>
      <c r="AM6" s="30"/>
      <c r="AN6" s="30"/>
      <c r="AO6" s="30"/>
      <c r="AP6" s="30"/>
      <c r="AQ6" s="30"/>
      <c r="AR6" s="30"/>
      <c r="AS6" s="30"/>
      <c r="AT6" s="30"/>
      <c r="AU6" s="30"/>
      <c r="AV6" s="30"/>
      <c r="AW6" s="30"/>
    </row>
    <row r="7" spans="1:49" s="109" customFormat="1" ht="30" customHeight="1">
      <c r="A7" s="327" t="s">
        <v>1</v>
      </c>
      <c r="B7" s="327" t="s">
        <v>2</v>
      </c>
      <c r="C7" s="327" t="s">
        <v>3</v>
      </c>
      <c r="D7" s="327" t="s">
        <v>163</v>
      </c>
      <c r="E7" s="327" t="s">
        <v>350</v>
      </c>
      <c r="F7" s="311" t="s">
        <v>265</v>
      </c>
      <c r="G7" s="312"/>
      <c r="H7" s="312"/>
      <c r="I7" s="320"/>
      <c r="J7" s="293" t="s">
        <v>266</v>
      </c>
      <c r="K7" s="294"/>
      <c r="L7" s="294"/>
      <c r="M7" s="295"/>
      <c r="N7" s="296" t="s">
        <v>267</v>
      </c>
      <c r="O7" s="297"/>
      <c r="P7" s="297"/>
      <c r="Q7" s="298"/>
      <c r="R7" s="299" t="s">
        <v>268</v>
      </c>
      <c r="S7" s="300"/>
      <c r="T7" s="300"/>
      <c r="U7" s="301"/>
      <c r="V7" s="302" t="s">
        <v>427</v>
      </c>
      <c r="W7" s="302"/>
      <c r="X7" s="302"/>
      <c r="Y7" s="303"/>
      <c r="Z7" s="30"/>
      <c r="AA7" s="30"/>
      <c r="AB7" s="30"/>
      <c r="AC7" s="30"/>
      <c r="AD7" s="30"/>
      <c r="AE7" s="30"/>
      <c r="AF7" s="30"/>
      <c r="AG7" s="30"/>
      <c r="AH7" s="30"/>
      <c r="AI7" s="30"/>
      <c r="AJ7" s="30"/>
      <c r="AK7" s="30"/>
      <c r="AL7" s="30"/>
      <c r="AM7" s="30"/>
      <c r="AN7" s="30"/>
      <c r="AO7" s="30"/>
      <c r="AP7" s="30"/>
      <c r="AQ7" s="30"/>
      <c r="AR7" s="30"/>
      <c r="AS7" s="30"/>
      <c r="AT7" s="30"/>
      <c r="AU7" s="30"/>
      <c r="AV7" s="30"/>
      <c r="AW7" s="30"/>
    </row>
    <row r="8" spans="1:49" s="109" customFormat="1" ht="35.25" customHeight="1">
      <c r="A8" s="328"/>
      <c r="B8" s="328"/>
      <c r="C8" s="328"/>
      <c r="D8" s="328"/>
      <c r="E8" s="328"/>
      <c r="F8" s="104" t="s">
        <v>262</v>
      </c>
      <c r="G8" s="104" t="s">
        <v>263</v>
      </c>
      <c r="H8" s="104" t="s">
        <v>305</v>
      </c>
      <c r="I8" s="104" t="s">
        <v>264</v>
      </c>
      <c r="J8" s="105" t="s">
        <v>262</v>
      </c>
      <c r="K8" s="105" t="s">
        <v>263</v>
      </c>
      <c r="L8" s="105" t="s">
        <v>305</v>
      </c>
      <c r="M8" s="105" t="s">
        <v>264</v>
      </c>
      <c r="N8" s="106" t="s">
        <v>262</v>
      </c>
      <c r="O8" s="106" t="s">
        <v>263</v>
      </c>
      <c r="P8" s="106" t="s">
        <v>305</v>
      </c>
      <c r="Q8" s="106" t="s">
        <v>264</v>
      </c>
      <c r="R8" s="107" t="s">
        <v>262</v>
      </c>
      <c r="S8" s="107" t="s">
        <v>263</v>
      </c>
      <c r="T8" s="107" t="s">
        <v>305</v>
      </c>
      <c r="U8" s="107" t="s">
        <v>264</v>
      </c>
      <c r="V8" s="108" t="s">
        <v>270</v>
      </c>
      <c r="W8" s="108" t="s">
        <v>305</v>
      </c>
      <c r="X8" s="108" t="s">
        <v>271</v>
      </c>
      <c r="Y8" s="108" t="s">
        <v>308</v>
      </c>
      <c r="Z8" s="30"/>
      <c r="AA8" s="30"/>
      <c r="AB8" s="30"/>
      <c r="AC8" s="30"/>
      <c r="AD8" s="30"/>
      <c r="AE8" s="30"/>
      <c r="AF8" s="30"/>
      <c r="AG8" s="30"/>
      <c r="AH8" s="30"/>
      <c r="AI8" s="30"/>
      <c r="AJ8" s="30"/>
      <c r="AK8" s="30"/>
      <c r="AL8" s="30"/>
      <c r="AM8" s="30"/>
      <c r="AN8" s="30"/>
      <c r="AO8" s="30"/>
      <c r="AP8" s="30"/>
      <c r="AQ8" s="30"/>
      <c r="AR8" s="30"/>
      <c r="AS8" s="30"/>
      <c r="AT8" s="30"/>
      <c r="AU8" s="30"/>
      <c r="AV8" s="30"/>
      <c r="AW8" s="30"/>
    </row>
    <row r="9" spans="1:49" s="109" customFormat="1" ht="105.75" customHeight="1">
      <c r="A9" s="325" t="s">
        <v>19</v>
      </c>
      <c r="B9" s="148" t="s">
        <v>404</v>
      </c>
      <c r="C9" s="148" t="s">
        <v>156</v>
      </c>
      <c r="D9" s="149">
        <v>0.65</v>
      </c>
      <c r="E9" s="149">
        <v>0.65</v>
      </c>
      <c r="F9" s="33">
        <f t="shared" ref="F9:F20" si="0">E9/4</f>
        <v>0.16250000000000001</v>
      </c>
      <c r="G9" s="73"/>
      <c r="H9" s="70">
        <f>MIN(G9/F9,1)</f>
        <v>0</v>
      </c>
      <c r="I9" s="9"/>
      <c r="J9" s="33">
        <f>E9/4</f>
        <v>0.16250000000000001</v>
      </c>
      <c r="K9" s="73"/>
      <c r="L9" s="70">
        <f>MIN(K9/J9,1)</f>
        <v>0</v>
      </c>
      <c r="M9" s="9"/>
      <c r="N9" s="33">
        <f>E9/4</f>
        <v>0.16250000000000001</v>
      </c>
      <c r="O9" s="73"/>
      <c r="P9" s="70">
        <f>MIN(O9/N9,1)</f>
        <v>0</v>
      </c>
      <c r="Q9" s="9"/>
      <c r="R9" s="33">
        <f t="shared" ref="R9:R21" si="1">E9/4</f>
        <v>0.16250000000000001</v>
      </c>
      <c r="S9" s="73"/>
      <c r="T9" s="70">
        <f>MIN(S9/R9,1)</f>
        <v>0</v>
      </c>
      <c r="U9" s="9"/>
      <c r="V9" s="33">
        <f>G9+K9+O9+S9</f>
        <v>0</v>
      </c>
      <c r="W9" s="70">
        <f>MIN(V9/E9,1)</f>
        <v>0</v>
      </c>
      <c r="X9" s="111" t="str">
        <f>IF(V9&gt;=E9,"CUMPLE","NO CUMPLE")</f>
        <v>NO CUMPLE</v>
      </c>
      <c r="Y9" s="9"/>
      <c r="Z9" s="30"/>
      <c r="AA9" s="30"/>
      <c r="AB9" s="30"/>
      <c r="AC9" s="30"/>
      <c r="AD9" s="30"/>
      <c r="AE9" s="30"/>
      <c r="AF9" s="30"/>
      <c r="AG9" s="30"/>
      <c r="AH9" s="30"/>
      <c r="AI9" s="30"/>
      <c r="AJ9" s="30"/>
      <c r="AK9" s="30"/>
      <c r="AL9" s="30"/>
      <c r="AM9" s="30"/>
      <c r="AN9" s="30"/>
      <c r="AO9" s="30"/>
      <c r="AP9" s="30"/>
      <c r="AQ9" s="30"/>
      <c r="AR9" s="30"/>
      <c r="AS9" s="30"/>
      <c r="AT9" s="30"/>
      <c r="AU9" s="30"/>
      <c r="AV9" s="30"/>
      <c r="AW9" s="30"/>
    </row>
    <row r="10" spans="1:49" s="109" customFormat="1" ht="105.75" customHeight="1">
      <c r="A10" s="326"/>
      <c r="B10" s="148" t="s">
        <v>16</v>
      </c>
      <c r="C10" s="148" t="s">
        <v>405</v>
      </c>
      <c r="D10" s="150">
        <v>4</v>
      </c>
      <c r="E10" s="151">
        <v>1</v>
      </c>
      <c r="F10" s="111">
        <f t="shared" si="0"/>
        <v>0.25</v>
      </c>
      <c r="G10" s="8"/>
      <c r="H10" s="70">
        <f t="shared" ref="H10:H21" si="2">MIN(G10/F10,1)</f>
        <v>0</v>
      </c>
      <c r="I10" s="19"/>
      <c r="J10" s="111">
        <f t="shared" ref="J10:J21" si="3">E10/4</f>
        <v>0.25</v>
      </c>
      <c r="K10" s="8"/>
      <c r="L10" s="70">
        <f t="shared" ref="L10:L21" si="4">MIN(K10/J10,1)</f>
        <v>0</v>
      </c>
      <c r="M10" s="19"/>
      <c r="N10" s="111">
        <f t="shared" ref="N10:N21" si="5">E10/4</f>
        <v>0.25</v>
      </c>
      <c r="O10" s="8"/>
      <c r="P10" s="70">
        <f t="shared" ref="P10:P21" si="6">MIN(O10/N10,1)</f>
        <v>0</v>
      </c>
      <c r="Q10" s="19"/>
      <c r="R10" s="111">
        <f t="shared" si="1"/>
        <v>0.25</v>
      </c>
      <c r="S10" s="8"/>
      <c r="T10" s="70">
        <f t="shared" ref="T10:T21" si="7">MIN(S10/R10,1)</f>
        <v>0</v>
      </c>
      <c r="U10" s="19"/>
      <c r="V10" s="111">
        <f t="shared" ref="V10:V21" si="8">G10+K10+O10+S10</f>
        <v>0</v>
      </c>
      <c r="W10" s="70">
        <f t="shared" ref="W10:W21" si="9">MIN(V10/E10,1)</f>
        <v>0</v>
      </c>
      <c r="X10" s="111" t="str">
        <f t="shared" ref="X10:X21" si="10">IF(V10&gt;=E10,"CUMPLE","NO CUMPLE")</f>
        <v>NO CUMPLE</v>
      </c>
      <c r="Y10" s="19"/>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row>
    <row r="11" spans="1:49" s="109" customFormat="1" ht="105.75" customHeight="1">
      <c r="A11" s="326"/>
      <c r="B11" s="148" t="s">
        <v>17</v>
      </c>
      <c r="C11" s="148" t="s">
        <v>406</v>
      </c>
      <c r="D11" s="150">
        <v>4</v>
      </c>
      <c r="E11" s="151">
        <v>1</v>
      </c>
      <c r="F11" s="111">
        <f t="shared" si="0"/>
        <v>0.25</v>
      </c>
      <c r="G11" s="8"/>
      <c r="H11" s="70">
        <f t="shared" si="2"/>
        <v>0</v>
      </c>
      <c r="I11" s="19"/>
      <c r="J11" s="111">
        <f t="shared" si="3"/>
        <v>0.25</v>
      </c>
      <c r="K11" s="8"/>
      <c r="L11" s="70">
        <f t="shared" si="4"/>
        <v>0</v>
      </c>
      <c r="M11" s="19"/>
      <c r="N11" s="111">
        <f t="shared" si="5"/>
        <v>0.25</v>
      </c>
      <c r="O11" s="8"/>
      <c r="P11" s="70">
        <f t="shared" si="6"/>
        <v>0</v>
      </c>
      <c r="Q11" s="19"/>
      <c r="R11" s="111">
        <f t="shared" si="1"/>
        <v>0.25</v>
      </c>
      <c r="S11" s="8"/>
      <c r="T11" s="70">
        <f t="shared" si="7"/>
        <v>0</v>
      </c>
      <c r="U11" s="19"/>
      <c r="V11" s="111">
        <f t="shared" si="8"/>
        <v>0</v>
      </c>
      <c r="W11" s="70">
        <f t="shared" si="9"/>
        <v>0</v>
      </c>
      <c r="X11" s="111" t="str">
        <f t="shared" si="10"/>
        <v>NO CUMPLE</v>
      </c>
      <c r="Y11" s="19"/>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row>
    <row r="12" spans="1:49" s="109" customFormat="1" ht="105.75" customHeight="1">
      <c r="A12" s="326"/>
      <c r="B12" s="148" t="s">
        <v>18</v>
      </c>
      <c r="C12" s="148" t="s">
        <v>407</v>
      </c>
      <c r="D12" s="150">
        <v>1</v>
      </c>
      <c r="E12" s="151">
        <v>1</v>
      </c>
      <c r="F12" s="111">
        <f t="shared" si="0"/>
        <v>0.25</v>
      </c>
      <c r="G12" s="8"/>
      <c r="H12" s="70">
        <f t="shared" si="2"/>
        <v>0</v>
      </c>
      <c r="I12" s="19"/>
      <c r="J12" s="111">
        <f t="shared" si="3"/>
        <v>0.25</v>
      </c>
      <c r="K12" s="8"/>
      <c r="L12" s="70">
        <f t="shared" si="4"/>
        <v>0</v>
      </c>
      <c r="M12" s="19"/>
      <c r="N12" s="111">
        <f t="shared" si="5"/>
        <v>0.25</v>
      </c>
      <c r="O12" s="8"/>
      <c r="P12" s="70">
        <f t="shared" si="6"/>
        <v>0</v>
      </c>
      <c r="Q12" s="19"/>
      <c r="R12" s="111">
        <f t="shared" si="1"/>
        <v>0.25</v>
      </c>
      <c r="S12" s="8"/>
      <c r="T12" s="70">
        <f t="shared" si="7"/>
        <v>0</v>
      </c>
      <c r="U12" s="19"/>
      <c r="V12" s="111">
        <f t="shared" si="8"/>
        <v>0</v>
      </c>
      <c r="W12" s="70">
        <f t="shared" si="9"/>
        <v>0</v>
      </c>
      <c r="X12" s="111" t="str">
        <f t="shared" si="10"/>
        <v>NO CUMPLE</v>
      </c>
      <c r="Y12" s="19"/>
      <c r="Z12" s="119"/>
      <c r="AA12" s="119"/>
      <c r="AB12" s="119"/>
      <c r="AC12" s="119"/>
      <c r="AD12" s="119"/>
      <c r="AE12" s="119"/>
    </row>
    <row r="13" spans="1:49" s="109" customFormat="1" ht="105.75" customHeight="1">
      <c r="A13" s="329"/>
      <c r="B13" s="148" t="s">
        <v>408</v>
      </c>
      <c r="C13" s="148" t="s">
        <v>409</v>
      </c>
      <c r="D13" s="150">
        <v>96</v>
      </c>
      <c r="E13" s="150">
        <v>96</v>
      </c>
      <c r="F13" s="76">
        <f>E13/4</f>
        <v>24</v>
      </c>
      <c r="G13" s="8"/>
      <c r="H13" s="70">
        <f t="shared" si="2"/>
        <v>0</v>
      </c>
      <c r="I13" s="17"/>
      <c r="J13" s="76">
        <f t="shared" si="3"/>
        <v>24</v>
      </c>
      <c r="K13" s="8"/>
      <c r="L13" s="70">
        <f t="shared" si="4"/>
        <v>0</v>
      </c>
      <c r="M13" s="17"/>
      <c r="N13" s="76">
        <f>E13/4</f>
        <v>24</v>
      </c>
      <c r="O13" s="8"/>
      <c r="P13" s="70">
        <f t="shared" si="6"/>
        <v>0</v>
      </c>
      <c r="Q13" s="17"/>
      <c r="R13" s="76">
        <f t="shared" si="1"/>
        <v>24</v>
      </c>
      <c r="S13" s="8"/>
      <c r="T13" s="70">
        <f t="shared" si="7"/>
        <v>0</v>
      </c>
      <c r="U13" s="17"/>
      <c r="V13" s="76">
        <f t="shared" si="8"/>
        <v>0</v>
      </c>
      <c r="W13" s="70">
        <f t="shared" si="9"/>
        <v>0</v>
      </c>
      <c r="X13" s="111" t="str">
        <f t="shared" si="10"/>
        <v>NO CUMPLE</v>
      </c>
      <c r="Y13" s="17"/>
      <c r="Z13" s="119"/>
      <c r="AA13" s="119"/>
      <c r="AB13" s="119"/>
      <c r="AC13" s="119"/>
      <c r="AD13" s="119"/>
      <c r="AE13" s="119"/>
    </row>
    <row r="14" spans="1:49" s="109" customFormat="1" ht="105.75" customHeight="1">
      <c r="A14" s="325" t="s">
        <v>20</v>
      </c>
      <c r="B14" s="148" t="s">
        <v>410</v>
      </c>
      <c r="C14" s="148" t="s">
        <v>222</v>
      </c>
      <c r="D14" s="151">
        <v>384</v>
      </c>
      <c r="E14" s="151">
        <v>52</v>
      </c>
      <c r="F14" s="111">
        <f>E14/4</f>
        <v>13</v>
      </c>
      <c r="G14" s="8"/>
      <c r="H14" s="70">
        <f t="shared" si="2"/>
        <v>0</v>
      </c>
      <c r="I14" s="19"/>
      <c r="J14" s="111">
        <f>E14/4</f>
        <v>13</v>
      </c>
      <c r="K14" s="8"/>
      <c r="L14" s="70">
        <f t="shared" si="4"/>
        <v>0</v>
      </c>
      <c r="M14" s="19"/>
      <c r="N14" s="111">
        <f t="shared" si="5"/>
        <v>13</v>
      </c>
      <c r="O14" s="8"/>
      <c r="P14" s="70">
        <f t="shared" si="6"/>
        <v>0</v>
      </c>
      <c r="Q14" s="19"/>
      <c r="R14" s="111">
        <f t="shared" si="1"/>
        <v>13</v>
      </c>
      <c r="S14" s="8"/>
      <c r="T14" s="70">
        <f t="shared" si="7"/>
        <v>0</v>
      </c>
      <c r="U14" s="19"/>
      <c r="V14" s="111">
        <f t="shared" si="8"/>
        <v>0</v>
      </c>
      <c r="W14" s="70">
        <f t="shared" si="9"/>
        <v>0</v>
      </c>
      <c r="X14" s="111" t="str">
        <f t="shared" si="10"/>
        <v>NO CUMPLE</v>
      </c>
      <c r="Y14" s="19"/>
      <c r="Z14" s="119"/>
      <c r="AA14" s="119"/>
      <c r="AB14" s="119"/>
      <c r="AC14" s="119"/>
      <c r="AD14" s="119"/>
      <c r="AE14" s="119"/>
    </row>
    <row r="15" spans="1:49" s="109" customFormat="1" ht="105.75" customHeight="1">
      <c r="A15" s="326"/>
      <c r="B15" s="148" t="s">
        <v>411</v>
      </c>
      <c r="C15" s="148" t="s">
        <v>412</v>
      </c>
      <c r="D15" s="151">
        <v>40</v>
      </c>
      <c r="E15" s="151">
        <v>10</v>
      </c>
      <c r="F15" s="111">
        <f t="shared" si="0"/>
        <v>2.5</v>
      </c>
      <c r="G15" s="8"/>
      <c r="H15" s="70">
        <f t="shared" si="2"/>
        <v>0</v>
      </c>
      <c r="I15" s="19"/>
      <c r="J15" s="111">
        <f t="shared" si="3"/>
        <v>2.5</v>
      </c>
      <c r="K15" s="8"/>
      <c r="L15" s="70">
        <f t="shared" si="4"/>
        <v>0</v>
      </c>
      <c r="M15" s="19"/>
      <c r="N15" s="111">
        <f t="shared" si="5"/>
        <v>2.5</v>
      </c>
      <c r="O15" s="8"/>
      <c r="P15" s="70">
        <f t="shared" si="6"/>
        <v>0</v>
      </c>
      <c r="Q15" s="19"/>
      <c r="R15" s="111">
        <f t="shared" si="1"/>
        <v>2.5</v>
      </c>
      <c r="S15" s="8"/>
      <c r="T15" s="70">
        <f t="shared" si="7"/>
        <v>0</v>
      </c>
      <c r="U15" s="19"/>
      <c r="V15" s="111">
        <f t="shared" si="8"/>
        <v>0</v>
      </c>
      <c r="W15" s="70">
        <f t="shared" si="9"/>
        <v>0</v>
      </c>
      <c r="X15" s="111" t="str">
        <f t="shared" si="10"/>
        <v>NO CUMPLE</v>
      </c>
      <c r="Y15" s="19"/>
      <c r="Z15" s="119"/>
      <c r="AA15" s="119"/>
      <c r="AB15" s="119"/>
      <c r="AC15" s="119"/>
      <c r="AD15" s="119"/>
      <c r="AE15" s="119"/>
    </row>
    <row r="16" spans="1:49" s="109" customFormat="1" ht="105.75" customHeight="1">
      <c r="A16" s="326"/>
      <c r="B16" s="148" t="s">
        <v>21</v>
      </c>
      <c r="C16" s="148" t="s">
        <v>413</v>
      </c>
      <c r="D16" s="151">
        <v>48</v>
      </c>
      <c r="E16" s="151">
        <v>12</v>
      </c>
      <c r="F16" s="111">
        <f t="shared" si="0"/>
        <v>3</v>
      </c>
      <c r="G16" s="8"/>
      <c r="H16" s="70">
        <f t="shared" si="2"/>
        <v>0</v>
      </c>
      <c r="I16" s="19"/>
      <c r="J16" s="111">
        <f t="shared" si="3"/>
        <v>3</v>
      </c>
      <c r="K16" s="8"/>
      <c r="L16" s="70">
        <f t="shared" si="4"/>
        <v>0</v>
      </c>
      <c r="M16" s="19"/>
      <c r="N16" s="111">
        <f t="shared" si="5"/>
        <v>3</v>
      </c>
      <c r="O16" s="8"/>
      <c r="P16" s="70">
        <f t="shared" si="6"/>
        <v>0</v>
      </c>
      <c r="Q16" s="19"/>
      <c r="R16" s="111">
        <f t="shared" si="1"/>
        <v>3</v>
      </c>
      <c r="S16" s="8"/>
      <c r="T16" s="70">
        <f t="shared" si="7"/>
        <v>0</v>
      </c>
      <c r="U16" s="19"/>
      <c r="V16" s="111">
        <f t="shared" si="8"/>
        <v>0</v>
      </c>
      <c r="W16" s="70">
        <f t="shared" si="9"/>
        <v>0</v>
      </c>
      <c r="X16" s="111" t="str">
        <f t="shared" si="10"/>
        <v>NO CUMPLE</v>
      </c>
      <c r="Y16" s="19"/>
      <c r="Z16" s="119"/>
      <c r="AA16" s="119"/>
      <c r="AB16" s="119"/>
      <c r="AC16" s="119"/>
      <c r="AD16" s="119"/>
      <c r="AE16" s="119"/>
    </row>
    <row r="17" spans="1:31" s="109" customFormat="1" ht="105.75" customHeight="1">
      <c r="A17" s="326"/>
      <c r="B17" s="148" t="s">
        <v>22</v>
      </c>
      <c r="C17" s="148" t="s">
        <v>413</v>
      </c>
      <c r="D17" s="151">
        <v>48</v>
      </c>
      <c r="E17" s="151">
        <v>12</v>
      </c>
      <c r="F17" s="111">
        <f t="shared" si="0"/>
        <v>3</v>
      </c>
      <c r="G17" s="8"/>
      <c r="H17" s="70">
        <f t="shared" si="2"/>
        <v>0</v>
      </c>
      <c r="I17" s="19"/>
      <c r="J17" s="111">
        <f t="shared" si="3"/>
        <v>3</v>
      </c>
      <c r="K17" s="8"/>
      <c r="L17" s="70">
        <f t="shared" si="4"/>
        <v>0</v>
      </c>
      <c r="M17" s="19"/>
      <c r="N17" s="111">
        <f t="shared" si="5"/>
        <v>3</v>
      </c>
      <c r="O17" s="8"/>
      <c r="P17" s="70">
        <f t="shared" si="6"/>
        <v>0</v>
      </c>
      <c r="Q17" s="19"/>
      <c r="R17" s="111">
        <f t="shared" si="1"/>
        <v>3</v>
      </c>
      <c r="S17" s="8"/>
      <c r="T17" s="70">
        <f t="shared" si="7"/>
        <v>0</v>
      </c>
      <c r="U17" s="19"/>
      <c r="V17" s="111">
        <f t="shared" si="8"/>
        <v>0</v>
      </c>
      <c r="W17" s="70">
        <f t="shared" si="9"/>
        <v>0</v>
      </c>
      <c r="X17" s="111" t="str">
        <f t="shared" si="10"/>
        <v>NO CUMPLE</v>
      </c>
      <c r="Y17" s="19"/>
      <c r="Z17" s="119"/>
      <c r="AA17" s="119"/>
      <c r="AB17" s="119"/>
      <c r="AC17" s="119"/>
      <c r="AD17" s="119"/>
      <c r="AE17" s="119"/>
    </row>
    <row r="18" spans="1:31" s="109" customFormat="1" ht="105.75" customHeight="1">
      <c r="A18" s="148" t="s">
        <v>23</v>
      </c>
      <c r="B18" s="148" t="s">
        <v>414</v>
      </c>
      <c r="C18" s="147" t="s">
        <v>24</v>
      </c>
      <c r="D18" s="152">
        <v>0.1</v>
      </c>
      <c r="E18" s="152">
        <v>0.1</v>
      </c>
      <c r="F18" s="33">
        <f t="shared" si="0"/>
        <v>2.5000000000000001E-2</v>
      </c>
      <c r="G18" s="73"/>
      <c r="H18" s="70">
        <f t="shared" si="2"/>
        <v>0</v>
      </c>
      <c r="I18" s="18"/>
      <c r="J18" s="33">
        <f t="shared" si="3"/>
        <v>2.5000000000000001E-2</v>
      </c>
      <c r="K18" s="73"/>
      <c r="L18" s="70">
        <f t="shared" si="4"/>
        <v>0</v>
      </c>
      <c r="M18" s="18"/>
      <c r="N18" s="33">
        <f t="shared" si="5"/>
        <v>2.5000000000000001E-2</v>
      </c>
      <c r="O18" s="73"/>
      <c r="P18" s="70">
        <f t="shared" si="6"/>
        <v>0</v>
      </c>
      <c r="Q18" s="18"/>
      <c r="R18" s="33">
        <f t="shared" si="1"/>
        <v>2.5000000000000001E-2</v>
      </c>
      <c r="S18" s="73"/>
      <c r="T18" s="70">
        <f t="shared" si="7"/>
        <v>0</v>
      </c>
      <c r="U18" s="18"/>
      <c r="V18" s="33">
        <f t="shared" si="8"/>
        <v>0</v>
      </c>
      <c r="W18" s="70">
        <f t="shared" si="9"/>
        <v>0</v>
      </c>
      <c r="X18" s="111" t="str">
        <f t="shared" si="10"/>
        <v>NO CUMPLE</v>
      </c>
      <c r="Y18" s="18"/>
      <c r="Z18" s="119"/>
      <c r="AA18" s="119"/>
      <c r="AB18" s="119"/>
      <c r="AC18" s="119"/>
      <c r="AD18" s="119"/>
      <c r="AE18" s="119"/>
    </row>
    <row r="19" spans="1:31" s="109" customFormat="1" ht="105.75" customHeight="1">
      <c r="A19" s="148" t="s">
        <v>25</v>
      </c>
      <c r="B19" s="148" t="s">
        <v>26</v>
      </c>
      <c r="C19" s="148" t="s">
        <v>415</v>
      </c>
      <c r="D19" s="153">
        <v>4</v>
      </c>
      <c r="E19" s="151">
        <v>1</v>
      </c>
      <c r="F19" s="111">
        <f t="shared" si="0"/>
        <v>0.25</v>
      </c>
      <c r="G19" s="8"/>
      <c r="H19" s="70">
        <f t="shared" si="2"/>
        <v>0</v>
      </c>
      <c r="I19" s="19"/>
      <c r="J19" s="111">
        <f t="shared" si="3"/>
        <v>0.25</v>
      </c>
      <c r="K19" s="8"/>
      <c r="L19" s="70">
        <f t="shared" si="4"/>
        <v>0</v>
      </c>
      <c r="M19" s="19"/>
      <c r="N19" s="111">
        <f t="shared" si="5"/>
        <v>0.25</v>
      </c>
      <c r="O19" s="8"/>
      <c r="P19" s="70">
        <f t="shared" si="6"/>
        <v>0</v>
      </c>
      <c r="Q19" s="19"/>
      <c r="R19" s="111">
        <f t="shared" si="1"/>
        <v>0.25</v>
      </c>
      <c r="S19" s="8"/>
      <c r="T19" s="70">
        <f t="shared" si="7"/>
        <v>0</v>
      </c>
      <c r="U19" s="19"/>
      <c r="V19" s="111">
        <f t="shared" si="8"/>
        <v>0</v>
      </c>
      <c r="W19" s="70">
        <f t="shared" si="9"/>
        <v>0</v>
      </c>
      <c r="X19" s="111" t="str">
        <f t="shared" si="10"/>
        <v>NO CUMPLE</v>
      </c>
      <c r="Y19" s="19"/>
      <c r="Z19" s="119"/>
      <c r="AA19" s="119"/>
      <c r="AB19" s="119"/>
      <c r="AC19" s="119"/>
      <c r="AD19" s="119"/>
      <c r="AE19" s="119"/>
    </row>
    <row r="20" spans="1:31" s="109" customFormat="1" ht="105.75" customHeight="1">
      <c r="A20" s="148" t="s">
        <v>27</v>
      </c>
      <c r="B20" s="148" t="s">
        <v>28</v>
      </c>
      <c r="C20" s="148" t="s">
        <v>416</v>
      </c>
      <c r="D20" s="153">
        <v>1</v>
      </c>
      <c r="E20" s="151">
        <v>1</v>
      </c>
      <c r="F20" s="111">
        <f t="shared" si="0"/>
        <v>0.25</v>
      </c>
      <c r="G20" s="8"/>
      <c r="H20" s="70">
        <f t="shared" si="2"/>
        <v>0</v>
      </c>
      <c r="I20" s="19"/>
      <c r="J20" s="111">
        <f t="shared" si="3"/>
        <v>0.25</v>
      </c>
      <c r="K20" s="8"/>
      <c r="L20" s="70">
        <f t="shared" si="4"/>
        <v>0</v>
      </c>
      <c r="M20" s="19"/>
      <c r="N20" s="111">
        <f t="shared" si="5"/>
        <v>0.25</v>
      </c>
      <c r="O20" s="8"/>
      <c r="P20" s="70">
        <f t="shared" si="6"/>
        <v>0</v>
      </c>
      <c r="Q20" s="19"/>
      <c r="R20" s="111">
        <f t="shared" si="1"/>
        <v>0.25</v>
      </c>
      <c r="S20" s="8"/>
      <c r="T20" s="70">
        <f t="shared" si="7"/>
        <v>0</v>
      </c>
      <c r="U20" s="19"/>
      <c r="V20" s="111">
        <f t="shared" si="8"/>
        <v>0</v>
      </c>
      <c r="W20" s="70">
        <f t="shared" si="9"/>
        <v>0</v>
      </c>
      <c r="X20" s="111" t="str">
        <f t="shared" si="10"/>
        <v>NO CUMPLE</v>
      </c>
      <c r="Y20" s="19"/>
      <c r="Z20" s="119"/>
      <c r="AA20" s="119"/>
      <c r="AB20" s="119"/>
      <c r="AC20" s="119"/>
      <c r="AD20" s="119"/>
      <c r="AE20" s="119"/>
    </row>
    <row r="21" spans="1:31" s="109" customFormat="1" ht="105.75" customHeight="1">
      <c r="A21" s="139" t="s">
        <v>360</v>
      </c>
      <c r="B21" s="125" t="s">
        <v>403</v>
      </c>
      <c r="C21" s="125" t="s">
        <v>362</v>
      </c>
      <c r="D21" s="129"/>
      <c r="E21" s="152">
        <v>1</v>
      </c>
      <c r="F21" s="116">
        <f>E21/4</f>
        <v>0.25</v>
      </c>
      <c r="G21" s="73"/>
      <c r="H21" s="70">
        <f t="shared" si="2"/>
        <v>0</v>
      </c>
      <c r="I21" s="19"/>
      <c r="J21" s="116">
        <f t="shared" si="3"/>
        <v>0.25</v>
      </c>
      <c r="K21" s="73"/>
      <c r="L21" s="70">
        <f t="shared" si="4"/>
        <v>0</v>
      </c>
      <c r="M21" s="19"/>
      <c r="N21" s="116">
        <f t="shared" si="5"/>
        <v>0.25</v>
      </c>
      <c r="O21" s="73"/>
      <c r="P21" s="70">
        <f t="shared" si="6"/>
        <v>0</v>
      </c>
      <c r="Q21" s="19"/>
      <c r="R21" s="116">
        <f t="shared" si="1"/>
        <v>0.25</v>
      </c>
      <c r="S21" s="73"/>
      <c r="T21" s="70">
        <f t="shared" si="7"/>
        <v>0</v>
      </c>
      <c r="U21" s="19"/>
      <c r="V21" s="154">
        <f t="shared" si="8"/>
        <v>0</v>
      </c>
      <c r="W21" s="70">
        <f t="shared" si="9"/>
        <v>0</v>
      </c>
      <c r="X21" s="111" t="str">
        <f t="shared" si="10"/>
        <v>NO CUMPLE</v>
      </c>
      <c r="Y21" s="19"/>
      <c r="Z21" s="119"/>
      <c r="AA21" s="119"/>
      <c r="AB21" s="119"/>
      <c r="AC21" s="119"/>
      <c r="AD21" s="119"/>
      <c r="AE21" s="119"/>
    </row>
    <row r="22" spans="1:31" s="109" customFormat="1" ht="33" customHeight="1">
      <c r="A22" s="321"/>
      <c r="B22" s="321"/>
      <c r="C22" s="321"/>
      <c r="D22" s="321"/>
      <c r="E22" s="321"/>
      <c r="F22" s="322"/>
      <c r="G22" s="311" t="s">
        <v>265</v>
      </c>
      <c r="H22" s="312"/>
      <c r="I22" s="313"/>
      <c r="J22" s="314"/>
      <c r="K22" s="293" t="s">
        <v>266</v>
      </c>
      <c r="L22" s="294"/>
      <c r="M22" s="313"/>
      <c r="N22" s="314"/>
      <c r="O22" s="298" t="s">
        <v>267</v>
      </c>
      <c r="P22" s="288"/>
      <c r="Q22" s="313"/>
      <c r="R22" s="314"/>
      <c r="S22" s="299" t="s">
        <v>268</v>
      </c>
      <c r="T22" s="300"/>
      <c r="U22" s="313"/>
      <c r="V22" s="286" t="s">
        <v>427</v>
      </c>
      <c r="W22" s="286"/>
      <c r="X22" s="286"/>
      <c r="Y22" s="155"/>
      <c r="Z22" s="119"/>
      <c r="AA22" s="119"/>
      <c r="AB22" s="119"/>
      <c r="AC22" s="119"/>
      <c r="AD22" s="119"/>
      <c r="AE22" s="119"/>
    </row>
    <row r="23" spans="1:31" s="109" customFormat="1" ht="15.75">
      <c r="A23" s="323"/>
      <c r="B23" s="323"/>
      <c r="C23" s="323"/>
      <c r="D23" s="323"/>
      <c r="E23" s="323"/>
      <c r="F23" s="324"/>
      <c r="G23" s="104" t="s">
        <v>262</v>
      </c>
      <c r="H23" s="121" t="s">
        <v>263</v>
      </c>
      <c r="I23" s="315"/>
      <c r="J23" s="316"/>
      <c r="K23" s="105" t="s">
        <v>262</v>
      </c>
      <c r="L23" s="105" t="s">
        <v>263</v>
      </c>
      <c r="M23" s="315"/>
      <c r="N23" s="316"/>
      <c r="O23" s="122" t="s">
        <v>262</v>
      </c>
      <c r="P23" s="106" t="s">
        <v>263</v>
      </c>
      <c r="Q23" s="315"/>
      <c r="R23" s="316"/>
      <c r="S23" s="123" t="s">
        <v>262</v>
      </c>
      <c r="T23" s="107" t="s">
        <v>263</v>
      </c>
      <c r="U23" s="315"/>
      <c r="V23" s="108" t="s">
        <v>262</v>
      </c>
      <c r="W23" s="108" t="s">
        <v>263</v>
      </c>
      <c r="X23" s="108" t="s">
        <v>269</v>
      </c>
      <c r="Y23" s="142"/>
    </row>
    <row r="24" spans="1:31" s="109" customFormat="1" ht="39.75" customHeight="1">
      <c r="A24" s="323"/>
      <c r="B24" s="323"/>
      <c r="C24" s="323"/>
      <c r="D24" s="323"/>
      <c r="E24" s="323"/>
      <c r="F24" s="324"/>
      <c r="G24" s="143">
        <v>1</v>
      </c>
      <c r="H24" s="144">
        <f>AVERAGE(H9:H21)</f>
        <v>0</v>
      </c>
      <c r="I24" s="315"/>
      <c r="J24" s="316"/>
      <c r="K24" s="143">
        <v>1</v>
      </c>
      <c r="L24" s="144">
        <f>AVERAGE(L9:L21)</f>
        <v>0</v>
      </c>
      <c r="M24" s="315"/>
      <c r="N24" s="316"/>
      <c r="O24" s="144">
        <v>1</v>
      </c>
      <c r="P24" s="144">
        <f>AVERAGE(P9:P21)</f>
        <v>0</v>
      </c>
      <c r="Q24" s="315"/>
      <c r="R24" s="316"/>
      <c r="S24" s="144">
        <v>1</v>
      </c>
      <c r="T24" s="144">
        <f>AVERAGE(T9:T21)</f>
        <v>0</v>
      </c>
      <c r="U24" s="315"/>
      <c r="V24" s="143">
        <v>1</v>
      </c>
      <c r="W24" s="143">
        <f>AVERAGE(W9:W21)</f>
        <v>0</v>
      </c>
      <c r="X24" s="111" t="str">
        <f>IF(W24&gt;=V24,"CUMPLE","NO CUMPLE")</f>
        <v>NO CUMPLE</v>
      </c>
      <c r="Y24" s="142"/>
    </row>
  </sheetData>
  <sheetProtection algorithmName="SHA-512" hashValue="APOUSrLhjmBURtoHGPyEzkyqXDO+lKV8VEaStlV8QiJLPWAamx/hyRD4rpZD9pcPfEkKmump94B7PRHJS/5Fng==" saltValue="5G6lUBdUIfOUwKy7URai6g==" spinCount="100000" sheet="1" objects="1" scenarios="1"/>
  <autoFilter ref="A8:DF24" xr:uid="{78B089AC-DBA6-4D2B-8725-1A27135F9630}"/>
  <mergeCells count="36">
    <mergeCell ref="A5:B5"/>
    <mergeCell ref="C5:Y5"/>
    <mergeCell ref="A6:B6"/>
    <mergeCell ref="C6:Y6"/>
    <mergeCell ref="A4:Y4"/>
    <mergeCell ref="A14:A17"/>
    <mergeCell ref="E7:E8"/>
    <mergeCell ref="A7:A8"/>
    <mergeCell ref="B7:B8"/>
    <mergeCell ref="C7:C8"/>
    <mergeCell ref="D7:D8"/>
    <mergeCell ref="A9:A13"/>
    <mergeCell ref="J7:M7"/>
    <mergeCell ref="N7:Q7"/>
    <mergeCell ref="R7:U7"/>
    <mergeCell ref="V7:Y7"/>
    <mergeCell ref="F7:I7"/>
    <mergeCell ref="Q22:R24"/>
    <mergeCell ref="S22:T22"/>
    <mergeCell ref="U22:U24"/>
    <mergeCell ref="V22:X22"/>
    <mergeCell ref="A22:F24"/>
    <mergeCell ref="G22:H22"/>
    <mergeCell ref="I22:J24"/>
    <mergeCell ref="K22:L22"/>
    <mergeCell ref="M22:N24"/>
    <mergeCell ref="O22:P22"/>
    <mergeCell ref="A3:Y3"/>
    <mergeCell ref="A1:B1"/>
    <mergeCell ref="C1:V1"/>
    <mergeCell ref="W1:Y1"/>
    <mergeCell ref="A2:B2"/>
    <mergeCell ref="C2:I2"/>
    <mergeCell ref="J2:P2"/>
    <mergeCell ref="Q2:V2"/>
    <mergeCell ref="W2:Y2"/>
  </mergeCells>
  <conditionalFormatting sqref="G9:G21">
    <cfRule type="expression" dxfId="197" priority="11">
      <formula>G9&lt;F9</formula>
    </cfRule>
  </conditionalFormatting>
  <conditionalFormatting sqref="K9:K21">
    <cfRule type="expression" dxfId="196" priority="3">
      <formula>K9&lt;J9</formula>
    </cfRule>
  </conditionalFormatting>
  <conditionalFormatting sqref="L9:L21">
    <cfRule type="cellIs" dxfId="195" priority="7" operator="greaterThan">
      <formula>$G$9&lt;=$F$9</formula>
    </cfRule>
  </conditionalFormatting>
  <conditionalFormatting sqref="O9:O21">
    <cfRule type="expression" dxfId="194" priority="2">
      <formula>O9&lt;N9</formula>
    </cfRule>
  </conditionalFormatting>
  <conditionalFormatting sqref="P9:P21">
    <cfRule type="cellIs" dxfId="193" priority="4" operator="greaterThan">
      <formula>$G$9&lt;=$F$9</formula>
    </cfRule>
  </conditionalFormatting>
  <conditionalFormatting sqref="S9:S21">
    <cfRule type="expression" dxfId="192" priority="1">
      <formula>S9&lt;R9</formula>
    </cfRule>
  </conditionalFormatting>
  <conditionalFormatting sqref="T9:T21">
    <cfRule type="cellIs" dxfId="191" priority="5" operator="greaterThan">
      <formula>$G$9&lt;=$F$9</formula>
    </cfRule>
  </conditionalFormatting>
  <conditionalFormatting sqref="X24">
    <cfRule type="containsText" dxfId="190" priority="12" operator="containsText" text="NO CUMPLE">
      <formula>NOT(ISERROR(SEARCH("NO CUMPLE",X24)))</formula>
    </cfRule>
    <cfRule type="containsText" dxfId="189" priority="13" operator="containsText" text="CUMPLE">
      <formula>NOT(ISERROR(SEARCH("CUMPLE",X24)))</formula>
    </cfRule>
    <cfRule type="iconSet" priority="14">
      <iconSet>
        <cfvo type="percent" val="0"/>
        <cfvo type="percent" val="33"/>
        <cfvo type="percent" val="67"/>
      </iconSet>
    </cfRule>
  </conditionalFormatting>
  <conditionalFormatting sqref="X9:Y9 X10:X21">
    <cfRule type="containsText" dxfId="188" priority="993" operator="containsText" text="NO CUMPLE">
      <formula>NOT(ISERROR(SEARCH("NO CUMPLE",X9)))</formula>
    </cfRule>
    <cfRule type="containsText" dxfId="187" priority="994" operator="containsText" text="CUMPLE">
      <formula>NOT(ISERROR(SEARCH("CUMPLE",X9)))</formula>
    </cfRule>
    <cfRule type="iconSet" priority="995">
      <iconSet>
        <cfvo type="percent" val="0"/>
        <cfvo type="percent" val="33"/>
        <cfvo type="percent" val="67"/>
      </iconSet>
    </cfRule>
  </conditionalFormatting>
  <dataValidations count="2">
    <dataValidation allowBlank="1" showInputMessage="1" showErrorMessage="1" prompt="Elija de acuerdo a la categoría anterior_x000a_" sqref="A7" xr:uid="{1402E510-841D-43A1-B7AD-C4B66C8FE592}"/>
    <dataValidation allowBlank="1" showInputMessage="1" showErrorMessage="1" prompt="Describa las acciones que desarrollan los componentes de la PP o Plan de Acciones Afirmativas" sqref="B7:D7" xr:uid="{1378C78F-B638-4CFC-A127-46BD08214D7F}"/>
  </dataValidations>
  <pageMargins left="0.7" right="0.7" top="0.75" bottom="0.75" header="0.3" footer="0.3"/>
  <pageSetup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120C2-D69E-48D7-A0DD-24AA0FFFE4DF}">
  <sheetPr codeName="Hoja5"/>
  <dimension ref="A1:Z14"/>
  <sheetViews>
    <sheetView zoomScale="44" zoomScaleNormal="44" workbookViewId="0">
      <selection activeCell="S17" sqref="S17"/>
    </sheetView>
  </sheetViews>
  <sheetFormatPr baseColWidth="10" defaultColWidth="11" defaultRowHeight="14.25"/>
  <cols>
    <col min="1" max="3" width="57.85546875" style="47" customWidth="1"/>
    <col min="4" max="4" width="38.28515625" style="47" customWidth="1"/>
    <col min="5" max="5" width="8.85546875" style="47" customWidth="1"/>
    <col min="6" max="6" width="10.85546875" style="47" customWidth="1"/>
    <col min="7" max="9" width="16.140625" style="47" customWidth="1"/>
    <col min="10" max="10" width="23" style="47" customWidth="1"/>
    <col min="11" max="13" width="16.140625" style="47" customWidth="1"/>
    <col min="14" max="14" width="23" style="47" customWidth="1"/>
    <col min="15" max="17" width="16.140625" style="47" customWidth="1"/>
    <col min="18" max="18" width="23" style="47" customWidth="1"/>
    <col min="19" max="21" width="16.140625" style="47" customWidth="1"/>
    <col min="22" max="22" width="23" style="47" customWidth="1"/>
    <col min="23" max="25" width="16.140625" style="47" customWidth="1"/>
    <col min="26" max="26" width="24.42578125" style="47" customWidth="1"/>
    <col min="27" max="16384" width="11" style="30"/>
  </cols>
  <sheetData>
    <row r="1" spans="1:26" ht="86.25" customHeight="1">
      <c r="A1" s="252"/>
      <c r="B1" s="252"/>
      <c r="C1" s="252"/>
      <c r="D1" s="255" t="s">
        <v>311</v>
      </c>
      <c r="E1" s="256"/>
      <c r="F1" s="256"/>
      <c r="G1" s="256"/>
      <c r="H1" s="256"/>
      <c r="I1" s="256"/>
      <c r="J1" s="256"/>
      <c r="K1" s="256"/>
      <c r="L1" s="256"/>
      <c r="M1" s="256"/>
      <c r="N1" s="256"/>
      <c r="O1" s="256"/>
      <c r="P1" s="256"/>
      <c r="Q1" s="256"/>
      <c r="R1" s="256"/>
      <c r="S1" s="256"/>
      <c r="T1" s="256"/>
      <c r="U1" s="256"/>
      <c r="V1" s="256"/>
      <c r="W1" s="257"/>
      <c r="X1" s="252"/>
      <c r="Y1" s="252"/>
      <c r="Z1" s="252"/>
    </row>
    <row r="2" spans="1:26" s="31" customFormat="1" ht="43.5" customHeight="1">
      <c r="A2" s="334" t="s">
        <v>325</v>
      </c>
      <c r="B2" s="334"/>
      <c r="C2" s="334"/>
      <c r="D2" s="335" t="s">
        <v>326</v>
      </c>
      <c r="E2" s="336"/>
      <c r="F2" s="336"/>
      <c r="G2" s="336"/>
      <c r="H2" s="336"/>
      <c r="I2" s="336"/>
      <c r="J2" s="337"/>
      <c r="K2" s="335" t="s">
        <v>618</v>
      </c>
      <c r="L2" s="336"/>
      <c r="M2" s="336"/>
      <c r="N2" s="336"/>
      <c r="O2" s="336"/>
      <c r="P2" s="336"/>
      <c r="Q2" s="336"/>
      <c r="R2" s="335" t="s">
        <v>617</v>
      </c>
      <c r="S2" s="336"/>
      <c r="T2" s="336"/>
      <c r="U2" s="336"/>
      <c r="V2" s="336"/>
      <c r="W2" s="337"/>
      <c r="X2" s="338" t="s">
        <v>312</v>
      </c>
      <c r="Y2" s="338"/>
      <c r="Z2" s="338"/>
    </row>
    <row r="3" spans="1:26" ht="15.7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row>
    <row r="4" spans="1:26" s="103" customFormat="1" ht="36.75" customHeight="1">
      <c r="A4" s="344" t="s">
        <v>430</v>
      </c>
      <c r="B4" s="345"/>
      <c r="C4" s="345"/>
      <c r="D4" s="345"/>
      <c r="E4" s="345"/>
      <c r="F4" s="345"/>
      <c r="G4" s="345"/>
      <c r="H4" s="345"/>
      <c r="I4" s="345"/>
      <c r="J4" s="345"/>
      <c r="K4" s="345"/>
      <c r="L4" s="345"/>
      <c r="M4" s="345"/>
      <c r="N4" s="345"/>
      <c r="O4" s="345"/>
      <c r="P4" s="345"/>
      <c r="Q4" s="345"/>
      <c r="R4" s="345"/>
      <c r="S4" s="345"/>
      <c r="T4" s="345"/>
      <c r="U4" s="345"/>
      <c r="V4" s="345"/>
      <c r="W4" s="345"/>
      <c r="X4" s="345"/>
      <c r="Y4" s="345"/>
      <c r="Z4" s="345"/>
    </row>
    <row r="5" spans="1:26" s="103"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307"/>
    </row>
    <row r="6" spans="1:26" s="103" customFormat="1" ht="36.75" customHeight="1">
      <c r="A6" s="306" t="s">
        <v>425</v>
      </c>
      <c r="B6" s="306"/>
      <c r="C6" s="307" t="s">
        <v>431</v>
      </c>
      <c r="D6" s="307"/>
      <c r="E6" s="307"/>
      <c r="F6" s="307"/>
      <c r="G6" s="307"/>
      <c r="H6" s="307"/>
      <c r="I6" s="307"/>
      <c r="J6" s="307"/>
      <c r="K6" s="307"/>
      <c r="L6" s="307"/>
      <c r="M6" s="307"/>
      <c r="N6" s="307"/>
      <c r="O6" s="307"/>
      <c r="P6" s="307"/>
      <c r="Q6" s="307"/>
      <c r="R6" s="307"/>
      <c r="S6" s="307"/>
      <c r="T6" s="307"/>
      <c r="U6" s="307"/>
      <c r="V6" s="307"/>
      <c r="W6" s="307"/>
      <c r="X6" s="307"/>
      <c r="Y6" s="307"/>
      <c r="Z6" s="307"/>
    </row>
    <row r="7" spans="1:26" s="156" customFormat="1" ht="30" customHeight="1">
      <c r="A7" s="346" t="s">
        <v>162</v>
      </c>
      <c r="B7" s="352" t="s">
        <v>1</v>
      </c>
      <c r="C7" s="352" t="s">
        <v>2</v>
      </c>
      <c r="D7" s="352" t="s">
        <v>3</v>
      </c>
      <c r="E7" s="352" t="s">
        <v>163</v>
      </c>
      <c r="F7" s="352" t="s">
        <v>350</v>
      </c>
      <c r="G7" s="273" t="s">
        <v>265</v>
      </c>
      <c r="H7" s="350"/>
      <c r="I7" s="350"/>
      <c r="J7" s="274"/>
      <c r="K7" s="279" t="s">
        <v>266</v>
      </c>
      <c r="L7" s="280"/>
      <c r="M7" s="280"/>
      <c r="N7" s="339"/>
      <c r="O7" s="283" t="s">
        <v>267</v>
      </c>
      <c r="P7" s="340"/>
      <c r="Q7" s="340"/>
      <c r="R7" s="284"/>
      <c r="S7" s="265" t="s">
        <v>268</v>
      </c>
      <c r="T7" s="266"/>
      <c r="U7" s="266"/>
      <c r="V7" s="341"/>
      <c r="W7" s="342" t="s">
        <v>427</v>
      </c>
      <c r="X7" s="342"/>
      <c r="Y7" s="342"/>
      <c r="Z7" s="343"/>
    </row>
    <row r="8" spans="1:26" s="156" customFormat="1" ht="35.25" customHeight="1">
      <c r="A8" s="347"/>
      <c r="B8" s="353"/>
      <c r="C8" s="353"/>
      <c r="D8" s="353"/>
      <c r="E8" s="353"/>
      <c r="F8" s="353"/>
      <c r="G8" s="39" t="s">
        <v>262</v>
      </c>
      <c r="H8" s="39" t="s">
        <v>263</v>
      </c>
      <c r="I8" s="39" t="s">
        <v>307</v>
      </c>
      <c r="J8" s="39" t="s">
        <v>264</v>
      </c>
      <c r="K8" s="40" t="s">
        <v>262</v>
      </c>
      <c r="L8" s="40" t="s">
        <v>263</v>
      </c>
      <c r="M8" s="40" t="s">
        <v>307</v>
      </c>
      <c r="N8" s="40" t="s">
        <v>264</v>
      </c>
      <c r="O8" s="37" t="s">
        <v>262</v>
      </c>
      <c r="P8" s="37" t="s">
        <v>263</v>
      </c>
      <c r="Q8" s="37" t="s">
        <v>307</v>
      </c>
      <c r="R8" s="37" t="s">
        <v>264</v>
      </c>
      <c r="S8" s="42" t="s">
        <v>262</v>
      </c>
      <c r="T8" s="42" t="s">
        <v>263</v>
      </c>
      <c r="U8" s="42" t="s">
        <v>307</v>
      </c>
      <c r="V8" s="42" t="s">
        <v>264</v>
      </c>
      <c r="W8" s="43" t="s">
        <v>270</v>
      </c>
      <c r="X8" s="43" t="s">
        <v>307</v>
      </c>
      <c r="Y8" s="43" t="s">
        <v>271</v>
      </c>
      <c r="Z8" s="43" t="s">
        <v>308</v>
      </c>
    </row>
    <row r="9" spans="1:26" s="156" customFormat="1" ht="84.6" customHeight="1">
      <c r="A9" s="330" t="s">
        <v>31</v>
      </c>
      <c r="B9" s="157" t="s">
        <v>417</v>
      </c>
      <c r="C9" s="157" t="s">
        <v>418</v>
      </c>
      <c r="D9" s="157" t="s">
        <v>419</v>
      </c>
      <c r="E9" s="158">
        <v>2</v>
      </c>
      <c r="F9" s="158">
        <v>2</v>
      </c>
      <c r="G9" s="76">
        <f>F9/4</f>
        <v>0.5</v>
      </c>
      <c r="H9" s="8"/>
      <c r="I9" s="70">
        <f>MIN(H9/G9,1)</f>
        <v>0</v>
      </c>
      <c r="J9" s="16"/>
      <c r="K9" s="67">
        <f>F9/4</f>
        <v>0.5</v>
      </c>
      <c r="L9" s="8"/>
      <c r="M9" s="70">
        <f>MIN(L9/K9,1)</f>
        <v>0</v>
      </c>
      <c r="N9" s="16"/>
      <c r="O9" s="67">
        <f>F9/4</f>
        <v>0.5</v>
      </c>
      <c r="P9" s="8"/>
      <c r="Q9" s="70">
        <f>MIN(P9/O9,1)</f>
        <v>0</v>
      </c>
      <c r="R9" s="16"/>
      <c r="S9" s="67">
        <f>F9/4</f>
        <v>0.5</v>
      </c>
      <c r="T9" s="8"/>
      <c r="U9" s="70">
        <f>MIN(T9/S9,1)</f>
        <v>0</v>
      </c>
      <c r="V9" s="16"/>
      <c r="W9" s="67">
        <f>H9+L9+P9+T9</f>
        <v>0</v>
      </c>
      <c r="X9" s="70">
        <f>MIN(W9/F9,1)</f>
        <v>0</v>
      </c>
      <c r="Y9" s="111" t="str">
        <f>IF(W9&gt;=F9,"CUMPLE","NO CUMPLE")</f>
        <v>NO CUMPLE</v>
      </c>
      <c r="Z9" s="16"/>
    </row>
    <row r="10" spans="1:26" s="156" customFormat="1" ht="84.6" customHeight="1">
      <c r="A10" s="331"/>
      <c r="B10" s="157" t="s">
        <v>420</v>
      </c>
      <c r="C10" s="157" t="s">
        <v>421</v>
      </c>
      <c r="D10" s="157" t="s">
        <v>422</v>
      </c>
      <c r="E10" s="158">
        <v>12</v>
      </c>
      <c r="F10" s="158">
        <v>12</v>
      </c>
      <c r="G10" s="76">
        <f t="shared" ref="G10:G11" si="0">F10/4</f>
        <v>3</v>
      </c>
      <c r="H10" s="8"/>
      <c r="I10" s="70">
        <f t="shared" ref="I10:I11" si="1">MIN(H10/G10,1)</f>
        <v>0</v>
      </c>
      <c r="J10" s="16"/>
      <c r="K10" s="67">
        <f>F10/4</f>
        <v>3</v>
      </c>
      <c r="L10" s="8"/>
      <c r="M10" s="70">
        <f t="shared" ref="M10:M11" si="2">MIN(L10/K10,1)</f>
        <v>0</v>
      </c>
      <c r="N10" s="16"/>
      <c r="O10" s="67">
        <f>F10/4</f>
        <v>3</v>
      </c>
      <c r="P10" s="8"/>
      <c r="Q10" s="70">
        <f t="shared" ref="Q10:Q11" si="3">MIN(P10/O10,1)</f>
        <v>0</v>
      </c>
      <c r="R10" s="16"/>
      <c r="S10" s="67">
        <f>F10/4</f>
        <v>3</v>
      </c>
      <c r="T10" s="8"/>
      <c r="U10" s="70">
        <f t="shared" ref="U10:U11" si="4">MIN(T10/S10,1)</f>
        <v>0</v>
      </c>
      <c r="V10" s="16"/>
      <c r="W10" s="67">
        <f t="shared" ref="W10" si="5">H10+L10+P10+T10</f>
        <v>0</v>
      </c>
      <c r="X10" s="70">
        <f t="shared" ref="X10:X11" si="6">MIN(W10/F10,1)</f>
        <v>0</v>
      </c>
      <c r="Y10" s="111" t="str">
        <f>IF(W10&gt;=F10,"CUMPLE","NO CUMPLE")</f>
        <v>NO CUMPLE</v>
      </c>
      <c r="Z10" s="16"/>
    </row>
    <row r="11" spans="1:26" s="156" customFormat="1" ht="165" customHeight="1">
      <c r="A11" s="332"/>
      <c r="B11" s="113" t="s">
        <v>360</v>
      </c>
      <c r="C11" s="113" t="s">
        <v>423</v>
      </c>
      <c r="D11" s="113" t="s">
        <v>362</v>
      </c>
      <c r="E11" s="159">
        <v>1</v>
      </c>
      <c r="F11" s="159">
        <v>1</v>
      </c>
      <c r="G11" s="34">
        <f t="shared" si="0"/>
        <v>0.25</v>
      </c>
      <c r="H11" s="73"/>
      <c r="I11" s="70">
        <f t="shared" si="1"/>
        <v>0</v>
      </c>
      <c r="J11" s="16"/>
      <c r="K11" s="61">
        <f>F11/4</f>
        <v>0.25</v>
      </c>
      <c r="L11" s="73"/>
      <c r="M11" s="70">
        <f t="shared" si="2"/>
        <v>0</v>
      </c>
      <c r="N11" s="16"/>
      <c r="O11" s="61">
        <f>F11/4</f>
        <v>0.25</v>
      </c>
      <c r="P11" s="73"/>
      <c r="Q11" s="70">
        <f t="shared" si="3"/>
        <v>0</v>
      </c>
      <c r="R11" s="16"/>
      <c r="S11" s="61">
        <f>F11/4</f>
        <v>0.25</v>
      </c>
      <c r="T11" s="73"/>
      <c r="U11" s="70">
        <f t="shared" si="4"/>
        <v>0</v>
      </c>
      <c r="V11" s="16"/>
      <c r="W11" s="61">
        <f>H11+L11+P11+T11</f>
        <v>0</v>
      </c>
      <c r="X11" s="70">
        <f t="shared" si="6"/>
        <v>0</v>
      </c>
      <c r="Y11" s="111" t="str">
        <f t="shared" ref="Y11" si="7">IF(W11&gt;=F11,"CUMPLE","NO CUMPLE")</f>
        <v>NO CUMPLE</v>
      </c>
      <c r="Z11" s="16"/>
    </row>
    <row r="12" spans="1:26" s="156" customFormat="1" ht="61.5" customHeight="1">
      <c r="A12" s="271"/>
      <c r="B12" s="271"/>
      <c r="C12" s="271"/>
      <c r="D12" s="271"/>
      <c r="E12" s="271"/>
      <c r="F12" s="271"/>
      <c r="G12" s="270"/>
      <c r="H12" s="273" t="s">
        <v>265</v>
      </c>
      <c r="I12" s="350"/>
      <c r="J12" s="261"/>
      <c r="K12" s="281"/>
      <c r="L12" s="279" t="s">
        <v>266</v>
      </c>
      <c r="M12" s="280"/>
      <c r="N12" s="261"/>
      <c r="O12" s="281"/>
      <c r="P12" s="284" t="s">
        <v>267</v>
      </c>
      <c r="Q12" s="351"/>
      <c r="R12" s="261"/>
      <c r="S12" s="281"/>
      <c r="T12" s="265" t="s">
        <v>268</v>
      </c>
      <c r="U12" s="266"/>
      <c r="V12" s="261"/>
      <c r="W12" s="268" t="s">
        <v>426</v>
      </c>
      <c r="X12" s="268"/>
      <c r="Y12" s="268"/>
      <c r="Z12" s="348"/>
    </row>
    <row r="13" spans="1:26" s="156" customFormat="1" ht="15">
      <c r="A13" s="271"/>
      <c r="B13" s="271"/>
      <c r="C13" s="271"/>
      <c r="D13" s="271"/>
      <c r="E13" s="271"/>
      <c r="F13" s="271"/>
      <c r="G13" s="272"/>
      <c r="H13" s="39" t="s">
        <v>262</v>
      </c>
      <c r="I13" s="35" t="s">
        <v>263</v>
      </c>
      <c r="J13" s="262"/>
      <c r="K13" s="282"/>
      <c r="L13" s="40" t="s">
        <v>262</v>
      </c>
      <c r="M13" s="40" t="s">
        <v>263</v>
      </c>
      <c r="N13" s="262"/>
      <c r="O13" s="282"/>
      <c r="P13" s="36" t="s">
        <v>262</v>
      </c>
      <c r="Q13" s="37" t="s">
        <v>263</v>
      </c>
      <c r="R13" s="262"/>
      <c r="S13" s="282"/>
      <c r="T13" s="41" t="s">
        <v>262</v>
      </c>
      <c r="U13" s="42" t="s">
        <v>263</v>
      </c>
      <c r="V13" s="262"/>
      <c r="W13" s="43" t="s">
        <v>262</v>
      </c>
      <c r="X13" s="43" t="s">
        <v>263</v>
      </c>
      <c r="Y13" s="43" t="s">
        <v>269</v>
      </c>
      <c r="Z13" s="349"/>
    </row>
    <row r="14" spans="1:26" s="156" customFormat="1">
      <c r="A14" s="271"/>
      <c r="B14" s="271"/>
      <c r="C14" s="271"/>
      <c r="D14" s="271"/>
      <c r="E14" s="271"/>
      <c r="F14" s="271"/>
      <c r="G14" s="272"/>
      <c r="H14" s="44">
        <v>1</v>
      </c>
      <c r="I14" s="45">
        <f>AVERAGE(I9:I11)</f>
        <v>0</v>
      </c>
      <c r="J14" s="262"/>
      <c r="K14" s="282"/>
      <c r="L14" s="44">
        <v>1</v>
      </c>
      <c r="M14" s="45">
        <f>AVERAGE(M9:M11)</f>
        <v>0</v>
      </c>
      <c r="N14" s="262"/>
      <c r="O14" s="282"/>
      <c r="P14" s="44">
        <v>1</v>
      </c>
      <c r="Q14" s="45">
        <f>AVERAGE(Q9:Q11)</f>
        <v>0</v>
      </c>
      <c r="R14" s="262"/>
      <c r="S14" s="282"/>
      <c r="T14" s="44">
        <v>1</v>
      </c>
      <c r="U14" s="45">
        <f>AVERAGE(U9:U11)</f>
        <v>0</v>
      </c>
      <c r="V14" s="262"/>
      <c r="W14" s="44">
        <v>1</v>
      </c>
      <c r="X14" s="44">
        <f>AVERAGE(X9:X11)</f>
        <v>0</v>
      </c>
      <c r="Y14" s="46" t="str">
        <f>IF(X14&gt;=W14,"CUMPLE","NO CUMPLE")</f>
        <v>NO CUMPLE</v>
      </c>
      <c r="Z14" s="349"/>
    </row>
  </sheetData>
  <sheetProtection algorithmName="SHA-512" hashValue="An0rOo5/JuRiezGnI4ZO5CEeJGa0Cae/DFbAQ0F4GSHcy6GMqXDQc2n+aELMqSu4w0jXK+21s8Na486Jz+/Vmg==" saltValue="UabDz0y2jD5LOCxbMVAXhQ==" spinCount="100000" sheet="1" objects="1" scenarios="1"/>
  <mergeCells count="37">
    <mergeCell ref="A5:B5"/>
    <mergeCell ref="A6:B6"/>
    <mergeCell ref="C5:Z5"/>
    <mergeCell ref="C6:Z6"/>
    <mergeCell ref="G7:J7"/>
    <mergeCell ref="B7:B8"/>
    <mergeCell ref="C7:C8"/>
    <mergeCell ref="D7:D8"/>
    <mergeCell ref="E7:E8"/>
    <mergeCell ref="F7:F8"/>
    <mergeCell ref="A12:G14"/>
    <mergeCell ref="Z12:Z14"/>
    <mergeCell ref="W12:Y12"/>
    <mergeCell ref="H12:I12"/>
    <mergeCell ref="J12:K14"/>
    <mergeCell ref="L12:M12"/>
    <mergeCell ref="N12:O14"/>
    <mergeCell ref="P12:Q12"/>
    <mergeCell ref="R12:S14"/>
    <mergeCell ref="T12:U12"/>
    <mergeCell ref="V12:V14"/>
    <mergeCell ref="A9:A11"/>
    <mergeCell ref="A3:Z3"/>
    <mergeCell ref="A1:C1"/>
    <mergeCell ref="D1:W1"/>
    <mergeCell ref="X1:Z1"/>
    <mergeCell ref="A2:C2"/>
    <mergeCell ref="D2:J2"/>
    <mergeCell ref="K2:Q2"/>
    <mergeCell ref="R2:W2"/>
    <mergeCell ref="X2:Z2"/>
    <mergeCell ref="K7:N7"/>
    <mergeCell ref="O7:R7"/>
    <mergeCell ref="S7:V7"/>
    <mergeCell ref="W7:Z7"/>
    <mergeCell ref="A4:Z4"/>
    <mergeCell ref="A7:A8"/>
  </mergeCells>
  <conditionalFormatting sqref="H9:H11">
    <cfRule type="expression" dxfId="186" priority="11">
      <formula>H9&lt;G9</formula>
    </cfRule>
  </conditionalFormatting>
  <conditionalFormatting sqref="L9:L11">
    <cfRule type="expression" dxfId="185" priority="10">
      <formula>L9&lt;K9</formula>
    </cfRule>
  </conditionalFormatting>
  <conditionalFormatting sqref="M9:M11">
    <cfRule type="cellIs" dxfId="184" priority="4" operator="greaterThan">
      <formula>$G$9&lt;=$F$9</formula>
    </cfRule>
  </conditionalFormatting>
  <conditionalFormatting sqref="P9:P11">
    <cfRule type="expression" dxfId="183" priority="9">
      <formula>P9&lt;O9</formula>
    </cfRule>
  </conditionalFormatting>
  <conditionalFormatting sqref="Q9:Q11">
    <cfRule type="cellIs" dxfId="182" priority="3" operator="greaterThan">
      <formula>$G$9&lt;=$F$9</formula>
    </cfRule>
  </conditionalFormatting>
  <conditionalFormatting sqref="T9:T11">
    <cfRule type="expression" dxfId="181" priority="8">
      <formula>T9&lt;S9</formula>
    </cfRule>
  </conditionalFormatting>
  <conditionalFormatting sqref="U9:U11">
    <cfRule type="cellIs" dxfId="180" priority="1" operator="greaterThan">
      <formula>$G$9&lt;=$F$9</formula>
    </cfRule>
  </conditionalFormatting>
  <conditionalFormatting sqref="Y9:Y11">
    <cfRule type="containsText" dxfId="179" priority="5" operator="containsText" text="NO CUMPLE">
      <formula>NOT(ISERROR(SEARCH("NO CUMPLE",Y9)))</formula>
    </cfRule>
    <cfRule type="containsText" dxfId="178" priority="6" operator="containsText" text="CUMPLE">
      <formula>NOT(ISERROR(SEARCH("CUMPLE",Y9)))</formula>
    </cfRule>
    <cfRule type="iconSet" priority="7">
      <iconSet>
        <cfvo type="percent" val="0"/>
        <cfvo type="percent" val="33"/>
        <cfvo type="percent" val="67"/>
      </iconSet>
    </cfRule>
  </conditionalFormatting>
  <conditionalFormatting sqref="Y14">
    <cfRule type="containsText" dxfId="177" priority="12" operator="containsText" text="NO CUMPLE">
      <formula>NOT(ISERROR(SEARCH("NO CUMPLE",Y14)))</formula>
    </cfRule>
    <cfRule type="containsText" dxfId="176" priority="13" operator="containsText" text="CUMPLE">
      <formula>NOT(ISERROR(SEARCH("CUMPLE",Y14)))</formula>
    </cfRule>
    <cfRule type="iconSet" priority="14">
      <iconSet>
        <cfvo type="percent" val="0"/>
        <cfvo type="percent" val="33"/>
        <cfvo type="percent" val="67"/>
      </iconSet>
    </cfRule>
  </conditionalFormatting>
  <dataValidations disablePrompts="1" count="2">
    <dataValidation allowBlank="1" showInputMessage="1" showErrorMessage="1" prompt="Describa las acciones que desarrollan los componentes de la PP o Plan de Acciones Afirmativas" sqref="C7:E7" xr:uid="{B331623B-C75C-496B-9316-8434EBF63759}"/>
    <dataValidation allowBlank="1" showInputMessage="1" showErrorMessage="1" prompt="Elija de acuerdo a la categoría anterior_x000a_" sqref="B7" xr:uid="{3F1B35FC-8E0B-4BFC-A987-7804FC4F3968}"/>
  </dataValidations>
  <pageMargins left="0.7" right="0.7" top="0.75" bottom="0.75" header="0.3" footer="0.3"/>
  <pageSetup scale="3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EB515-F2D2-41C9-B208-7571153EEB2C}">
  <sheetPr codeName="Hoja6"/>
  <dimension ref="A1:AU20"/>
  <sheetViews>
    <sheetView zoomScale="40" zoomScaleNormal="40" workbookViewId="0">
      <selection activeCell="M33" sqref="M33"/>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4.85546875" style="47" customWidth="1"/>
    <col min="26" max="26" width="28.28515625" style="30" hidden="1" customWidth="1"/>
    <col min="27" max="27" width="25.7109375" style="30" hidden="1" customWidth="1"/>
    <col min="28" max="16384" width="11" style="30"/>
  </cols>
  <sheetData>
    <row r="1" spans="1:47"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7"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7"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7" s="49" customFormat="1" ht="36.75" customHeight="1">
      <c r="A4" s="285" t="s">
        <v>223</v>
      </c>
      <c r="B4" s="285"/>
      <c r="C4" s="285"/>
      <c r="D4" s="285"/>
      <c r="E4" s="285"/>
      <c r="F4" s="285"/>
      <c r="G4" s="285"/>
      <c r="H4" s="285"/>
      <c r="I4" s="285"/>
      <c r="J4" s="285"/>
      <c r="K4" s="285"/>
      <c r="L4" s="285"/>
      <c r="M4" s="285"/>
      <c r="N4" s="285"/>
      <c r="O4" s="285"/>
      <c r="P4" s="285"/>
      <c r="Q4" s="285"/>
      <c r="R4" s="285"/>
      <c r="S4" s="285"/>
      <c r="T4" s="285"/>
      <c r="U4" s="285"/>
      <c r="V4" s="285"/>
      <c r="W4" s="285"/>
      <c r="X4" s="285"/>
      <c r="Y4" s="285"/>
      <c r="Z4" s="285"/>
      <c r="AA4" s="48"/>
      <c r="AB4" s="48"/>
      <c r="AC4" s="48"/>
      <c r="AD4" s="48"/>
      <c r="AE4" s="48"/>
      <c r="AF4" s="48"/>
      <c r="AG4" s="48"/>
    </row>
    <row r="5" spans="1:47" s="49"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307"/>
      <c r="AA5" s="48"/>
      <c r="AB5" s="48"/>
      <c r="AC5" s="48"/>
      <c r="AD5" s="48"/>
      <c r="AE5" s="48"/>
      <c r="AF5" s="48"/>
      <c r="AG5" s="48"/>
    </row>
    <row r="6" spans="1:47" s="49" customFormat="1" ht="36.75" customHeight="1">
      <c r="A6" s="306" t="s">
        <v>425</v>
      </c>
      <c r="B6" s="306"/>
      <c r="C6" s="307" t="s">
        <v>432</v>
      </c>
      <c r="D6" s="307"/>
      <c r="E6" s="307"/>
      <c r="F6" s="307"/>
      <c r="G6" s="307"/>
      <c r="H6" s="307"/>
      <c r="I6" s="307"/>
      <c r="J6" s="307"/>
      <c r="K6" s="307"/>
      <c r="L6" s="307"/>
      <c r="M6" s="307"/>
      <c r="N6" s="307"/>
      <c r="O6" s="307"/>
      <c r="P6" s="307"/>
      <c r="Q6" s="307"/>
      <c r="R6" s="307"/>
      <c r="S6" s="307"/>
      <c r="T6" s="307"/>
      <c r="U6" s="307"/>
      <c r="V6" s="307"/>
      <c r="W6" s="307"/>
      <c r="X6" s="307"/>
      <c r="Y6" s="307"/>
      <c r="Z6" s="307"/>
      <c r="AA6" s="48"/>
      <c r="AB6" s="48"/>
      <c r="AC6" s="48"/>
      <c r="AD6" s="48"/>
      <c r="AE6" s="48"/>
      <c r="AF6" s="48"/>
      <c r="AG6" s="48"/>
    </row>
    <row r="7" spans="1:47" ht="30"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160"/>
      <c r="AA7" s="50"/>
      <c r="AB7" s="50"/>
      <c r="AC7" s="50"/>
      <c r="AD7" s="50"/>
      <c r="AE7" s="50"/>
      <c r="AF7" s="50"/>
      <c r="AG7" s="50"/>
      <c r="AH7" s="51"/>
      <c r="AI7" s="51"/>
      <c r="AJ7" s="51"/>
      <c r="AK7" s="51"/>
      <c r="AL7" s="51"/>
      <c r="AM7" s="51"/>
      <c r="AN7" s="51"/>
      <c r="AO7" s="51"/>
      <c r="AP7" s="51"/>
      <c r="AQ7" s="51"/>
      <c r="AR7" s="51"/>
      <c r="AS7" s="51"/>
      <c r="AT7" s="51"/>
      <c r="AU7" s="51"/>
    </row>
    <row r="8" spans="1:47" ht="35.25" customHeight="1">
      <c r="A8" s="363"/>
      <c r="B8" s="363"/>
      <c r="C8" s="363"/>
      <c r="D8" s="363"/>
      <c r="E8" s="363"/>
      <c r="F8" s="39" t="s">
        <v>262</v>
      </c>
      <c r="G8" s="39" t="s">
        <v>263</v>
      </c>
      <c r="H8" s="39" t="s">
        <v>307</v>
      </c>
      <c r="I8" s="39" t="s">
        <v>264</v>
      </c>
      <c r="J8" s="40" t="s">
        <v>262</v>
      </c>
      <c r="K8" s="40" t="s">
        <v>263</v>
      </c>
      <c r="L8" s="40" t="s">
        <v>305</v>
      </c>
      <c r="M8" s="40" t="s">
        <v>264</v>
      </c>
      <c r="N8" s="37" t="s">
        <v>262</v>
      </c>
      <c r="O8" s="37" t="s">
        <v>263</v>
      </c>
      <c r="P8" s="37" t="s">
        <v>305</v>
      </c>
      <c r="Q8" s="37" t="s">
        <v>264</v>
      </c>
      <c r="R8" s="42" t="s">
        <v>262</v>
      </c>
      <c r="S8" s="42" t="s">
        <v>263</v>
      </c>
      <c r="T8" s="42" t="s">
        <v>305</v>
      </c>
      <c r="U8" s="42" t="s">
        <v>264</v>
      </c>
      <c r="V8" s="43" t="s">
        <v>270</v>
      </c>
      <c r="W8" s="43" t="s">
        <v>305</v>
      </c>
      <c r="X8" s="43" t="s">
        <v>271</v>
      </c>
      <c r="Y8" s="43" t="s">
        <v>308</v>
      </c>
      <c r="Z8" s="160"/>
      <c r="AA8" s="50"/>
      <c r="AB8" s="50"/>
      <c r="AC8" s="50"/>
      <c r="AD8" s="50"/>
      <c r="AE8" s="50"/>
      <c r="AF8" s="50"/>
      <c r="AG8" s="50"/>
      <c r="AH8" s="51"/>
      <c r="AI8" s="51"/>
      <c r="AJ8" s="51"/>
      <c r="AK8" s="51"/>
      <c r="AL8" s="51"/>
      <c r="AM8" s="51"/>
      <c r="AN8" s="51"/>
      <c r="AO8" s="51"/>
      <c r="AP8" s="51"/>
      <c r="AQ8" s="51"/>
      <c r="AR8" s="51"/>
      <c r="AS8" s="51"/>
      <c r="AT8" s="51"/>
      <c r="AU8" s="51"/>
    </row>
    <row r="9" spans="1:47" ht="85.5">
      <c r="A9" s="59" t="s">
        <v>178</v>
      </c>
      <c r="B9" s="59" t="s">
        <v>179</v>
      </c>
      <c r="C9" s="59" t="s">
        <v>445</v>
      </c>
      <c r="D9" s="46">
        <v>16</v>
      </c>
      <c r="E9" s="46">
        <v>4</v>
      </c>
      <c r="F9" s="57">
        <f>E9/4</f>
        <v>1</v>
      </c>
      <c r="G9" s="8"/>
      <c r="H9" s="70">
        <f>MIN(G9/F9,1)</f>
        <v>0</v>
      </c>
      <c r="I9" s="16"/>
      <c r="J9" s="57">
        <f t="shared" ref="J9:J16" si="0">E9/4</f>
        <v>1</v>
      </c>
      <c r="K9" s="8"/>
      <c r="L9" s="70">
        <f>MIN(K9/J9,1)</f>
        <v>0</v>
      </c>
      <c r="M9" s="16"/>
      <c r="N9" s="57">
        <f t="shared" ref="N9:N17" si="1">E9/4</f>
        <v>1</v>
      </c>
      <c r="O9" s="8"/>
      <c r="P9" s="70">
        <f>MIN(O9/N9,1)</f>
        <v>0</v>
      </c>
      <c r="Q9" s="16"/>
      <c r="R9" s="57">
        <f t="shared" ref="R9:R17" si="2">E9/4</f>
        <v>1</v>
      </c>
      <c r="S9" s="8"/>
      <c r="T9" s="70">
        <f>MIN(S9/R9,1)</f>
        <v>0</v>
      </c>
      <c r="U9" s="16"/>
      <c r="V9" s="57">
        <f>G9+K9+O9+S9</f>
        <v>0</v>
      </c>
      <c r="W9" s="70">
        <f>MIN(V9/E9,1)</f>
        <v>0</v>
      </c>
      <c r="X9" s="46" t="str">
        <f>IF(V9&gt;=E9,"CUMPLE","NO CUMPLE")</f>
        <v>NO CUMPLE</v>
      </c>
      <c r="Y9" s="16"/>
      <c r="Z9" s="161" t="s">
        <v>185</v>
      </c>
      <c r="AA9" s="38"/>
      <c r="AB9" s="38"/>
      <c r="AC9" s="38"/>
      <c r="AD9" s="38"/>
      <c r="AE9" s="38"/>
      <c r="AF9" s="38"/>
      <c r="AG9" s="38"/>
    </row>
    <row r="10" spans="1:47" ht="42.75">
      <c r="A10" s="101" t="s">
        <v>446</v>
      </c>
      <c r="B10" s="162" t="s">
        <v>180</v>
      </c>
      <c r="C10" s="162" t="s">
        <v>226</v>
      </c>
      <c r="D10" s="163">
        <v>1</v>
      </c>
      <c r="E10" s="163">
        <v>1</v>
      </c>
      <c r="F10" s="77">
        <f>E10/4</f>
        <v>0.25</v>
      </c>
      <c r="G10" s="73"/>
      <c r="H10" s="70">
        <f t="shared" ref="H10:H17" si="3">MIN(G10/F10,1)</f>
        <v>0</v>
      </c>
      <c r="I10" s="72"/>
      <c r="J10" s="77">
        <f t="shared" si="0"/>
        <v>0.25</v>
      </c>
      <c r="K10" s="73"/>
      <c r="L10" s="70">
        <f t="shared" ref="L10:L17" si="4">MIN(K10/J10,1)</f>
        <v>0</v>
      </c>
      <c r="M10" s="72"/>
      <c r="N10" s="77">
        <f t="shared" si="1"/>
        <v>0.25</v>
      </c>
      <c r="O10" s="73"/>
      <c r="P10" s="70">
        <f t="shared" ref="P10:P17" si="5">MIN(O10/N10,1)</f>
        <v>0</v>
      </c>
      <c r="Q10" s="72"/>
      <c r="R10" s="77">
        <f t="shared" si="2"/>
        <v>0.25</v>
      </c>
      <c r="S10" s="73"/>
      <c r="T10" s="70">
        <f t="shared" ref="T10:T17" si="6">MIN(S10/R10,1)</f>
        <v>0</v>
      </c>
      <c r="U10" s="72"/>
      <c r="V10" s="77">
        <f t="shared" ref="V10:V15" si="7">G10+K10+O10+S10</f>
        <v>0</v>
      </c>
      <c r="W10" s="70">
        <f t="shared" ref="W10:W17" si="8">MIN(V10/E10,1)</f>
        <v>0</v>
      </c>
      <c r="X10" s="46" t="str">
        <f t="shared" ref="X10:X17" si="9">IF(V10&gt;=E10,"CUMPLE","NO CUMPLE")</f>
        <v>NO CUMPLE</v>
      </c>
      <c r="Y10" s="72"/>
      <c r="Z10" s="38" t="s">
        <v>184</v>
      </c>
      <c r="AA10" s="38"/>
      <c r="AB10" s="38"/>
      <c r="AC10" s="38"/>
      <c r="AD10" s="38"/>
      <c r="AE10" s="38"/>
      <c r="AF10" s="38"/>
      <c r="AG10" s="38"/>
    </row>
    <row r="11" spans="1:47" ht="28.5">
      <c r="A11" s="58" t="s">
        <v>181</v>
      </c>
      <c r="B11" s="58" t="s">
        <v>32</v>
      </c>
      <c r="C11" s="58" t="s">
        <v>225</v>
      </c>
      <c r="D11" s="164">
        <v>0.8</v>
      </c>
      <c r="E11" s="164">
        <v>0.5</v>
      </c>
      <c r="F11" s="61">
        <f t="shared" ref="F11:F17" si="10">E11/4</f>
        <v>0.125</v>
      </c>
      <c r="G11" s="73"/>
      <c r="H11" s="70">
        <f t="shared" si="3"/>
        <v>0</v>
      </c>
      <c r="I11" s="15"/>
      <c r="J11" s="61">
        <f t="shared" si="0"/>
        <v>0.125</v>
      </c>
      <c r="K11" s="73"/>
      <c r="L11" s="70">
        <f t="shared" si="4"/>
        <v>0</v>
      </c>
      <c r="M11" s="15"/>
      <c r="N11" s="61">
        <f t="shared" si="1"/>
        <v>0.125</v>
      </c>
      <c r="O11" s="73"/>
      <c r="P11" s="70">
        <f t="shared" si="5"/>
        <v>0</v>
      </c>
      <c r="Q11" s="15"/>
      <c r="R11" s="61">
        <f t="shared" si="2"/>
        <v>0.125</v>
      </c>
      <c r="S11" s="73"/>
      <c r="T11" s="70">
        <f t="shared" si="6"/>
        <v>0</v>
      </c>
      <c r="U11" s="15"/>
      <c r="V11" s="61">
        <f t="shared" si="7"/>
        <v>0</v>
      </c>
      <c r="W11" s="70">
        <f t="shared" si="8"/>
        <v>0</v>
      </c>
      <c r="X11" s="46" t="str">
        <f t="shared" si="9"/>
        <v>NO CUMPLE</v>
      </c>
      <c r="Y11" s="15"/>
      <c r="Z11" s="165" t="s">
        <v>186</v>
      </c>
      <c r="AA11" s="38"/>
      <c r="AB11" s="38"/>
      <c r="AC11" s="38"/>
      <c r="AD11" s="38"/>
      <c r="AE11" s="38"/>
      <c r="AF11" s="38"/>
      <c r="AG11" s="38"/>
    </row>
    <row r="12" spans="1:47" ht="57">
      <c r="A12" s="58" t="s">
        <v>447</v>
      </c>
      <c r="B12" s="58" t="s">
        <v>189</v>
      </c>
      <c r="C12" s="46" t="s">
        <v>190</v>
      </c>
      <c r="D12" s="163">
        <v>1</v>
      </c>
      <c r="E12" s="163">
        <v>1</v>
      </c>
      <c r="F12" s="61">
        <f t="shared" si="10"/>
        <v>0.25</v>
      </c>
      <c r="G12" s="73"/>
      <c r="H12" s="70">
        <f t="shared" si="3"/>
        <v>0</v>
      </c>
      <c r="I12" s="15"/>
      <c r="J12" s="61">
        <f t="shared" si="0"/>
        <v>0.25</v>
      </c>
      <c r="K12" s="73"/>
      <c r="L12" s="70">
        <f t="shared" si="4"/>
        <v>0</v>
      </c>
      <c r="M12" s="15"/>
      <c r="N12" s="61">
        <f t="shared" si="1"/>
        <v>0.25</v>
      </c>
      <c r="O12" s="73"/>
      <c r="P12" s="70">
        <f t="shared" si="5"/>
        <v>0</v>
      </c>
      <c r="Q12" s="15"/>
      <c r="R12" s="61">
        <f t="shared" si="2"/>
        <v>0.25</v>
      </c>
      <c r="S12" s="73"/>
      <c r="T12" s="70">
        <f t="shared" si="6"/>
        <v>0</v>
      </c>
      <c r="U12" s="15"/>
      <c r="V12" s="61">
        <f t="shared" si="7"/>
        <v>0</v>
      </c>
      <c r="W12" s="70">
        <f t="shared" si="8"/>
        <v>0</v>
      </c>
      <c r="X12" s="46" t="str">
        <f t="shared" si="9"/>
        <v>NO CUMPLE</v>
      </c>
      <c r="Y12" s="15"/>
      <c r="Z12" s="165" t="s">
        <v>187</v>
      </c>
      <c r="AA12" s="38"/>
      <c r="AB12" s="38"/>
      <c r="AC12" s="38"/>
      <c r="AD12" s="38"/>
      <c r="AE12" s="38"/>
      <c r="AF12" s="38"/>
      <c r="AG12" s="38"/>
    </row>
    <row r="13" spans="1:47" ht="29.25" customHeight="1">
      <c r="A13" s="361" t="s">
        <v>448</v>
      </c>
      <c r="B13" s="361" t="s">
        <v>449</v>
      </c>
      <c r="C13" s="58" t="s">
        <v>450</v>
      </c>
      <c r="D13" s="46">
        <v>2</v>
      </c>
      <c r="E13" s="46">
        <v>1</v>
      </c>
      <c r="F13" s="67">
        <f>E13/4</f>
        <v>0.25</v>
      </c>
      <c r="G13" s="8"/>
      <c r="H13" s="70">
        <f t="shared" si="3"/>
        <v>0</v>
      </c>
      <c r="I13" s="11"/>
      <c r="J13" s="67">
        <f t="shared" si="0"/>
        <v>0.25</v>
      </c>
      <c r="K13" s="8"/>
      <c r="L13" s="70">
        <f t="shared" si="4"/>
        <v>0</v>
      </c>
      <c r="M13" s="11"/>
      <c r="N13" s="67">
        <f t="shared" si="1"/>
        <v>0.25</v>
      </c>
      <c r="O13" s="8"/>
      <c r="P13" s="70">
        <f t="shared" si="5"/>
        <v>0</v>
      </c>
      <c r="Q13" s="11"/>
      <c r="R13" s="67">
        <f t="shared" si="2"/>
        <v>0.25</v>
      </c>
      <c r="S13" s="8"/>
      <c r="T13" s="70">
        <f t="shared" si="6"/>
        <v>0</v>
      </c>
      <c r="U13" s="11"/>
      <c r="V13" s="67">
        <f t="shared" si="7"/>
        <v>0</v>
      </c>
      <c r="W13" s="70">
        <f t="shared" si="8"/>
        <v>0</v>
      </c>
      <c r="X13" s="46" t="str">
        <f t="shared" si="9"/>
        <v>NO CUMPLE</v>
      </c>
      <c r="Y13" s="11"/>
      <c r="Z13" s="38" t="s">
        <v>184</v>
      </c>
      <c r="AA13" s="38"/>
      <c r="AB13" s="38"/>
      <c r="AC13" s="38"/>
      <c r="AD13" s="38"/>
      <c r="AE13" s="38"/>
      <c r="AF13" s="38"/>
      <c r="AG13" s="38"/>
    </row>
    <row r="14" spans="1:47" ht="28.5">
      <c r="A14" s="362"/>
      <c r="B14" s="362"/>
      <c r="C14" s="46" t="s">
        <v>451</v>
      </c>
      <c r="D14" s="46">
        <v>2</v>
      </c>
      <c r="E14" s="46">
        <v>1</v>
      </c>
      <c r="F14" s="67">
        <f t="shared" si="10"/>
        <v>0.25</v>
      </c>
      <c r="G14" s="8"/>
      <c r="H14" s="70">
        <f t="shared" si="3"/>
        <v>0</v>
      </c>
      <c r="I14" s="15"/>
      <c r="J14" s="67">
        <f t="shared" si="0"/>
        <v>0.25</v>
      </c>
      <c r="K14" s="8"/>
      <c r="L14" s="70">
        <f t="shared" si="4"/>
        <v>0</v>
      </c>
      <c r="M14" s="15"/>
      <c r="N14" s="67">
        <f t="shared" si="1"/>
        <v>0.25</v>
      </c>
      <c r="O14" s="8"/>
      <c r="P14" s="70">
        <f t="shared" si="5"/>
        <v>0</v>
      </c>
      <c r="Q14" s="15"/>
      <c r="R14" s="67">
        <f t="shared" si="2"/>
        <v>0.25</v>
      </c>
      <c r="S14" s="8"/>
      <c r="T14" s="70">
        <f t="shared" si="6"/>
        <v>0</v>
      </c>
      <c r="U14" s="15"/>
      <c r="V14" s="67">
        <f t="shared" si="7"/>
        <v>0</v>
      </c>
      <c r="W14" s="70">
        <f t="shared" si="8"/>
        <v>0</v>
      </c>
      <c r="X14" s="46" t="str">
        <f t="shared" si="9"/>
        <v>NO CUMPLE</v>
      </c>
      <c r="Y14" s="15"/>
      <c r="Z14" s="38" t="s">
        <v>184</v>
      </c>
      <c r="AA14" s="38"/>
      <c r="AB14" s="38"/>
      <c r="AC14" s="38"/>
      <c r="AD14" s="38"/>
      <c r="AE14" s="38"/>
      <c r="AF14" s="38"/>
      <c r="AG14" s="38"/>
    </row>
    <row r="15" spans="1:47" ht="71.25">
      <c r="A15" s="58" t="s">
        <v>452</v>
      </c>
      <c r="B15" s="58" t="s">
        <v>33</v>
      </c>
      <c r="C15" s="58" t="s">
        <v>227</v>
      </c>
      <c r="D15" s="164">
        <v>0.95</v>
      </c>
      <c r="E15" s="164">
        <v>0.95</v>
      </c>
      <c r="F15" s="61">
        <f t="shared" si="10"/>
        <v>0.23749999999999999</v>
      </c>
      <c r="G15" s="73"/>
      <c r="H15" s="70">
        <f t="shared" si="3"/>
        <v>0</v>
      </c>
      <c r="I15" s="15"/>
      <c r="J15" s="61">
        <f t="shared" si="0"/>
        <v>0.23749999999999999</v>
      </c>
      <c r="K15" s="73"/>
      <c r="L15" s="70">
        <f t="shared" si="4"/>
        <v>0</v>
      </c>
      <c r="M15" s="15"/>
      <c r="N15" s="61">
        <f t="shared" si="1"/>
        <v>0.23749999999999999</v>
      </c>
      <c r="O15" s="73"/>
      <c r="P15" s="70">
        <f t="shared" si="5"/>
        <v>0</v>
      </c>
      <c r="Q15" s="15"/>
      <c r="R15" s="61">
        <f t="shared" si="2"/>
        <v>0.23749999999999999</v>
      </c>
      <c r="S15" s="73"/>
      <c r="T15" s="70">
        <f t="shared" si="6"/>
        <v>0</v>
      </c>
      <c r="U15" s="15"/>
      <c r="V15" s="61">
        <f t="shared" si="7"/>
        <v>0</v>
      </c>
      <c r="W15" s="70">
        <f t="shared" si="8"/>
        <v>0</v>
      </c>
      <c r="X15" s="46" t="str">
        <f t="shared" si="9"/>
        <v>NO CUMPLE</v>
      </c>
      <c r="Y15" s="15"/>
      <c r="Z15" s="38" t="s">
        <v>184</v>
      </c>
      <c r="AA15" s="38"/>
      <c r="AB15" s="38"/>
      <c r="AC15" s="38"/>
      <c r="AD15" s="38"/>
      <c r="AE15" s="38"/>
      <c r="AF15" s="38"/>
      <c r="AG15" s="38"/>
    </row>
    <row r="16" spans="1:47" ht="57">
      <c r="A16" s="58" t="s">
        <v>453</v>
      </c>
      <c r="B16" s="58" t="s">
        <v>34</v>
      </c>
      <c r="C16" s="58" t="s">
        <v>454</v>
      </c>
      <c r="D16" s="46">
        <v>16</v>
      </c>
      <c r="E16" s="46">
        <v>4</v>
      </c>
      <c r="F16" s="67">
        <f t="shared" si="10"/>
        <v>1</v>
      </c>
      <c r="G16" s="8"/>
      <c r="H16" s="70">
        <f t="shared" si="3"/>
        <v>0</v>
      </c>
      <c r="I16" s="15"/>
      <c r="J16" s="67">
        <f t="shared" si="0"/>
        <v>1</v>
      </c>
      <c r="K16" s="8"/>
      <c r="L16" s="70">
        <f t="shared" si="4"/>
        <v>0</v>
      </c>
      <c r="M16" s="15"/>
      <c r="N16" s="67">
        <f t="shared" si="1"/>
        <v>1</v>
      </c>
      <c r="O16" s="8"/>
      <c r="P16" s="70">
        <f t="shared" si="5"/>
        <v>0</v>
      </c>
      <c r="Q16" s="15"/>
      <c r="R16" s="67">
        <f t="shared" si="2"/>
        <v>1</v>
      </c>
      <c r="S16" s="8"/>
      <c r="T16" s="70">
        <f t="shared" si="6"/>
        <v>0</v>
      </c>
      <c r="U16" s="15"/>
      <c r="V16" s="67">
        <f>G16+K16+O16+S16</f>
        <v>0</v>
      </c>
      <c r="W16" s="70">
        <f t="shared" si="8"/>
        <v>0</v>
      </c>
      <c r="X16" s="46" t="str">
        <f t="shared" si="9"/>
        <v>NO CUMPLE</v>
      </c>
      <c r="Y16" s="15"/>
      <c r="Z16" s="38"/>
      <c r="AA16" s="38"/>
      <c r="AB16" s="38"/>
      <c r="AC16" s="38"/>
      <c r="AD16" s="38"/>
      <c r="AE16" s="38"/>
      <c r="AF16" s="38"/>
      <c r="AG16" s="38"/>
    </row>
    <row r="17" spans="1:33" ht="144" customHeight="1">
      <c r="A17" s="58" t="s">
        <v>360</v>
      </c>
      <c r="B17" s="58" t="s">
        <v>455</v>
      </c>
      <c r="C17" s="62" t="s">
        <v>362</v>
      </c>
      <c r="D17" s="46"/>
      <c r="E17" s="61">
        <v>1</v>
      </c>
      <c r="F17" s="61">
        <f t="shared" si="10"/>
        <v>0.25</v>
      </c>
      <c r="G17" s="73"/>
      <c r="H17" s="70">
        <f t="shared" si="3"/>
        <v>0</v>
      </c>
      <c r="I17" s="11"/>
      <c r="J17" s="60">
        <f>E17/4</f>
        <v>0.25</v>
      </c>
      <c r="K17" s="73"/>
      <c r="L17" s="70">
        <f t="shared" si="4"/>
        <v>0</v>
      </c>
      <c r="M17" s="11"/>
      <c r="N17" s="60">
        <f t="shared" si="1"/>
        <v>0.25</v>
      </c>
      <c r="O17" s="73"/>
      <c r="P17" s="70">
        <f t="shared" si="5"/>
        <v>0</v>
      </c>
      <c r="Q17" s="11"/>
      <c r="R17" s="60">
        <f t="shared" si="2"/>
        <v>0.25</v>
      </c>
      <c r="S17" s="73"/>
      <c r="T17" s="70">
        <f t="shared" si="6"/>
        <v>0</v>
      </c>
      <c r="U17" s="11"/>
      <c r="V17" s="61">
        <f>G17+K17+O17+S17</f>
        <v>0</v>
      </c>
      <c r="W17" s="70">
        <f t="shared" si="8"/>
        <v>0</v>
      </c>
      <c r="X17" s="46" t="str">
        <f t="shared" si="9"/>
        <v>NO CUMPLE</v>
      </c>
      <c r="Y17" s="11"/>
      <c r="Z17" s="38" t="s">
        <v>184</v>
      </c>
      <c r="AA17" s="38"/>
      <c r="AB17" s="38"/>
      <c r="AC17" s="38"/>
      <c r="AD17" s="38"/>
      <c r="AE17" s="38"/>
      <c r="AF17" s="38"/>
      <c r="AG17" s="38"/>
    </row>
    <row r="18" spans="1:33" ht="31.5" customHeight="1">
      <c r="A18" s="354"/>
      <c r="B18" s="354"/>
      <c r="C18" s="354"/>
      <c r="D18" s="354"/>
      <c r="E18" s="354"/>
      <c r="F18" s="355"/>
      <c r="G18" s="273" t="s">
        <v>265</v>
      </c>
      <c r="H18" s="350"/>
      <c r="I18" s="261"/>
      <c r="J18" s="281"/>
      <c r="K18" s="279" t="s">
        <v>266</v>
      </c>
      <c r="L18" s="280"/>
      <c r="M18" s="261"/>
      <c r="N18" s="281"/>
      <c r="O18" s="284" t="s">
        <v>267</v>
      </c>
      <c r="P18" s="351"/>
      <c r="Q18" s="261"/>
      <c r="R18" s="281"/>
      <c r="S18" s="265" t="s">
        <v>268</v>
      </c>
      <c r="T18" s="266"/>
      <c r="U18" s="261"/>
      <c r="V18" s="364" t="s">
        <v>427</v>
      </c>
      <c r="W18" s="342"/>
      <c r="X18" s="342"/>
      <c r="Y18" s="348"/>
      <c r="Z18" s="38"/>
      <c r="AA18" s="38"/>
      <c r="AB18" s="38"/>
      <c r="AC18" s="38"/>
      <c r="AD18" s="38"/>
      <c r="AE18" s="38"/>
      <c r="AF18" s="38"/>
      <c r="AG18" s="38"/>
    </row>
    <row r="19" spans="1:33" ht="15">
      <c r="A19" s="356"/>
      <c r="B19" s="356"/>
      <c r="C19" s="356"/>
      <c r="D19" s="356"/>
      <c r="E19" s="356"/>
      <c r="F19" s="357"/>
      <c r="G19" s="39" t="s">
        <v>262</v>
      </c>
      <c r="H19" s="35" t="s">
        <v>263</v>
      </c>
      <c r="I19" s="262"/>
      <c r="J19" s="282"/>
      <c r="K19" s="40" t="s">
        <v>262</v>
      </c>
      <c r="L19" s="40" t="s">
        <v>263</v>
      </c>
      <c r="M19" s="262"/>
      <c r="N19" s="282"/>
      <c r="O19" s="36" t="s">
        <v>262</v>
      </c>
      <c r="P19" s="37" t="s">
        <v>263</v>
      </c>
      <c r="Q19" s="262"/>
      <c r="R19" s="282"/>
      <c r="S19" s="41" t="s">
        <v>262</v>
      </c>
      <c r="T19" s="42" t="s">
        <v>263</v>
      </c>
      <c r="U19" s="262"/>
      <c r="V19" s="99" t="s">
        <v>262</v>
      </c>
      <c r="W19" s="43" t="s">
        <v>263</v>
      </c>
      <c r="X19" s="100" t="s">
        <v>269</v>
      </c>
      <c r="Y19" s="349"/>
    </row>
    <row r="20" spans="1:33" ht="14.25" customHeight="1">
      <c r="A20" s="356"/>
      <c r="B20" s="356"/>
      <c r="C20" s="356"/>
      <c r="D20" s="356"/>
      <c r="E20" s="356"/>
      <c r="F20" s="357"/>
      <c r="G20" s="44">
        <v>1</v>
      </c>
      <c r="H20" s="45">
        <f>AVERAGE(H9:H17)</f>
        <v>0</v>
      </c>
      <c r="I20" s="262"/>
      <c r="J20" s="282"/>
      <c r="K20" s="44">
        <v>1</v>
      </c>
      <c r="L20" s="45">
        <f>AVERAGE(L9:L17)</f>
        <v>0</v>
      </c>
      <c r="M20" s="262"/>
      <c r="N20" s="282"/>
      <c r="O20" s="45">
        <v>1</v>
      </c>
      <c r="P20" s="45">
        <f>AVERAGE(P9:P17)</f>
        <v>0</v>
      </c>
      <c r="Q20" s="262"/>
      <c r="R20" s="282"/>
      <c r="S20" s="45">
        <v>1</v>
      </c>
      <c r="T20" s="45">
        <f>AVERAGE(T9:T17)</f>
        <v>0</v>
      </c>
      <c r="U20" s="262"/>
      <c r="V20" s="45">
        <v>1</v>
      </c>
      <c r="W20" s="45">
        <f>AVERAGE(W9:W17)</f>
        <v>0</v>
      </c>
      <c r="X20" s="166" t="str">
        <f>IF(W20&gt;=V20,"CUMPLE","NO CUMPLE")</f>
        <v>NO CUMPLE</v>
      </c>
      <c r="Y20" s="349"/>
    </row>
  </sheetData>
  <sheetProtection algorithmName="SHA-512" hashValue="38zL8CY7MVNoYL1pG1D/YXSCyLsDJ8zv3CE5gfTxFcR1By2083ztSr0eu196Wk2qWdgoM7RoIVa18HPwj9LHyg==" saltValue="Og3ouxe98YHjdh73qv8RrA==" spinCount="100000" sheet="1" objects="1" scenarios="1"/>
  <autoFilter ref="A8:AU17" xr:uid="{6E2EB515-F2D2-41C9-B208-7571153EEB2C}"/>
  <mergeCells count="37">
    <mergeCell ref="V18:X18"/>
    <mergeCell ref="Y18:Y20"/>
    <mergeCell ref="G18:H18"/>
    <mergeCell ref="I18:J20"/>
    <mergeCell ref="K18:L18"/>
    <mergeCell ref="M18:N20"/>
    <mergeCell ref="O18:P18"/>
    <mergeCell ref="V7:Y7"/>
    <mergeCell ref="A7:A8"/>
    <mergeCell ref="B7:B8"/>
    <mergeCell ref="C7:C8"/>
    <mergeCell ref="D7:D8"/>
    <mergeCell ref="E7:E8"/>
    <mergeCell ref="A18:F20"/>
    <mergeCell ref="F7:I7"/>
    <mergeCell ref="J7:M7"/>
    <mergeCell ref="N7:Q7"/>
    <mergeCell ref="R7:U7"/>
    <mergeCell ref="Q18:R20"/>
    <mergeCell ref="S18:T18"/>
    <mergeCell ref="U18:U20"/>
    <mergeCell ref="A13:A14"/>
    <mergeCell ref="B13:B14"/>
    <mergeCell ref="A3:Y3"/>
    <mergeCell ref="A1:B1"/>
    <mergeCell ref="C1:V1"/>
    <mergeCell ref="W1:Y1"/>
    <mergeCell ref="A2:B2"/>
    <mergeCell ref="C2:I2"/>
    <mergeCell ref="J2:P2"/>
    <mergeCell ref="Q2:V2"/>
    <mergeCell ref="W2:Y2"/>
    <mergeCell ref="A4:Z4"/>
    <mergeCell ref="A5:B5"/>
    <mergeCell ref="C5:Z5"/>
    <mergeCell ref="A6:B6"/>
    <mergeCell ref="C6:Z6"/>
  </mergeCells>
  <conditionalFormatting sqref="G9:G17">
    <cfRule type="expression" dxfId="175" priority="10">
      <formula>G9&lt;F9</formula>
    </cfRule>
  </conditionalFormatting>
  <conditionalFormatting sqref="K9:K17">
    <cfRule type="expression" dxfId="174" priority="3">
      <formula>K9&lt;J9</formula>
    </cfRule>
  </conditionalFormatting>
  <conditionalFormatting sqref="L9:L17">
    <cfRule type="cellIs" dxfId="173" priority="6" operator="greaterThan">
      <formula>$G$9&lt;=$F$9</formula>
    </cfRule>
  </conditionalFormatting>
  <conditionalFormatting sqref="O9:O17">
    <cfRule type="expression" dxfId="172" priority="2">
      <formula>O9&lt;N9</formula>
    </cfRule>
  </conditionalFormatting>
  <conditionalFormatting sqref="P9:P17">
    <cfRule type="cellIs" dxfId="171" priority="5" operator="greaterThan">
      <formula>$G$9&lt;=$F$9</formula>
    </cfRule>
  </conditionalFormatting>
  <conditionalFormatting sqref="S9:S17">
    <cfRule type="expression" dxfId="170" priority="1">
      <formula>S9&lt;R9</formula>
    </cfRule>
  </conditionalFormatting>
  <conditionalFormatting sqref="T9:T17">
    <cfRule type="cellIs" dxfId="169" priority="4" operator="greaterThan">
      <formula>$G$9&lt;=$F$9</formula>
    </cfRule>
  </conditionalFormatting>
  <conditionalFormatting sqref="X9:X17">
    <cfRule type="containsText" dxfId="168" priority="56" operator="containsText" text="NO CUMPLE">
      <formula>NOT(ISERROR(SEARCH("NO CUMPLE",X9)))</formula>
    </cfRule>
    <cfRule type="containsText" dxfId="167" priority="57" operator="containsText" text="CUMPLE">
      <formula>NOT(ISERROR(SEARCH("CUMPLE",X9)))</formula>
    </cfRule>
    <cfRule type="iconSet" priority="58">
      <iconSet>
        <cfvo type="percent" val="0"/>
        <cfvo type="percent" val="33"/>
        <cfvo type="percent" val="67"/>
      </iconSet>
    </cfRule>
  </conditionalFormatting>
  <conditionalFormatting sqref="X20">
    <cfRule type="containsText" dxfId="166" priority="11" operator="containsText" text="NO CUMPLE">
      <formula>NOT(ISERROR(SEARCH("NO CUMPLE",X20)))</formula>
    </cfRule>
    <cfRule type="containsText" dxfId="165" priority="12" operator="containsText" text="CUMPLE">
      <formula>NOT(ISERROR(SEARCH("CUMPLE",X20)))</formula>
    </cfRule>
    <cfRule type="iconSet" priority="13">
      <iconSet>
        <cfvo type="percent" val="0"/>
        <cfvo type="percent" val="33"/>
        <cfvo type="percent" val="67"/>
      </iconSet>
    </cfRule>
  </conditionalFormatting>
  <dataValidations count="4">
    <dataValidation allowBlank="1" showInputMessage="1" showErrorMessage="1" prompt="Por favor elegir de acuerdo a la categoría anterior, el objetivo o componente que desarrolla la categoría._x000a_" sqref="B11:B13 B15:B17" xr:uid="{1BF82256-72B3-451E-B349-42C5DCC1F3B7}"/>
    <dataValidation allowBlank="1" showInputMessage="1" showErrorMessage="1" prompt="Por favor incluya las variables consideradas para el cálculo del indicador tomando como referencia las variables señaladas en la definición de la fórmula. (forma matematica)." sqref="Y17 Y13 E13:E14 Q17 U17 E17 I17 I13 Q13 U13 M17 M13" xr:uid="{AA6B8102-04B3-4B93-B6AD-4B4F8284FF38}"/>
    <dataValidation allowBlank="1" showInputMessage="1" showErrorMessage="1" prompt="Elija de acuerdo a la categoría anterior_x000a_" sqref="A7 A11:A13 A15:A17" xr:uid="{772C5F1B-D136-4AA9-B14E-400BB9CCC032}"/>
    <dataValidation allowBlank="1" showInputMessage="1" showErrorMessage="1" prompt="Describa las acciones que desarrollan los componentes de la PP o Plan de Acciones Afirmativas" sqref="B7:D7" xr:uid="{3F119E6E-F0BB-4A6A-8F79-56335FA1DC8A}"/>
  </dataValidations>
  <pageMargins left="0.7" right="0.7" top="0.75" bottom="0.75" header="0.3" footer="0.3"/>
  <pageSetup scale="3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21894-953F-4867-8D9C-C81A89E2C52A}">
  <sheetPr codeName="Hoja7"/>
  <dimension ref="A1:AP19"/>
  <sheetViews>
    <sheetView zoomScale="40" zoomScaleNormal="40" workbookViewId="0">
      <selection activeCell="J16" sqref="J16"/>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2.7109375" style="47" customWidth="1"/>
    <col min="26" max="16384" width="11" style="30"/>
  </cols>
  <sheetData>
    <row r="1" spans="1:42"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2"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2"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2" s="49" customFormat="1" ht="36.75" customHeight="1">
      <c r="A4" s="285" t="s">
        <v>224</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row>
    <row r="5" spans="1:42" s="49"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48"/>
      <c r="AA5" s="48"/>
      <c r="AB5" s="48"/>
    </row>
    <row r="6" spans="1:42" s="49" customFormat="1" ht="36.75" customHeight="1">
      <c r="A6" s="306" t="s">
        <v>425</v>
      </c>
      <c r="B6" s="306"/>
      <c r="C6" s="307" t="s">
        <v>433</v>
      </c>
      <c r="D6" s="307"/>
      <c r="E6" s="307"/>
      <c r="F6" s="307"/>
      <c r="G6" s="307"/>
      <c r="H6" s="307"/>
      <c r="I6" s="307"/>
      <c r="J6" s="307"/>
      <c r="K6" s="307"/>
      <c r="L6" s="307"/>
      <c r="M6" s="307"/>
      <c r="N6" s="307"/>
      <c r="O6" s="307"/>
      <c r="P6" s="307"/>
      <c r="Q6" s="307"/>
      <c r="R6" s="307"/>
      <c r="S6" s="307"/>
      <c r="T6" s="307"/>
      <c r="U6" s="307"/>
      <c r="V6" s="307"/>
      <c r="W6" s="307"/>
      <c r="X6" s="307"/>
      <c r="Y6" s="307"/>
      <c r="Z6" s="48"/>
      <c r="AA6" s="48"/>
      <c r="AB6" s="48"/>
    </row>
    <row r="7" spans="1:42" ht="30" customHeight="1">
      <c r="A7" s="352" t="s">
        <v>1</v>
      </c>
      <c r="B7" s="352" t="s">
        <v>2</v>
      </c>
      <c r="C7" s="352" t="s">
        <v>3</v>
      </c>
      <c r="D7" s="352" t="s">
        <v>163</v>
      </c>
      <c r="E7" s="352" t="s">
        <v>350</v>
      </c>
      <c r="F7" s="273" t="s">
        <v>265</v>
      </c>
      <c r="G7" s="350"/>
      <c r="H7" s="350"/>
      <c r="I7" s="274"/>
      <c r="J7" s="279" t="s">
        <v>266</v>
      </c>
      <c r="K7" s="280"/>
      <c r="L7" s="280"/>
      <c r="M7" s="339"/>
      <c r="N7" s="283" t="s">
        <v>267</v>
      </c>
      <c r="O7" s="340"/>
      <c r="P7" s="340"/>
      <c r="Q7" s="284"/>
      <c r="R7" s="265" t="s">
        <v>268</v>
      </c>
      <c r="S7" s="266"/>
      <c r="T7" s="266"/>
      <c r="U7" s="341"/>
      <c r="V7" s="342" t="s">
        <v>427</v>
      </c>
      <c r="W7" s="342"/>
      <c r="X7" s="342"/>
      <c r="Y7" s="343"/>
      <c r="Z7" s="50"/>
      <c r="AA7" s="50"/>
      <c r="AB7" s="50"/>
      <c r="AC7" s="51"/>
      <c r="AD7" s="51"/>
      <c r="AE7" s="51"/>
      <c r="AF7" s="51"/>
      <c r="AG7" s="51"/>
      <c r="AH7" s="51"/>
      <c r="AI7" s="51"/>
      <c r="AJ7" s="51"/>
      <c r="AK7" s="51"/>
      <c r="AL7" s="51"/>
      <c r="AM7" s="51"/>
      <c r="AN7" s="51"/>
      <c r="AO7" s="51"/>
      <c r="AP7" s="51"/>
    </row>
    <row r="8" spans="1:42" ht="35.25" customHeight="1">
      <c r="A8" s="353"/>
      <c r="B8" s="353"/>
      <c r="C8" s="353"/>
      <c r="D8" s="353"/>
      <c r="E8" s="35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1"/>
      <c r="AD8" s="51"/>
      <c r="AE8" s="51"/>
      <c r="AF8" s="51"/>
      <c r="AG8" s="51"/>
      <c r="AH8" s="51"/>
      <c r="AI8" s="51"/>
      <c r="AJ8" s="51"/>
      <c r="AK8" s="51"/>
      <c r="AL8" s="51"/>
      <c r="AM8" s="51"/>
      <c r="AN8" s="51"/>
      <c r="AO8" s="51"/>
      <c r="AP8" s="51"/>
    </row>
    <row r="9" spans="1:42" ht="85.5" customHeight="1">
      <c r="A9" s="365" t="s">
        <v>29</v>
      </c>
      <c r="B9" s="62" t="s">
        <v>191</v>
      </c>
      <c r="C9" s="62" t="s">
        <v>456</v>
      </c>
      <c r="D9" s="46">
        <v>16</v>
      </c>
      <c r="E9" s="46">
        <v>4</v>
      </c>
      <c r="F9" s="57">
        <f t="shared" ref="F9:F16" si="0">E9/4</f>
        <v>1</v>
      </c>
      <c r="G9" s="8"/>
      <c r="H9" s="70">
        <f>MIN(G9/F9,1)</f>
        <v>0</v>
      </c>
      <c r="I9" s="16"/>
      <c r="J9" s="67">
        <f>E9/4</f>
        <v>1</v>
      </c>
      <c r="K9" s="8"/>
      <c r="L9" s="70">
        <f>MIN(K9/J9,1)</f>
        <v>0</v>
      </c>
      <c r="M9" s="16"/>
      <c r="N9" s="67">
        <f>E9/4</f>
        <v>1</v>
      </c>
      <c r="O9" s="8"/>
      <c r="P9" s="70">
        <f>MIN(O9/N9,1)</f>
        <v>0</v>
      </c>
      <c r="Q9" s="16"/>
      <c r="R9" s="67">
        <f>E9/4</f>
        <v>1</v>
      </c>
      <c r="S9" s="8"/>
      <c r="T9" s="70">
        <f>MIN(S9/R9,1)</f>
        <v>0</v>
      </c>
      <c r="U9" s="16"/>
      <c r="V9" s="67">
        <f>G9+K9+O9+S9</f>
        <v>0</v>
      </c>
      <c r="W9" s="70">
        <f>MIN(V9/E9,1)</f>
        <v>0</v>
      </c>
      <c r="X9" s="46" t="str">
        <f>IF(V9&gt;=E9,"CUMPLE","NO CUMPLE")</f>
        <v>NO CUMPLE</v>
      </c>
      <c r="Y9" s="16"/>
      <c r="Z9" s="38"/>
      <c r="AA9" s="38"/>
      <c r="AB9" s="38"/>
    </row>
    <row r="10" spans="1:42" ht="85.5" customHeight="1">
      <c r="A10" s="366"/>
      <c r="B10" s="62" t="s">
        <v>192</v>
      </c>
      <c r="C10" s="167" t="s">
        <v>457</v>
      </c>
      <c r="D10" s="46">
        <v>8</v>
      </c>
      <c r="E10" s="46">
        <v>2</v>
      </c>
      <c r="F10" s="57">
        <f t="shared" si="0"/>
        <v>0.5</v>
      </c>
      <c r="G10" s="8"/>
      <c r="H10" s="70">
        <f t="shared" ref="H10:H16" si="1">MIN(G10/F10,1)</f>
        <v>0</v>
      </c>
      <c r="I10" s="11"/>
      <c r="J10" s="67">
        <f>E10/4</f>
        <v>0.5</v>
      </c>
      <c r="K10" s="8"/>
      <c r="L10" s="70">
        <f t="shared" ref="L10:L16" si="2">MIN(K10/J10,1)</f>
        <v>0</v>
      </c>
      <c r="M10" s="11"/>
      <c r="N10" s="67">
        <f>E10/4</f>
        <v>0.5</v>
      </c>
      <c r="O10" s="8"/>
      <c r="P10" s="70">
        <f t="shared" ref="P10:P16" si="3">MIN(O10/N10,1)</f>
        <v>0</v>
      </c>
      <c r="Q10" s="11"/>
      <c r="R10" s="67">
        <f>E10/4</f>
        <v>0.5</v>
      </c>
      <c r="S10" s="8"/>
      <c r="T10" s="70">
        <f t="shared" ref="T10:T16" si="4">MIN(S10/R10,1)</f>
        <v>0</v>
      </c>
      <c r="U10" s="11"/>
      <c r="V10" s="67">
        <f t="shared" ref="V10:V16" si="5">G10+K10+O10+S10</f>
        <v>0</v>
      </c>
      <c r="W10" s="70">
        <f t="shared" ref="W10:W16" si="6">MIN(V10/E10,1)</f>
        <v>0</v>
      </c>
      <c r="X10" s="46" t="str">
        <f t="shared" ref="X10:X16" si="7">IF(V10&gt;=E10,"CUMPLE","NO CUMPLE")</f>
        <v>NO CUMPLE</v>
      </c>
      <c r="Y10" s="11"/>
      <c r="Z10" s="38"/>
      <c r="AA10" s="38"/>
      <c r="AB10" s="38"/>
    </row>
    <row r="11" spans="1:42" ht="85.5" customHeight="1">
      <c r="A11" s="366"/>
      <c r="B11" s="62" t="s">
        <v>193</v>
      </c>
      <c r="C11" s="62" t="s">
        <v>458</v>
      </c>
      <c r="D11" s="46">
        <v>16</v>
      </c>
      <c r="E11" s="46">
        <v>4</v>
      </c>
      <c r="F11" s="57">
        <f t="shared" si="0"/>
        <v>1</v>
      </c>
      <c r="G11" s="8"/>
      <c r="H11" s="70">
        <f t="shared" si="1"/>
        <v>0</v>
      </c>
      <c r="I11" s="11"/>
      <c r="J11" s="67">
        <f>E11/4</f>
        <v>1</v>
      </c>
      <c r="K11" s="8"/>
      <c r="L11" s="70">
        <f t="shared" si="2"/>
        <v>0</v>
      </c>
      <c r="M11" s="11"/>
      <c r="N11" s="67">
        <f>E11/4</f>
        <v>1</v>
      </c>
      <c r="O11" s="8"/>
      <c r="P11" s="70">
        <f t="shared" si="3"/>
        <v>0</v>
      </c>
      <c r="Q11" s="11"/>
      <c r="R11" s="67">
        <f>E11/4</f>
        <v>1</v>
      </c>
      <c r="S11" s="8"/>
      <c r="T11" s="70">
        <f t="shared" si="4"/>
        <v>0</v>
      </c>
      <c r="U11" s="11"/>
      <c r="V11" s="67">
        <f t="shared" si="5"/>
        <v>0</v>
      </c>
      <c r="W11" s="70">
        <f t="shared" si="6"/>
        <v>0</v>
      </c>
      <c r="X11" s="46" t="str">
        <f t="shared" si="7"/>
        <v>NO CUMPLE</v>
      </c>
      <c r="Y11" s="11"/>
      <c r="Z11" s="38"/>
      <c r="AA11" s="38"/>
      <c r="AB11" s="38"/>
    </row>
    <row r="12" spans="1:42" ht="85.5" customHeight="1">
      <c r="A12" s="366"/>
      <c r="B12" s="62" t="s">
        <v>30</v>
      </c>
      <c r="C12" s="62" t="s">
        <v>459</v>
      </c>
      <c r="D12" s="46">
        <v>8</v>
      </c>
      <c r="E12" s="46">
        <v>2</v>
      </c>
      <c r="F12" s="57">
        <f t="shared" si="0"/>
        <v>0.5</v>
      </c>
      <c r="G12" s="8"/>
      <c r="H12" s="70">
        <f t="shared" si="1"/>
        <v>0</v>
      </c>
      <c r="I12" s="11"/>
      <c r="J12" s="67">
        <f>E12/4</f>
        <v>0.5</v>
      </c>
      <c r="K12" s="8"/>
      <c r="L12" s="70">
        <f t="shared" si="2"/>
        <v>0</v>
      </c>
      <c r="M12" s="11"/>
      <c r="N12" s="67">
        <f>E12/4</f>
        <v>0.5</v>
      </c>
      <c r="O12" s="8"/>
      <c r="P12" s="70">
        <f t="shared" si="3"/>
        <v>0</v>
      </c>
      <c r="Q12" s="11"/>
      <c r="R12" s="67">
        <f>E12/4</f>
        <v>0.5</v>
      </c>
      <c r="S12" s="8"/>
      <c r="T12" s="70">
        <f t="shared" si="4"/>
        <v>0</v>
      </c>
      <c r="U12" s="11"/>
      <c r="V12" s="67">
        <f t="shared" si="5"/>
        <v>0</v>
      </c>
      <c r="W12" s="70">
        <f t="shared" si="6"/>
        <v>0</v>
      </c>
      <c r="X12" s="46" t="str">
        <f t="shared" si="7"/>
        <v>NO CUMPLE</v>
      </c>
      <c r="Y12" s="11"/>
      <c r="Z12" s="38"/>
      <c r="AA12" s="38"/>
      <c r="AB12" s="38"/>
    </row>
    <row r="13" spans="1:42" ht="85.5" customHeight="1">
      <c r="A13" s="366"/>
      <c r="B13" s="62" t="s">
        <v>460</v>
      </c>
      <c r="C13" s="62" t="s">
        <v>461</v>
      </c>
      <c r="D13" s="46">
        <v>1</v>
      </c>
      <c r="E13" s="46">
        <v>24</v>
      </c>
      <c r="F13" s="57">
        <f t="shared" si="0"/>
        <v>6</v>
      </c>
      <c r="G13" s="8"/>
      <c r="H13" s="70">
        <f t="shared" si="1"/>
        <v>0</v>
      </c>
      <c r="I13" s="15"/>
      <c r="J13" s="67">
        <f>E13/4</f>
        <v>6</v>
      </c>
      <c r="K13" s="8"/>
      <c r="L13" s="70">
        <f t="shared" si="2"/>
        <v>0</v>
      </c>
      <c r="M13" s="15"/>
      <c r="N13" s="67">
        <f>E13/4</f>
        <v>6</v>
      </c>
      <c r="O13" s="8"/>
      <c r="P13" s="70">
        <f t="shared" si="3"/>
        <v>0</v>
      </c>
      <c r="Q13" s="15"/>
      <c r="R13" s="67">
        <f>E13/4</f>
        <v>6</v>
      </c>
      <c r="S13" s="8"/>
      <c r="T13" s="70">
        <f t="shared" si="4"/>
        <v>0</v>
      </c>
      <c r="U13" s="15"/>
      <c r="V13" s="67">
        <f t="shared" si="5"/>
        <v>0</v>
      </c>
      <c r="W13" s="70">
        <f t="shared" si="6"/>
        <v>0</v>
      </c>
      <c r="X13" s="46" t="str">
        <f t="shared" si="7"/>
        <v>NO CUMPLE</v>
      </c>
      <c r="Y13" s="15"/>
      <c r="Z13" s="38"/>
      <c r="AA13" s="38"/>
      <c r="AB13" s="38"/>
    </row>
    <row r="14" spans="1:42" ht="70.5" customHeight="1">
      <c r="A14" s="371" t="s">
        <v>155</v>
      </c>
      <c r="B14" s="62" t="s">
        <v>462</v>
      </c>
      <c r="C14" s="62" t="s">
        <v>195</v>
      </c>
      <c r="D14" s="46">
        <v>4</v>
      </c>
      <c r="E14" s="46">
        <v>1</v>
      </c>
      <c r="F14" s="57">
        <f t="shared" si="0"/>
        <v>0.25</v>
      </c>
      <c r="G14" s="8"/>
      <c r="H14" s="70">
        <f t="shared" si="1"/>
        <v>0</v>
      </c>
      <c r="I14" s="15"/>
      <c r="J14" s="67">
        <f t="shared" ref="J14:J16" si="8">E14/4</f>
        <v>0.25</v>
      </c>
      <c r="K14" s="8"/>
      <c r="L14" s="70">
        <f t="shared" si="2"/>
        <v>0</v>
      </c>
      <c r="M14" s="15"/>
      <c r="N14" s="67">
        <f t="shared" ref="N14:N15" si="9">E14/4</f>
        <v>0.25</v>
      </c>
      <c r="O14" s="8"/>
      <c r="P14" s="70">
        <f t="shared" si="3"/>
        <v>0</v>
      </c>
      <c r="Q14" s="15"/>
      <c r="R14" s="67">
        <f t="shared" ref="R14:R15" si="10">E14/4</f>
        <v>0.25</v>
      </c>
      <c r="S14" s="8"/>
      <c r="T14" s="70">
        <f t="shared" si="4"/>
        <v>0</v>
      </c>
      <c r="U14" s="15"/>
      <c r="V14" s="67">
        <f t="shared" si="5"/>
        <v>0</v>
      </c>
      <c r="W14" s="70">
        <f t="shared" si="6"/>
        <v>0</v>
      </c>
      <c r="X14" s="46" t="str">
        <f t="shared" si="7"/>
        <v>NO CUMPLE</v>
      </c>
      <c r="Y14" s="15"/>
      <c r="Z14" s="38"/>
      <c r="AA14" s="38"/>
      <c r="AB14" s="38"/>
    </row>
    <row r="15" spans="1:42" ht="70.5" customHeight="1">
      <c r="A15" s="371"/>
      <c r="B15" s="62" t="s">
        <v>463</v>
      </c>
      <c r="C15" s="62" t="s">
        <v>464</v>
      </c>
      <c r="D15" s="46">
        <v>0</v>
      </c>
      <c r="E15" s="46">
        <v>1</v>
      </c>
      <c r="F15" s="57">
        <f>E15/4</f>
        <v>0.25</v>
      </c>
      <c r="G15" s="8"/>
      <c r="H15" s="70">
        <f t="shared" si="1"/>
        <v>0</v>
      </c>
      <c r="I15" s="15"/>
      <c r="J15" s="67">
        <f t="shared" si="8"/>
        <v>0.25</v>
      </c>
      <c r="K15" s="8"/>
      <c r="L15" s="70">
        <f t="shared" si="2"/>
        <v>0</v>
      </c>
      <c r="M15" s="15"/>
      <c r="N15" s="67">
        <f t="shared" si="9"/>
        <v>0.25</v>
      </c>
      <c r="O15" s="8"/>
      <c r="P15" s="70">
        <f t="shared" si="3"/>
        <v>0</v>
      </c>
      <c r="Q15" s="15"/>
      <c r="R15" s="67">
        <f t="shared" si="10"/>
        <v>0.25</v>
      </c>
      <c r="S15" s="8"/>
      <c r="T15" s="70">
        <f t="shared" si="4"/>
        <v>0</v>
      </c>
      <c r="U15" s="15"/>
      <c r="V15" s="67">
        <f>G15+K15+O15+S15</f>
        <v>0</v>
      </c>
      <c r="W15" s="70">
        <f t="shared" si="6"/>
        <v>0</v>
      </c>
      <c r="X15" s="46" t="str">
        <f t="shared" si="7"/>
        <v>NO CUMPLE</v>
      </c>
      <c r="Y15" s="15"/>
      <c r="Z15" s="38"/>
      <c r="AA15" s="38"/>
      <c r="AB15" s="38"/>
    </row>
    <row r="16" spans="1:42" ht="107.25" customHeight="1">
      <c r="A16" s="168" t="s">
        <v>360</v>
      </c>
      <c r="B16" s="62" t="s">
        <v>465</v>
      </c>
      <c r="C16" s="62" t="s">
        <v>362</v>
      </c>
      <c r="D16" s="46"/>
      <c r="E16" s="61">
        <v>1</v>
      </c>
      <c r="F16" s="61">
        <f t="shared" si="0"/>
        <v>0.25</v>
      </c>
      <c r="G16" s="73"/>
      <c r="H16" s="70">
        <f t="shared" si="1"/>
        <v>0</v>
      </c>
      <c r="I16" s="11"/>
      <c r="J16" s="61">
        <f t="shared" si="8"/>
        <v>0.25</v>
      </c>
      <c r="K16" s="73"/>
      <c r="L16" s="70">
        <f t="shared" si="2"/>
        <v>0</v>
      </c>
      <c r="M16" s="11"/>
      <c r="N16" s="61">
        <f>E16/4</f>
        <v>0.25</v>
      </c>
      <c r="O16" s="73"/>
      <c r="P16" s="70">
        <f t="shared" si="3"/>
        <v>0</v>
      </c>
      <c r="Q16" s="11"/>
      <c r="R16" s="61">
        <f>E16/4</f>
        <v>0.25</v>
      </c>
      <c r="S16" s="73"/>
      <c r="T16" s="70">
        <f t="shared" si="4"/>
        <v>0</v>
      </c>
      <c r="U16" s="11"/>
      <c r="V16" s="61">
        <f t="shared" si="5"/>
        <v>0</v>
      </c>
      <c r="W16" s="70">
        <f t="shared" si="6"/>
        <v>0</v>
      </c>
      <c r="X16" s="46" t="str">
        <f t="shared" si="7"/>
        <v>NO CUMPLE</v>
      </c>
      <c r="Y16" s="11"/>
      <c r="Z16" s="38"/>
      <c r="AA16" s="38"/>
      <c r="AB16" s="38"/>
    </row>
    <row r="17" spans="1:28" s="170" customFormat="1" ht="68.25" customHeight="1">
      <c r="A17" s="367"/>
      <c r="B17" s="367"/>
      <c r="C17" s="367"/>
      <c r="D17" s="367"/>
      <c r="E17" s="367"/>
      <c r="F17" s="368"/>
      <c r="G17" s="273" t="s">
        <v>265</v>
      </c>
      <c r="H17" s="350"/>
      <c r="I17" s="261"/>
      <c r="J17" s="281"/>
      <c r="K17" s="279" t="s">
        <v>266</v>
      </c>
      <c r="L17" s="280"/>
      <c r="M17" s="261"/>
      <c r="N17" s="281"/>
      <c r="O17" s="284" t="s">
        <v>267</v>
      </c>
      <c r="P17" s="351"/>
      <c r="Q17" s="261"/>
      <c r="R17" s="281"/>
      <c r="S17" s="265" t="s">
        <v>268</v>
      </c>
      <c r="T17" s="266"/>
      <c r="U17" s="261"/>
      <c r="V17" s="268" t="s">
        <v>427</v>
      </c>
      <c r="W17" s="268"/>
      <c r="X17" s="268"/>
      <c r="Y17" s="348"/>
      <c r="Z17" s="169"/>
      <c r="AA17" s="169"/>
      <c r="AB17" s="169"/>
    </row>
    <row r="18" spans="1:28" ht="15">
      <c r="A18" s="369"/>
      <c r="B18" s="369"/>
      <c r="C18" s="369"/>
      <c r="D18" s="369"/>
      <c r="E18" s="369"/>
      <c r="F18" s="370"/>
      <c r="G18" s="39" t="s">
        <v>262</v>
      </c>
      <c r="H18" s="35" t="s">
        <v>263</v>
      </c>
      <c r="I18" s="262"/>
      <c r="J18" s="282"/>
      <c r="K18" s="40" t="s">
        <v>262</v>
      </c>
      <c r="L18" s="40" t="s">
        <v>263</v>
      </c>
      <c r="M18" s="262"/>
      <c r="N18" s="282"/>
      <c r="O18" s="36" t="s">
        <v>262</v>
      </c>
      <c r="P18" s="37" t="s">
        <v>263</v>
      </c>
      <c r="Q18" s="262"/>
      <c r="R18" s="282"/>
      <c r="S18" s="41" t="s">
        <v>262</v>
      </c>
      <c r="T18" s="42" t="s">
        <v>263</v>
      </c>
      <c r="U18" s="262"/>
      <c r="V18" s="43" t="s">
        <v>262</v>
      </c>
      <c r="W18" s="43" t="s">
        <v>263</v>
      </c>
      <c r="X18" s="43" t="s">
        <v>269</v>
      </c>
      <c r="Y18" s="349"/>
    </row>
    <row r="19" spans="1:28">
      <c r="A19" s="369"/>
      <c r="B19" s="369"/>
      <c r="C19" s="369"/>
      <c r="D19" s="369"/>
      <c r="E19" s="369"/>
      <c r="F19" s="370"/>
      <c r="G19" s="44">
        <v>1</v>
      </c>
      <c r="H19" s="45">
        <f>AVERAGE(H9:H16)</f>
        <v>0</v>
      </c>
      <c r="I19" s="262"/>
      <c r="J19" s="282"/>
      <c r="K19" s="44">
        <v>1</v>
      </c>
      <c r="L19" s="45">
        <f>AVERAGE(L9:L16)</f>
        <v>0</v>
      </c>
      <c r="M19" s="262"/>
      <c r="N19" s="282"/>
      <c r="O19" s="44">
        <v>1</v>
      </c>
      <c r="P19" s="45">
        <f>AVERAGE(P9:P16)</f>
        <v>0</v>
      </c>
      <c r="Q19" s="262"/>
      <c r="R19" s="282"/>
      <c r="S19" s="44">
        <v>1</v>
      </c>
      <c r="T19" s="45">
        <f>AVERAGE(T9:T16)</f>
        <v>0</v>
      </c>
      <c r="U19" s="262"/>
      <c r="V19" s="44">
        <v>1</v>
      </c>
      <c r="W19" s="44">
        <f>AVERAGE(W9:W16)</f>
        <v>0</v>
      </c>
      <c r="X19" s="46" t="str">
        <f>IF(W19&gt;=V19,"CUMPLE","NO CUMPLE")</f>
        <v>NO CUMPLE</v>
      </c>
      <c r="Y19" s="349"/>
    </row>
  </sheetData>
  <sheetProtection algorithmName="SHA-512" hashValue="7dxlWJGmaHZ30YJjebbFriKpkdFCw+UMOprgp6aBTetwdH02Yxd2WBhJ3tMNX4h3INYTQufgyhHwl9KW3vEv5w==" saltValue="8uhtFKiOLqzdX7ty3RxARQ==" spinCount="100000" sheet="1" objects="1" scenarios="1"/>
  <autoFilter ref="A8:DC19" xr:uid="{6E2EB515-F2D2-41C9-B208-7571153EEB2C}"/>
  <mergeCells count="37">
    <mergeCell ref="A17:F19"/>
    <mergeCell ref="A7:A8"/>
    <mergeCell ref="B7:B8"/>
    <mergeCell ref="Q17:R19"/>
    <mergeCell ref="S17:T17"/>
    <mergeCell ref="J7:M7"/>
    <mergeCell ref="N7:Q7"/>
    <mergeCell ref="R7:U7"/>
    <mergeCell ref="U17:U19"/>
    <mergeCell ref="A14:A15"/>
    <mergeCell ref="V7:Y7"/>
    <mergeCell ref="A9:A13"/>
    <mergeCell ref="C7:C8"/>
    <mergeCell ref="D7:D8"/>
    <mergeCell ref="E7:E8"/>
    <mergeCell ref="F7:I7"/>
    <mergeCell ref="V17:X17"/>
    <mergeCell ref="Y17:Y19"/>
    <mergeCell ref="G17:H17"/>
    <mergeCell ref="I17:J19"/>
    <mergeCell ref="K17:L17"/>
    <mergeCell ref="M17:N19"/>
    <mergeCell ref="O17:P17"/>
    <mergeCell ref="A3:Y3"/>
    <mergeCell ref="A1:B1"/>
    <mergeCell ref="C1:V1"/>
    <mergeCell ref="W1:Y1"/>
    <mergeCell ref="A2:B2"/>
    <mergeCell ref="C2:I2"/>
    <mergeCell ref="J2:P2"/>
    <mergeCell ref="Q2:V2"/>
    <mergeCell ref="W2:Y2"/>
    <mergeCell ref="A4:Y4"/>
    <mergeCell ref="A5:B5"/>
    <mergeCell ref="C5:Y5"/>
    <mergeCell ref="A6:B6"/>
    <mergeCell ref="C6:Y6"/>
  </mergeCells>
  <conditionalFormatting sqref="G9:G16">
    <cfRule type="expression" dxfId="164" priority="14">
      <formula>G9&lt;F9</formula>
    </cfRule>
  </conditionalFormatting>
  <conditionalFormatting sqref="K9:K16">
    <cfRule type="expression" dxfId="163" priority="3">
      <formula>K9&lt;J9</formula>
    </cfRule>
  </conditionalFormatting>
  <conditionalFormatting sqref="L9:L16">
    <cfRule type="cellIs" dxfId="162" priority="10" operator="greaterThan">
      <formula>$G$9&lt;=$F$9</formula>
    </cfRule>
  </conditionalFormatting>
  <conditionalFormatting sqref="O9:O16">
    <cfRule type="expression" dxfId="161" priority="2">
      <formula>O9&lt;N9</formula>
    </cfRule>
  </conditionalFormatting>
  <conditionalFormatting sqref="P9:P16">
    <cfRule type="cellIs" dxfId="160" priority="9" operator="greaterThan">
      <formula>$G$9&lt;=$F$9</formula>
    </cfRule>
  </conditionalFormatting>
  <conditionalFormatting sqref="S9:S16">
    <cfRule type="expression" dxfId="159" priority="1">
      <formula>S9&lt;R9</formula>
    </cfRule>
  </conditionalFormatting>
  <conditionalFormatting sqref="T9:T16">
    <cfRule type="cellIs" dxfId="158" priority="7" operator="greaterThan">
      <formula>$G$9&lt;=$F$9</formula>
    </cfRule>
  </conditionalFormatting>
  <conditionalFormatting sqref="X9:X16">
    <cfRule type="containsText" dxfId="157" priority="4" operator="containsText" text="NO CUMPLE">
      <formula>NOT(ISERROR(SEARCH("NO CUMPLE",X9)))</formula>
    </cfRule>
    <cfRule type="containsText" dxfId="156" priority="5" operator="containsText" text="CUMPLE">
      <formula>NOT(ISERROR(SEARCH("CUMPLE",X9)))</formula>
    </cfRule>
    <cfRule type="iconSet" priority="6">
      <iconSet>
        <cfvo type="percent" val="0"/>
        <cfvo type="percent" val="33"/>
        <cfvo type="percent" val="67"/>
      </iconSet>
    </cfRule>
  </conditionalFormatting>
  <conditionalFormatting sqref="X19">
    <cfRule type="containsText" dxfId="155" priority="15" operator="containsText" text="NO CUMPLE">
      <formula>NOT(ISERROR(SEARCH("NO CUMPLE",X19)))</formula>
    </cfRule>
    <cfRule type="containsText" dxfId="154" priority="16" operator="containsText" text="CUMPLE">
      <formula>NOT(ISERROR(SEARCH("CUMPLE",X19)))</formula>
    </cfRule>
    <cfRule type="iconSet" priority="17">
      <iconSet>
        <cfvo type="percent" val="0"/>
        <cfvo type="percent" val="33"/>
        <cfvo type="percent" val="67"/>
      </iconSet>
    </cfRule>
  </conditionalFormatting>
  <dataValidations count="3">
    <dataValidation allowBlank="1" showInputMessage="1" showErrorMessage="1" prompt="Describa las acciones que desarrollan los componentes de la PP o Plan de Acciones Afirmativas" sqref="B9:B14 B7:D7 A14" xr:uid="{D61FD8AC-F6FE-4F2B-A87F-2D9A7A3535A1}"/>
    <dataValidation allowBlank="1" showInputMessage="1" showErrorMessage="1" prompt="Elija de acuerdo a la categoría anterior_x000a_" sqref="A7" xr:uid="{DC72462A-CDED-4737-85B3-FDE0B6FCBEE9}"/>
    <dataValidation allowBlank="1" showInputMessage="1" showErrorMessage="1" prompt="Por favor incluya las variables consideradas para el cálculo del indicador tomando como referencia las variables señaladas en la definición de la fórmula. (forma matematica)." sqref="E9:E12 I10:I12 Y10:Y12 M10:M12 U10:U12 Q10:Q12" xr:uid="{2F63E204-8929-4409-92CB-C2760B1FD27D}"/>
  </dataValidations>
  <pageMargins left="0.7" right="0.7" top="0.75" bottom="0.75" header="0.3" footer="0.3"/>
  <pageSetup scale="3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C7A-6091-439D-91EF-F37D61418D83}">
  <sheetPr codeName="Hoja8"/>
  <dimension ref="A1:AS16"/>
  <sheetViews>
    <sheetView topLeftCell="B1" zoomScale="53" zoomScaleNormal="53" workbookViewId="0">
      <selection activeCell="S35" sqref="S35"/>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9.28515625" style="47" customWidth="1"/>
    <col min="26" max="16384" width="11" style="30"/>
  </cols>
  <sheetData>
    <row r="1" spans="1:45"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5"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5" ht="15.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5"/>
    </row>
    <row r="4" spans="1:45" s="49" customFormat="1" ht="36.75" customHeight="1">
      <c r="A4" s="285" t="s">
        <v>434</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row>
    <row r="5" spans="1:45" s="49" customFormat="1" ht="36.75" customHeight="1">
      <c r="A5" s="306" t="s">
        <v>424</v>
      </c>
      <c r="B5" s="306"/>
      <c r="C5" s="307" t="s">
        <v>35</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row>
    <row r="6" spans="1:45" s="49" customFormat="1" ht="36.75" customHeight="1">
      <c r="A6" s="306" t="s">
        <v>425</v>
      </c>
      <c r="B6" s="306"/>
      <c r="C6" s="307" t="s">
        <v>435</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row>
    <row r="7" spans="1:45" ht="30"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50"/>
      <c r="AA7" s="50"/>
      <c r="AB7" s="50"/>
      <c r="AC7" s="50"/>
      <c r="AD7" s="50"/>
      <c r="AE7" s="50"/>
      <c r="AF7" s="51"/>
      <c r="AG7" s="51"/>
      <c r="AH7" s="51"/>
      <c r="AI7" s="51"/>
      <c r="AJ7" s="51"/>
      <c r="AK7" s="51"/>
      <c r="AL7" s="51"/>
      <c r="AM7" s="51"/>
      <c r="AN7" s="51"/>
      <c r="AO7" s="51"/>
      <c r="AP7" s="51"/>
      <c r="AQ7" s="51"/>
      <c r="AR7" s="51"/>
      <c r="AS7" s="51"/>
    </row>
    <row r="8" spans="1:45" ht="35.25" customHeight="1">
      <c r="A8" s="363"/>
      <c r="B8" s="363"/>
      <c r="C8" s="363"/>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1"/>
      <c r="AG8" s="51"/>
      <c r="AH8" s="51"/>
      <c r="AI8" s="51"/>
      <c r="AJ8" s="51"/>
      <c r="AK8" s="51"/>
      <c r="AL8" s="51"/>
      <c r="AM8" s="51"/>
      <c r="AN8" s="51"/>
      <c r="AO8" s="51"/>
      <c r="AP8" s="51"/>
      <c r="AQ8" s="51"/>
      <c r="AR8" s="51"/>
      <c r="AS8" s="51"/>
    </row>
    <row r="9" spans="1:45" ht="57">
      <c r="A9" s="53" t="s">
        <v>466</v>
      </c>
      <c r="B9" s="53" t="s">
        <v>467</v>
      </c>
      <c r="C9" s="53" t="s">
        <v>228</v>
      </c>
      <c r="D9" s="68">
        <v>0.9</v>
      </c>
      <c r="E9" s="68">
        <v>0.9</v>
      </c>
      <c r="F9" s="60">
        <f>E9/4</f>
        <v>0.22500000000000001</v>
      </c>
      <c r="G9" s="32"/>
      <c r="H9" s="70">
        <f>MIN(G9/F9,1)</f>
        <v>0</v>
      </c>
      <c r="I9" s="164"/>
      <c r="J9" s="60">
        <f>E9/4</f>
        <v>0.22500000000000001</v>
      </c>
      <c r="K9" s="32"/>
      <c r="L9" s="70">
        <f>MIN(K9/J9,1)</f>
        <v>0</v>
      </c>
      <c r="M9" s="164"/>
      <c r="N9" s="60">
        <f>E9/4</f>
        <v>0.22500000000000001</v>
      </c>
      <c r="O9" s="32"/>
      <c r="P9" s="70">
        <f>MIN(O9/N9,1)</f>
        <v>0</v>
      </c>
      <c r="Q9" s="164"/>
      <c r="R9" s="60">
        <f>E9/4</f>
        <v>0.22500000000000001</v>
      </c>
      <c r="S9" s="32"/>
      <c r="T9" s="70">
        <f>MIN(S9/R9,1)</f>
        <v>0</v>
      </c>
      <c r="U9" s="164"/>
      <c r="V9" s="60">
        <f>G9+K9+O9+S9</f>
        <v>0</v>
      </c>
      <c r="W9" s="70">
        <f>MIN(V9/E9,1)</f>
        <v>0</v>
      </c>
      <c r="X9" s="46" t="str">
        <f>IF(V9&gt;=E9,"CUMPLE","NO CUMPLE")</f>
        <v>NO CUMPLE</v>
      </c>
      <c r="Y9" s="164"/>
      <c r="Z9" s="38"/>
      <c r="AA9" s="38"/>
      <c r="AB9" s="38"/>
      <c r="AC9" s="38"/>
      <c r="AD9" s="38"/>
      <c r="AE9" s="38"/>
    </row>
    <row r="10" spans="1:45" ht="42.75">
      <c r="A10" s="53" t="s">
        <v>468</v>
      </c>
      <c r="B10" s="53" t="s">
        <v>469</v>
      </c>
      <c r="C10" s="53" t="s">
        <v>470</v>
      </c>
      <c r="D10" s="68">
        <v>0.2</v>
      </c>
      <c r="E10" s="68">
        <v>0.2</v>
      </c>
      <c r="F10" s="60">
        <f>E10/4</f>
        <v>0.05</v>
      </c>
      <c r="G10" s="32"/>
      <c r="H10" s="70">
        <f t="shared" ref="H10:H13" si="0">MIN(G10/F10,1)</f>
        <v>0</v>
      </c>
      <c r="I10" s="164"/>
      <c r="J10" s="60">
        <f>E10/4</f>
        <v>0.05</v>
      </c>
      <c r="K10" s="32"/>
      <c r="L10" s="70">
        <f t="shared" ref="L10:L13" si="1">MIN(K10/J10,1)</f>
        <v>0</v>
      </c>
      <c r="M10" s="164"/>
      <c r="N10" s="60">
        <f>E10/4</f>
        <v>0.05</v>
      </c>
      <c r="O10" s="32"/>
      <c r="P10" s="70">
        <f t="shared" ref="P10:P13" si="2">MIN(O10/N10,1)</f>
        <v>0</v>
      </c>
      <c r="Q10" s="164"/>
      <c r="R10" s="60">
        <f>E10/4</f>
        <v>0.05</v>
      </c>
      <c r="S10" s="32"/>
      <c r="T10" s="70">
        <f t="shared" ref="T10:T13" si="3">MIN(S10/R10,1)</f>
        <v>0</v>
      </c>
      <c r="U10" s="164"/>
      <c r="V10" s="60">
        <f>G10+K10+O10+S10</f>
        <v>0</v>
      </c>
      <c r="W10" s="70">
        <f t="shared" ref="W10:W13" si="4">MIN(V10/E10,1)</f>
        <v>0</v>
      </c>
      <c r="X10" s="46" t="str">
        <f t="shared" ref="X10:X13" si="5">IF(V10&gt;=E10,"CUMPLE","NO CUMPLE")</f>
        <v>NO CUMPLE</v>
      </c>
      <c r="Y10" s="164"/>
      <c r="Z10" s="38"/>
      <c r="AA10" s="38"/>
      <c r="AB10" s="38"/>
      <c r="AC10" s="38"/>
      <c r="AD10" s="38"/>
      <c r="AE10" s="38"/>
    </row>
    <row r="11" spans="1:45" ht="57">
      <c r="A11" s="53" t="s">
        <v>148</v>
      </c>
      <c r="B11" s="53" t="s">
        <v>471</v>
      </c>
      <c r="C11" s="53" t="s">
        <v>472</v>
      </c>
      <c r="D11" s="64">
        <v>16</v>
      </c>
      <c r="E11" s="69">
        <v>12</v>
      </c>
      <c r="F11" s="57">
        <f>E11/4</f>
        <v>3</v>
      </c>
      <c r="G11" s="110"/>
      <c r="H11" s="70">
        <f t="shared" si="0"/>
        <v>0</v>
      </c>
      <c r="I11" s="46"/>
      <c r="J11" s="57">
        <f>E11/4</f>
        <v>3</v>
      </c>
      <c r="K11" s="110"/>
      <c r="L11" s="70">
        <f t="shared" si="1"/>
        <v>0</v>
      </c>
      <c r="M11" s="46"/>
      <c r="N11" s="57">
        <f>E11/4</f>
        <v>3</v>
      </c>
      <c r="O11" s="110"/>
      <c r="P11" s="70">
        <f t="shared" si="2"/>
        <v>0</v>
      </c>
      <c r="Q11" s="46"/>
      <c r="R11" s="57">
        <f>E11/4</f>
        <v>3</v>
      </c>
      <c r="S11" s="110"/>
      <c r="T11" s="70">
        <f t="shared" si="3"/>
        <v>0</v>
      </c>
      <c r="U11" s="46"/>
      <c r="V11" s="67">
        <f>G11+K11+O11+S11</f>
        <v>0</v>
      </c>
      <c r="W11" s="70">
        <f t="shared" si="4"/>
        <v>0</v>
      </c>
      <c r="X11" s="46" t="str">
        <f t="shared" si="5"/>
        <v>NO CUMPLE</v>
      </c>
      <c r="Y11" s="46"/>
      <c r="Z11" s="38"/>
      <c r="AA11" s="38"/>
      <c r="AB11" s="38"/>
      <c r="AC11" s="38"/>
      <c r="AD11" s="38"/>
      <c r="AE11" s="38"/>
    </row>
    <row r="12" spans="1:45" ht="42.75">
      <c r="A12" s="53" t="s">
        <v>473</v>
      </c>
      <c r="B12" s="53" t="s">
        <v>474</v>
      </c>
      <c r="C12" s="53" t="s">
        <v>475</v>
      </c>
      <c r="D12" s="64">
        <v>16</v>
      </c>
      <c r="E12" s="69">
        <v>4</v>
      </c>
      <c r="F12" s="57">
        <f>E12/4</f>
        <v>1</v>
      </c>
      <c r="G12" s="110"/>
      <c r="H12" s="70">
        <f t="shared" si="0"/>
        <v>0</v>
      </c>
      <c r="I12" s="46"/>
      <c r="J12" s="57">
        <f>E12/4</f>
        <v>1</v>
      </c>
      <c r="K12" s="110"/>
      <c r="L12" s="70">
        <f t="shared" si="1"/>
        <v>0</v>
      </c>
      <c r="M12" s="46"/>
      <c r="N12" s="57">
        <f>E12/4</f>
        <v>1</v>
      </c>
      <c r="O12" s="110"/>
      <c r="P12" s="70">
        <f t="shared" si="2"/>
        <v>0</v>
      </c>
      <c r="Q12" s="46"/>
      <c r="R12" s="57">
        <f>E12/4</f>
        <v>1</v>
      </c>
      <c r="S12" s="110"/>
      <c r="T12" s="70">
        <f t="shared" si="3"/>
        <v>0</v>
      </c>
      <c r="U12" s="46"/>
      <c r="V12" s="67">
        <f>G12+K12+O12+S12</f>
        <v>0</v>
      </c>
      <c r="W12" s="70">
        <f t="shared" si="4"/>
        <v>0</v>
      </c>
      <c r="X12" s="46" t="str">
        <f t="shared" si="5"/>
        <v>NO CUMPLE</v>
      </c>
      <c r="Y12" s="46"/>
      <c r="Z12" s="38"/>
      <c r="AA12" s="38"/>
      <c r="AB12" s="38"/>
      <c r="AC12" s="38"/>
      <c r="AD12" s="38"/>
      <c r="AE12" s="38"/>
    </row>
    <row r="13" spans="1:45" ht="87.6" customHeight="1">
      <c r="A13" s="53" t="s">
        <v>360</v>
      </c>
      <c r="B13" s="53" t="s">
        <v>476</v>
      </c>
      <c r="C13" s="53" t="s">
        <v>362</v>
      </c>
      <c r="D13" s="53"/>
      <c r="E13" s="68">
        <v>1</v>
      </c>
      <c r="F13" s="57">
        <f>E13/4</f>
        <v>0.25</v>
      </c>
      <c r="G13" s="110"/>
      <c r="H13" s="70">
        <f t="shared" si="0"/>
        <v>0</v>
      </c>
      <c r="I13" s="46"/>
      <c r="J13" s="57">
        <f>E13/4</f>
        <v>0.25</v>
      </c>
      <c r="K13" s="110"/>
      <c r="L13" s="70">
        <f t="shared" si="1"/>
        <v>0</v>
      </c>
      <c r="M13" s="46"/>
      <c r="N13" s="57">
        <f>E13/4</f>
        <v>0.25</v>
      </c>
      <c r="O13" s="110"/>
      <c r="P13" s="70">
        <f t="shared" si="2"/>
        <v>0</v>
      </c>
      <c r="Q13" s="46"/>
      <c r="R13" s="57">
        <f>E13/4</f>
        <v>0.25</v>
      </c>
      <c r="S13" s="110"/>
      <c r="T13" s="70">
        <f t="shared" si="3"/>
        <v>0</v>
      </c>
      <c r="U13" s="46"/>
      <c r="V13" s="67">
        <f>G13+K13+O13+S13</f>
        <v>0</v>
      </c>
      <c r="W13" s="70">
        <f t="shared" si="4"/>
        <v>0</v>
      </c>
      <c r="X13" s="46" t="str">
        <f t="shared" si="5"/>
        <v>NO CUMPLE</v>
      </c>
      <c r="Y13" s="46"/>
      <c r="Z13" s="38"/>
      <c r="AA13" s="38"/>
      <c r="AB13" s="38"/>
      <c r="AC13" s="38"/>
      <c r="AD13" s="38"/>
      <c r="AE13" s="38"/>
    </row>
    <row r="14" spans="1:45" ht="45" customHeight="1">
      <c r="A14" s="372"/>
      <c r="B14" s="372"/>
      <c r="C14" s="372"/>
      <c r="D14" s="372"/>
      <c r="E14" s="372"/>
      <c r="F14" s="373"/>
      <c r="G14" s="273" t="s">
        <v>265</v>
      </c>
      <c r="H14" s="350"/>
      <c r="I14" s="261"/>
      <c r="J14" s="281"/>
      <c r="K14" s="279" t="s">
        <v>266</v>
      </c>
      <c r="L14" s="280"/>
      <c r="M14" s="261"/>
      <c r="N14" s="281"/>
      <c r="O14" s="284" t="s">
        <v>267</v>
      </c>
      <c r="P14" s="351"/>
      <c r="Q14" s="261"/>
      <c r="R14" s="281"/>
      <c r="S14" s="265" t="s">
        <v>268</v>
      </c>
      <c r="T14" s="266"/>
      <c r="U14" s="261"/>
      <c r="V14" s="268" t="s">
        <v>427</v>
      </c>
      <c r="W14" s="268"/>
      <c r="X14" s="268"/>
      <c r="Y14" s="66"/>
      <c r="Z14" s="38"/>
      <c r="AA14" s="38"/>
      <c r="AB14" s="38"/>
      <c r="AC14" s="38"/>
      <c r="AD14" s="38"/>
      <c r="AE14" s="38"/>
    </row>
    <row r="15" spans="1:45" ht="15">
      <c r="A15" s="374"/>
      <c r="B15" s="374"/>
      <c r="C15" s="374"/>
      <c r="D15" s="374"/>
      <c r="E15" s="374"/>
      <c r="F15" s="375"/>
      <c r="G15" s="39" t="s">
        <v>262</v>
      </c>
      <c r="H15" s="35" t="s">
        <v>263</v>
      </c>
      <c r="I15" s="262"/>
      <c r="J15" s="282"/>
      <c r="K15" s="40" t="s">
        <v>262</v>
      </c>
      <c r="L15" s="40" t="s">
        <v>263</v>
      </c>
      <c r="M15" s="262"/>
      <c r="N15" s="282"/>
      <c r="O15" s="36" t="s">
        <v>262</v>
      </c>
      <c r="P15" s="37" t="s">
        <v>263</v>
      </c>
      <c r="Q15" s="262"/>
      <c r="R15" s="282"/>
      <c r="S15" s="41" t="s">
        <v>262</v>
      </c>
      <c r="T15" s="42" t="s">
        <v>263</v>
      </c>
      <c r="U15" s="262"/>
      <c r="V15" s="43" t="s">
        <v>262</v>
      </c>
      <c r="W15" s="43" t="s">
        <v>263</v>
      </c>
      <c r="X15" s="43" t="s">
        <v>269</v>
      </c>
    </row>
    <row r="16" spans="1:45">
      <c r="A16" s="374"/>
      <c r="B16" s="374"/>
      <c r="C16" s="374"/>
      <c r="D16" s="374"/>
      <c r="E16" s="374"/>
      <c r="F16" s="375"/>
      <c r="G16" s="45">
        <v>1</v>
      </c>
      <c r="H16" s="45">
        <f>AVERAGE(H9:H13)</f>
        <v>0</v>
      </c>
      <c r="I16" s="262"/>
      <c r="J16" s="282"/>
      <c r="K16" s="45">
        <v>1</v>
      </c>
      <c r="L16" s="45">
        <f>AVERAGE(L9:L13)</f>
        <v>0</v>
      </c>
      <c r="M16" s="262"/>
      <c r="N16" s="282"/>
      <c r="O16" s="45">
        <v>1</v>
      </c>
      <c r="P16" s="45">
        <f>AVERAGE(P9:P13)</f>
        <v>0</v>
      </c>
      <c r="Q16" s="262"/>
      <c r="R16" s="282"/>
      <c r="S16" s="45">
        <v>1</v>
      </c>
      <c r="T16" s="45">
        <f>AVERAGE(T9:T13)</f>
        <v>0</v>
      </c>
      <c r="U16" s="262"/>
      <c r="V16" s="44">
        <v>1</v>
      </c>
      <c r="W16" s="44">
        <f>AVERAGE(W9:W13)</f>
        <v>0</v>
      </c>
      <c r="X16" s="46" t="str">
        <f>IF(W16&gt;=V16,"CUMPLE","NO CUMPLE")</f>
        <v>NO CUMPLE</v>
      </c>
    </row>
  </sheetData>
  <sheetProtection algorithmName="SHA-512" hashValue="CFA9XAdRsZjXzNYsoKdQJZmPufmNtHzIHaGIqnJ8NEWyrNcFGJvxi4AZFD4Pa1OXNiJQU+QfrduFSmBTbi84RQ==" saltValue="mHFvE3p+VFz5wCl1zM0LTw==" spinCount="100000" sheet="1" objects="1" scenarios="1"/>
  <mergeCells count="34">
    <mergeCell ref="A3:Y3"/>
    <mergeCell ref="D7:D8"/>
    <mergeCell ref="E7:E8"/>
    <mergeCell ref="F7:I7"/>
    <mergeCell ref="J7:M7"/>
    <mergeCell ref="A4:Y4"/>
    <mergeCell ref="A7:A8"/>
    <mergeCell ref="B7:B8"/>
    <mergeCell ref="C7:C8"/>
    <mergeCell ref="A5:B5"/>
    <mergeCell ref="C5:Y5"/>
    <mergeCell ref="A6:B6"/>
    <mergeCell ref="C6:Y6"/>
    <mergeCell ref="A1:B1"/>
    <mergeCell ref="C1:V1"/>
    <mergeCell ref="W1:Y1"/>
    <mergeCell ref="A2:B2"/>
    <mergeCell ref="C2:I2"/>
    <mergeCell ref="J2:P2"/>
    <mergeCell ref="Q2:V2"/>
    <mergeCell ref="W2:Y2"/>
    <mergeCell ref="A14:F16"/>
    <mergeCell ref="N7:Q7"/>
    <mergeCell ref="R7:U7"/>
    <mergeCell ref="V7:Y7"/>
    <mergeCell ref="G14:H14"/>
    <mergeCell ref="I14:J16"/>
    <mergeCell ref="K14:L14"/>
    <mergeCell ref="M14:N16"/>
    <mergeCell ref="O14:P14"/>
    <mergeCell ref="Q14:R16"/>
    <mergeCell ref="S14:T14"/>
    <mergeCell ref="U14:U16"/>
    <mergeCell ref="V14:X14"/>
  </mergeCells>
  <conditionalFormatting sqref="G9:G13">
    <cfRule type="expression" dxfId="153" priority="13">
      <formula>G9&lt;F9</formula>
    </cfRule>
  </conditionalFormatting>
  <conditionalFormatting sqref="K9:K13">
    <cfRule type="expression" dxfId="152" priority="3">
      <formula>K9&lt;J9</formula>
    </cfRule>
  </conditionalFormatting>
  <conditionalFormatting sqref="L9:L13">
    <cfRule type="cellIs" dxfId="151" priority="10" operator="greaterThan">
      <formula>$G$9&lt;=$F$9</formula>
    </cfRule>
  </conditionalFormatting>
  <conditionalFormatting sqref="O9:O13">
    <cfRule type="expression" dxfId="150" priority="2">
      <formula>O9&lt;N9</formula>
    </cfRule>
  </conditionalFormatting>
  <conditionalFormatting sqref="P9:P13">
    <cfRule type="cellIs" dxfId="149" priority="9" operator="greaterThan">
      <formula>$G$9&lt;=$F$9</formula>
    </cfRule>
  </conditionalFormatting>
  <conditionalFormatting sqref="S9:S13">
    <cfRule type="expression" dxfId="148" priority="1">
      <formula>S9&lt;R9</formula>
    </cfRule>
  </conditionalFormatting>
  <conditionalFormatting sqref="T9:T13">
    <cfRule type="cellIs" dxfId="147" priority="8" operator="greaterThan">
      <formula>$G$9&lt;=$F$9</formula>
    </cfRule>
  </conditionalFormatting>
  <conditionalFormatting sqref="X9:X13">
    <cfRule type="containsText" dxfId="146" priority="4" operator="containsText" text="NO CUMPLE">
      <formula>NOT(ISERROR(SEARCH("NO CUMPLE",X9)))</formula>
    </cfRule>
    <cfRule type="containsText" dxfId="145" priority="5" operator="containsText" text="CUMPLE">
      <formula>NOT(ISERROR(SEARCH("CUMPLE",X9)))</formula>
    </cfRule>
    <cfRule type="iconSet" priority="6">
      <iconSet>
        <cfvo type="percent" val="0"/>
        <cfvo type="percent" val="33"/>
        <cfvo type="percent" val="67"/>
      </iconSet>
    </cfRule>
  </conditionalFormatting>
  <conditionalFormatting sqref="X16">
    <cfRule type="containsText" dxfId="144" priority="14" operator="containsText" text="NO CUMPLE">
      <formula>NOT(ISERROR(SEARCH("NO CUMPLE",X16)))</formula>
    </cfRule>
    <cfRule type="containsText" dxfId="143" priority="15" operator="containsText" text="CUMPLE">
      <formula>NOT(ISERROR(SEARCH("CUMPLE",X16)))</formula>
    </cfRule>
    <cfRule type="iconSet" priority="16">
      <iconSet>
        <cfvo type="percent" val="0"/>
        <cfvo type="percent" val="33"/>
        <cfvo type="percent" val="67"/>
      </iconSet>
    </cfRule>
  </conditionalFormatting>
  <dataValidations count="2">
    <dataValidation allowBlank="1" showInputMessage="1" showErrorMessage="1" prompt="Elija de acuerdo a la categoría anterior_x000a_" sqref="A7" xr:uid="{10D5C044-3996-4D71-9D9C-D54F15719ED1}"/>
    <dataValidation allowBlank="1" showInputMessage="1" showErrorMessage="1" prompt="Describa las acciones que desarrollan los componentes de la PP o Plan de Acciones Afirmativas" sqref="B9:B12 B7:D7" xr:uid="{06D66DC2-DFE3-431A-95F2-D0CAE046C82B}"/>
  </dataValidations>
  <pageMargins left="0.7" right="0.7" top="0.75" bottom="0.75" header="0.3" footer="0.3"/>
  <pageSetup scale="3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AE19-C094-4EC5-B028-660ED5EA1BF5}">
  <sheetPr codeName="Hoja9"/>
  <dimension ref="A1:AT20"/>
  <sheetViews>
    <sheetView zoomScale="40" zoomScaleNormal="40" workbookViewId="0">
      <selection activeCell="AR11" sqref="AR11"/>
    </sheetView>
  </sheetViews>
  <sheetFormatPr baseColWidth="10" defaultColWidth="11" defaultRowHeight="14.25"/>
  <cols>
    <col min="1" max="3" width="57.85546875" style="47" customWidth="1"/>
    <col min="4" max="4" width="8.85546875" style="47" customWidth="1"/>
    <col min="5" max="5" width="10.85546875" style="47" customWidth="1"/>
    <col min="6" max="8" width="16.140625" style="47" customWidth="1"/>
    <col min="9" max="9" width="23" style="47" customWidth="1"/>
    <col min="10" max="12" width="16.140625" style="47" customWidth="1"/>
    <col min="13" max="13" width="23" style="47" customWidth="1"/>
    <col min="14" max="16" width="16.140625" style="47" customWidth="1"/>
    <col min="17" max="17" width="23" style="47" customWidth="1"/>
    <col min="18" max="20" width="16.140625" style="47" customWidth="1"/>
    <col min="21" max="21" width="23" style="47" customWidth="1"/>
    <col min="22" max="24" width="16.140625" style="47" customWidth="1"/>
    <col min="25" max="25" width="29.28515625" style="47" customWidth="1"/>
    <col min="26" max="26" width="25.7109375" style="30" customWidth="1"/>
    <col min="27" max="16384" width="11" style="30"/>
  </cols>
  <sheetData>
    <row r="1" spans="1:46" ht="86.25" customHeight="1">
      <c r="A1" s="252"/>
      <c r="B1" s="252"/>
      <c r="C1" s="255" t="s">
        <v>311</v>
      </c>
      <c r="D1" s="256"/>
      <c r="E1" s="256"/>
      <c r="F1" s="256"/>
      <c r="G1" s="256"/>
      <c r="H1" s="256"/>
      <c r="I1" s="256"/>
      <c r="J1" s="256"/>
      <c r="K1" s="256"/>
      <c r="L1" s="256"/>
      <c r="M1" s="256"/>
      <c r="N1" s="256"/>
      <c r="O1" s="256"/>
      <c r="P1" s="256"/>
      <c r="Q1" s="256"/>
      <c r="R1" s="256"/>
      <c r="S1" s="256"/>
      <c r="T1" s="256"/>
      <c r="U1" s="256"/>
      <c r="V1" s="257"/>
      <c r="W1" s="252"/>
      <c r="X1" s="252"/>
      <c r="Y1" s="252"/>
    </row>
    <row r="2" spans="1:46" s="31" customFormat="1" ht="43.5" customHeight="1">
      <c r="A2" s="253" t="s">
        <v>325</v>
      </c>
      <c r="B2" s="253"/>
      <c r="C2" s="258" t="s">
        <v>326</v>
      </c>
      <c r="D2" s="256"/>
      <c r="E2" s="256"/>
      <c r="F2" s="256"/>
      <c r="G2" s="256"/>
      <c r="H2" s="256"/>
      <c r="I2" s="257"/>
      <c r="J2" s="258" t="s">
        <v>618</v>
      </c>
      <c r="K2" s="256"/>
      <c r="L2" s="256"/>
      <c r="M2" s="256"/>
      <c r="N2" s="256"/>
      <c r="O2" s="256"/>
      <c r="P2" s="256"/>
      <c r="Q2" s="258" t="s">
        <v>617</v>
      </c>
      <c r="R2" s="256"/>
      <c r="S2" s="256"/>
      <c r="T2" s="256"/>
      <c r="U2" s="256"/>
      <c r="V2" s="257"/>
      <c r="W2" s="254" t="s">
        <v>312</v>
      </c>
      <c r="X2" s="254"/>
      <c r="Y2" s="254"/>
    </row>
    <row r="3" spans="1:46" ht="15.7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60"/>
    </row>
    <row r="4" spans="1:46" s="49" customFormat="1" ht="36.75" customHeight="1">
      <c r="A4" s="285" t="s">
        <v>229</v>
      </c>
      <c r="B4" s="285"/>
      <c r="C4" s="285"/>
      <c r="D4" s="285"/>
      <c r="E4" s="285"/>
      <c r="F4" s="285"/>
      <c r="G4" s="285"/>
      <c r="H4" s="285"/>
      <c r="I4" s="285"/>
      <c r="J4" s="285"/>
      <c r="K4" s="285"/>
      <c r="L4" s="285"/>
      <c r="M4" s="285"/>
      <c r="N4" s="285"/>
      <c r="O4" s="285"/>
      <c r="P4" s="285"/>
      <c r="Q4" s="285"/>
      <c r="R4" s="285"/>
      <c r="S4" s="285"/>
      <c r="T4" s="285"/>
      <c r="U4" s="285"/>
      <c r="V4" s="285"/>
      <c r="W4" s="285"/>
      <c r="X4" s="285"/>
      <c r="Y4" s="285"/>
      <c r="Z4" s="48"/>
      <c r="AA4" s="48"/>
      <c r="AB4" s="48"/>
      <c r="AC4" s="48"/>
      <c r="AD4" s="48"/>
      <c r="AE4" s="48"/>
      <c r="AF4" s="48"/>
    </row>
    <row r="5" spans="1:46" s="49" customFormat="1" ht="36.75" customHeight="1">
      <c r="A5" s="306" t="s">
        <v>424</v>
      </c>
      <c r="B5" s="306"/>
      <c r="C5" s="307" t="s">
        <v>36</v>
      </c>
      <c r="D5" s="307"/>
      <c r="E5" s="307"/>
      <c r="F5" s="307"/>
      <c r="G5" s="307"/>
      <c r="H5" s="307"/>
      <c r="I5" s="307"/>
      <c r="J5" s="307"/>
      <c r="K5" s="307"/>
      <c r="L5" s="307"/>
      <c r="M5" s="307"/>
      <c r="N5" s="307"/>
      <c r="O5" s="307"/>
      <c r="P5" s="307"/>
      <c r="Q5" s="307"/>
      <c r="R5" s="307"/>
      <c r="S5" s="307"/>
      <c r="T5" s="307"/>
      <c r="U5" s="307"/>
      <c r="V5" s="307"/>
      <c r="W5" s="307"/>
      <c r="X5" s="307"/>
      <c r="Y5" s="307"/>
      <c r="Z5" s="48"/>
      <c r="AA5" s="48"/>
      <c r="AB5" s="48"/>
      <c r="AC5" s="48"/>
      <c r="AD5" s="48"/>
      <c r="AE5" s="48"/>
      <c r="AF5" s="48"/>
    </row>
    <row r="6" spans="1:46" s="49" customFormat="1" ht="36.75" customHeight="1">
      <c r="A6" s="306" t="s">
        <v>425</v>
      </c>
      <c r="B6" s="306"/>
      <c r="C6" s="307" t="s">
        <v>295</v>
      </c>
      <c r="D6" s="307"/>
      <c r="E6" s="307"/>
      <c r="F6" s="307"/>
      <c r="G6" s="307"/>
      <c r="H6" s="307"/>
      <c r="I6" s="307"/>
      <c r="J6" s="307"/>
      <c r="K6" s="307"/>
      <c r="L6" s="307"/>
      <c r="M6" s="307"/>
      <c r="N6" s="307"/>
      <c r="O6" s="307"/>
      <c r="P6" s="307"/>
      <c r="Q6" s="307"/>
      <c r="R6" s="307"/>
      <c r="S6" s="307"/>
      <c r="T6" s="307"/>
      <c r="U6" s="307"/>
      <c r="V6" s="307"/>
      <c r="W6" s="307"/>
      <c r="X6" s="307"/>
      <c r="Y6" s="307"/>
      <c r="Z6" s="48"/>
      <c r="AA6" s="48"/>
      <c r="AB6" s="48"/>
      <c r="AC6" s="48"/>
      <c r="AD6" s="48"/>
      <c r="AE6" s="48"/>
      <c r="AF6" s="48"/>
    </row>
    <row r="7" spans="1:46" ht="30" customHeight="1">
      <c r="A7" s="363" t="s">
        <v>1</v>
      </c>
      <c r="B7" s="363" t="s">
        <v>2</v>
      </c>
      <c r="C7" s="363" t="s">
        <v>3</v>
      </c>
      <c r="D7" s="363" t="s">
        <v>163</v>
      </c>
      <c r="E7" s="363" t="s">
        <v>350</v>
      </c>
      <c r="F7" s="358" t="s">
        <v>265</v>
      </c>
      <c r="G7" s="358"/>
      <c r="H7" s="358"/>
      <c r="I7" s="358"/>
      <c r="J7" s="359" t="s">
        <v>266</v>
      </c>
      <c r="K7" s="359"/>
      <c r="L7" s="359"/>
      <c r="M7" s="359"/>
      <c r="N7" s="351" t="s">
        <v>267</v>
      </c>
      <c r="O7" s="351"/>
      <c r="P7" s="351"/>
      <c r="Q7" s="351"/>
      <c r="R7" s="360" t="s">
        <v>268</v>
      </c>
      <c r="S7" s="360"/>
      <c r="T7" s="360"/>
      <c r="U7" s="360"/>
      <c r="V7" s="268" t="s">
        <v>427</v>
      </c>
      <c r="W7" s="268"/>
      <c r="X7" s="268"/>
      <c r="Y7" s="268"/>
      <c r="Z7" s="50"/>
      <c r="AA7" s="50"/>
      <c r="AB7" s="50"/>
      <c r="AC7" s="50"/>
      <c r="AD7" s="50"/>
      <c r="AE7" s="50"/>
      <c r="AF7" s="50"/>
      <c r="AG7" s="51"/>
      <c r="AH7" s="51"/>
      <c r="AI7" s="51"/>
      <c r="AJ7" s="51"/>
      <c r="AK7" s="51"/>
      <c r="AL7" s="51"/>
      <c r="AM7" s="51"/>
      <c r="AN7" s="51"/>
      <c r="AO7" s="51"/>
      <c r="AP7" s="51"/>
      <c r="AQ7" s="51"/>
      <c r="AR7" s="51"/>
      <c r="AS7" s="51"/>
      <c r="AT7" s="51"/>
    </row>
    <row r="8" spans="1:46" ht="35.25" customHeight="1">
      <c r="A8" s="363"/>
      <c r="B8" s="363"/>
      <c r="C8" s="363"/>
      <c r="D8" s="363"/>
      <c r="E8" s="363"/>
      <c r="F8" s="39" t="s">
        <v>262</v>
      </c>
      <c r="G8" s="39" t="s">
        <v>263</v>
      </c>
      <c r="H8" s="39" t="s">
        <v>307</v>
      </c>
      <c r="I8" s="39" t="s">
        <v>264</v>
      </c>
      <c r="J8" s="40" t="s">
        <v>262</v>
      </c>
      <c r="K8" s="40" t="s">
        <v>263</v>
      </c>
      <c r="L8" s="40" t="s">
        <v>307</v>
      </c>
      <c r="M8" s="40" t="s">
        <v>264</v>
      </c>
      <c r="N8" s="37" t="s">
        <v>262</v>
      </c>
      <c r="O8" s="37" t="s">
        <v>263</v>
      </c>
      <c r="P8" s="37" t="s">
        <v>307</v>
      </c>
      <c r="Q8" s="37" t="s">
        <v>264</v>
      </c>
      <c r="R8" s="42" t="s">
        <v>262</v>
      </c>
      <c r="S8" s="42" t="s">
        <v>263</v>
      </c>
      <c r="T8" s="42" t="s">
        <v>307</v>
      </c>
      <c r="U8" s="42" t="s">
        <v>264</v>
      </c>
      <c r="V8" s="43" t="s">
        <v>270</v>
      </c>
      <c r="W8" s="43" t="s">
        <v>307</v>
      </c>
      <c r="X8" s="43" t="s">
        <v>271</v>
      </c>
      <c r="Y8" s="43" t="s">
        <v>308</v>
      </c>
      <c r="Z8" s="50"/>
      <c r="AA8" s="50"/>
      <c r="AB8" s="50"/>
      <c r="AC8" s="50"/>
      <c r="AD8" s="50"/>
      <c r="AE8" s="50"/>
      <c r="AF8" s="50"/>
      <c r="AG8" s="51"/>
      <c r="AH8" s="51"/>
      <c r="AI8" s="51"/>
      <c r="AJ8" s="51"/>
      <c r="AK8" s="51"/>
      <c r="AL8" s="51"/>
      <c r="AM8" s="51"/>
      <c r="AN8" s="51"/>
      <c r="AO8" s="51"/>
      <c r="AP8" s="51"/>
      <c r="AQ8" s="51"/>
      <c r="AR8" s="51"/>
      <c r="AS8" s="51"/>
      <c r="AT8" s="51"/>
    </row>
    <row r="9" spans="1:46" ht="143.25" customHeight="1">
      <c r="A9" s="171" t="s">
        <v>477</v>
      </c>
      <c r="B9" s="171" t="s">
        <v>478</v>
      </c>
      <c r="C9" s="172" t="s">
        <v>479</v>
      </c>
      <c r="D9" s="173">
        <v>1</v>
      </c>
      <c r="E9" s="65">
        <v>25</v>
      </c>
      <c r="F9" s="55">
        <f>E9/4</f>
        <v>6.25</v>
      </c>
      <c r="G9" s="8"/>
      <c r="H9" s="70">
        <f>MIN(G9/F9,1)</f>
        <v>0</v>
      </c>
      <c r="I9" s="11"/>
      <c r="J9" s="55">
        <f>E9/4</f>
        <v>6.25</v>
      </c>
      <c r="K9" s="8"/>
      <c r="L9" s="70">
        <f>MIN(K9/J9,1)</f>
        <v>0</v>
      </c>
      <c r="M9" s="11"/>
      <c r="N9" s="55">
        <f>E9/4</f>
        <v>6.25</v>
      </c>
      <c r="O9" s="8"/>
      <c r="P9" s="70">
        <f>MIN(O9/N9,1)</f>
        <v>0</v>
      </c>
      <c r="Q9" s="11"/>
      <c r="R9" s="55">
        <f>E9/4</f>
        <v>6.25</v>
      </c>
      <c r="S9" s="8"/>
      <c r="T9" s="70">
        <f>MIN(S9/R9,1)</f>
        <v>0</v>
      </c>
      <c r="U9" s="11"/>
      <c r="V9" s="67">
        <f>G9+K9+O9+S9</f>
        <v>0</v>
      </c>
      <c r="W9" s="70">
        <f>MIN(V9/E9,1)</f>
        <v>0</v>
      </c>
      <c r="X9" s="46" t="str">
        <f>IF(V9&gt;=E9,"CUMPLE","NO CUMPLE")</f>
        <v>NO CUMPLE</v>
      </c>
      <c r="Y9" s="11"/>
      <c r="Z9" s="38"/>
      <c r="AA9" s="38"/>
      <c r="AB9" s="38"/>
      <c r="AC9" s="38"/>
      <c r="AD9" s="38"/>
      <c r="AE9" s="38"/>
      <c r="AF9" s="38"/>
    </row>
    <row r="10" spans="1:46" ht="143.25" customHeight="1">
      <c r="A10" s="174" t="s">
        <v>480</v>
      </c>
      <c r="B10" s="175" t="s">
        <v>481</v>
      </c>
      <c r="C10" s="176" t="s">
        <v>482</v>
      </c>
      <c r="D10" s="177">
        <v>1</v>
      </c>
      <c r="E10" s="178">
        <v>6</v>
      </c>
      <c r="F10" s="55">
        <f t="shared" ref="F10:F17" si="0">E10/4</f>
        <v>1.5</v>
      </c>
      <c r="G10" s="8"/>
      <c r="H10" s="70">
        <f t="shared" ref="H10:H17" si="1">MIN(G10/F10,1)</f>
        <v>0</v>
      </c>
      <c r="I10" s="11"/>
      <c r="J10" s="55">
        <f t="shared" ref="J10:J17" si="2">E10/4</f>
        <v>1.5</v>
      </c>
      <c r="K10" s="8"/>
      <c r="L10" s="70">
        <f t="shared" ref="L10:L17" si="3">MIN(K10/J10,1)</f>
        <v>0</v>
      </c>
      <c r="M10" s="11"/>
      <c r="N10" s="55">
        <f t="shared" ref="N10:N17" si="4">E10/4</f>
        <v>1.5</v>
      </c>
      <c r="O10" s="8"/>
      <c r="P10" s="70">
        <f t="shared" ref="P10:P17" si="5">MIN(O10/N10,1)</f>
        <v>0</v>
      </c>
      <c r="Q10" s="11"/>
      <c r="R10" s="55">
        <f t="shared" ref="R10:R17" si="6">E10/4</f>
        <v>1.5</v>
      </c>
      <c r="S10" s="8"/>
      <c r="T10" s="70">
        <f t="shared" ref="T10:T17" si="7">MIN(S10/R10,1)</f>
        <v>0</v>
      </c>
      <c r="U10" s="11"/>
      <c r="V10" s="67">
        <f t="shared" ref="V10:V17" si="8">G10+K10+O10+S10</f>
        <v>0</v>
      </c>
      <c r="W10" s="70">
        <f t="shared" ref="W10:W17" si="9">MIN(V10/E10,1)</f>
        <v>0</v>
      </c>
      <c r="X10" s="46" t="str">
        <f t="shared" ref="X10:X17" si="10">IF(V10&gt;=E10,"CUMPLE","NO CUMPLE")</f>
        <v>NO CUMPLE</v>
      </c>
      <c r="Y10" s="11"/>
      <c r="Z10" s="38"/>
      <c r="AA10" s="38"/>
      <c r="AB10" s="38"/>
      <c r="AC10" s="38"/>
      <c r="AD10" s="38"/>
      <c r="AE10" s="38"/>
      <c r="AF10" s="38"/>
    </row>
    <row r="11" spans="1:46" ht="143.25" customHeight="1">
      <c r="A11" s="174" t="s">
        <v>483</v>
      </c>
      <c r="B11" s="174" t="s">
        <v>484</v>
      </c>
      <c r="C11" s="176" t="s">
        <v>485</v>
      </c>
      <c r="D11" s="177">
        <v>1</v>
      </c>
      <c r="E11" s="178">
        <v>12</v>
      </c>
      <c r="F11" s="55">
        <f t="shared" si="0"/>
        <v>3</v>
      </c>
      <c r="G11" s="8"/>
      <c r="H11" s="70">
        <f t="shared" si="1"/>
        <v>0</v>
      </c>
      <c r="I11" s="15"/>
      <c r="J11" s="55">
        <f t="shared" si="2"/>
        <v>3</v>
      </c>
      <c r="K11" s="8"/>
      <c r="L11" s="70">
        <f t="shared" si="3"/>
        <v>0</v>
      </c>
      <c r="M11" s="15"/>
      <c r="N11" s="55">
        <f t="shared" si="4"/>
        <v>3</v>
      </c>
      <c r="O11" s="8"/>
      <c r="P11" s="70">
        <f t="shared" si="5"/>
        <v>0</v>
      </c>
      <c r="Q11" s="15"/>
      <c r="R11" s="55">
        <f t="shared" si="6"/>
        <v>3</v>
      </c>
      <c r="S11" s="8"/>
      <c r="T11" s="70">
        <f t="shared" si="7"/>
        <v>0</v>
      </c>
      <c r="U11" s="15"/>
      <c r="V11" s="67">
        <f t="shared" si="8"/>
        <v>0</v>
      </c>
      <c r="W11" s="70">
        <f t="shared" si="9"/>
        <v>0</v>
      </c>
      <c r="X11" s="46" t="str">
        <f t="shared" si="10"/>
        <v>NO CUMPLE</v>
      </c>
      <c r="Y11" s="15"/>
      <c r="Z11" s="38"/>
      <c r="AA11" s="38"/>
      <c r="AB11" s="38"/>
      <c r="AC11" s="38"/>
      <c r="AD11" s="38"/>
      <c r="AE11" s="38"/>
      <c r="AF11" s="38"/>
    </row>
    <row r="12" spans="1:46" ht="143.25" customHeight="1">
      <c r="A12" s="174" t="s">
        <v>486</v>
      </c>
      <c r="B12" s="174" t="s">
        <v>487</v>
      </c>
      <c r="C12" s="176" t="s">
        <v>488</v>
      </c>
      <c r="D12" s="177">
        <v>1</v>
      </c>
      <c r="E12" s="178">
        <v>4</v>
      </c>
      <c r="F12" s="55">
        <f t="shared" si="0"/>
        <v>1</v>
      </c>
      <c r="G12" s="8"/>
      <c r="H12" s="70">
        <f t="shared" si="1"/>
        <v>0</v>
      </c>
      <c r="I12" s="15"/>
      <c r="J12" s="55">
        <f t="shared" si="2"/>
        <v>1</v>
      </c>
      <c r="K12" s="8"/>
      <c r="L12" s="70">
        <f t="shared" si="3"/>
        <v>0</v>
      </c>
      <c r="M12" s="15"/>
      <c r="N12" s="55">
        <f t="shared" si="4"/>
        <v>1</v>
      </c>
      <c r="O12" s="8"/>
      <c r="P12" s="70">
        <f t="shared" si="5"/>
        <v>0</v>
      </c>
      <c r="Q12" s="15"/>
      <c r="R12" s="55">
        <f t="shared" si="6"/>
        <v>1</v>
      </c>
      <c r="S12" s="8"/>
      <c r="T12" s="70">
        <f t="shared" si="7"/>
        <v>0</v>
      </c>
      <c r="U12" s="15"/>
      <c r="V12" s="67">
        <f t="shared" si="8"/>
        <v>0</v>
      </c>
      <c r="W12" s="70">
        <f t="shared" si="9"/>
        <v>0</v>
      </c>
      <c r="X12" s="46" t="str">
        <f t="shared" si="10"/>
        <v>NO CUMPLE</v>
      </c>
      <c r="Y12" s="15"/>
      <c r="Z12" s="38"/>
      <c r="AA12" s="38"/>
      <c r="AB12" s="38"/>
      <c r="AC12" s="38"/>
      <c r="AD12" s="38"/>
      <c r="AE12" s="38"/>
      <c r="AF12" s="38"/>
    </row>
    <row r="13" spans="1:46" ht="143.25" customHeight="1">
      <c r="A13" s="174" t="s">
        <v>489</v>
      </c>
      <c r="B13" s="174" t="s">
        <v>490</v>
      </c>
      <c r="C13" s="176" t="s">
        <v>491</v>
      </c>
      <c r="D13" s="177">
        <v>0.7</v>
      </c>
      <c r="E13" s="178">
        <v>1</v>
      </c>
      <c r="F13" s="55">
        <f t="shared" si="0"/>
        <v>0.25</v>
      </c>
      <c r="G13" s="8"/>
      <c r="H13" s="70">
        <f t="shared" si="1"/>
        <v>0</v>
      </c>
      <c r="I13" s="15"/>
      <c r="J13" s="55">
        <f t="shared" si="2"/>
        <v>0.25</v>
      </c>
      <c r="K13" s="8"/>
      <c r="L13" s="70">
        <f t="shared" si="3"/>
        <v>0</v>
      </c>
      <c r="M13" s="15"/>
      <c r="N13" s="55">
        <f t="shared" si="4"/>
        <v>0.25</v>
      </c>
      <c r="O13" s="8"/>
      <c r="P13" s="70">
        <f t="shared" si="5"/>
        <v>0</v>
      </c>
      <c r="Q13" s="15"/>
      <c r="R13" s="55">
        <f t="shared" si="6"/>
        <v>0.25</v>
      </c>
      <c r="S13" s="8"/>
      <c r="T13" s="70">
        <f t="shared" si="7"/>
        <v>0</v>
      </c>
      <c r="U13" s="15"/>
      <c r="V13" s="67">
        <f t="shared" si="8"/>
        <v>0</v>
      </c>
      <c r="W13" s="70">
        <f t="shared" si="9"/>
        <v>0</v>
      </c>
      <c r="X13" s="46" t="str">
        <f t="shared" si="10"/>
        <v>NO CUMPLE</v>
      </c>
      <c r="Y13" s="15"/>
      <c r="Z13" s="38"/>
      <c r="AA13" s="38"/>
      <c r="AB13" s="38"/>
      <c r="AC13" s="38"/>
      <c r="AD13" s="38"/>
      <c r="AE13" s="38"/>
      <c r="AF13" s="38"/>
    </row>
    <row r="14" spans="1:46" ht="143.25" customHeight="1">
      <c r="A14" s="174" t="s">
        <v>492</v>
      </c>
      <c r="B14" s="174" t="s">
        <v>493</v>
      </c>
      <c r="C14" s="176" t="s">
        <v>494</v>
      </c>
      <c r="D14" s="177">
        <v>0.9</v>
      </c>
      <c r="E14" s="178">
        <v>12</v>
      </c>
      <c r="F14" s="55">
        <f t="shared" si="0"/>
        <v>3</v>
      </c>
      <c r="G14" s="8"/>
      <c r="H14" s="70">
        <f t="shared" si="1"/>
        <v>0</v>
      </c>
      <c r="I14" s="15"/>
      <c r="J14" s="55">
        <f t="shared" si="2"/>
        <v>3</v>
      </c>
      <c r="K14" s="8"/>
      <c r="L14" s="70">
        <f t="shared" si="3"/>
        <v>0</v>
      </c>
      <c r="M14" s="15"/>
      <c r="N14" s="55">
        <f t="shared" si="4"/>
        <v>3</v>
      </c>
      <c r="O14" s="8"/>
      <c r="P14" s="70">
        <f t="shared" si="5"/>
        <v>0</v>
      </c>
      <c r="Q14" s="15"/>
      <c r="R14" s="55">
        <f t="shared" si="6"/>
        <v>3</v>
      </c>
      <c r="S14" s="8"/>
      <c r="T14" s="70">
        <f t="shared" si="7"/>
        <v>0</v>
      </c>
      <c r="U14" s="15"/>
      <c r="V14" s="67">
        <f t="shared" si="8"/>
        <v>0</v>
      </c>
      <c r="W14" s="70">
        <f t="shared" si="9"/>
        <v>0</v>
      </c>
      <c r="X14" s="46" t="str">
        <f t="shared" si="10"/>
        <v>NO CUMPLE</v>
      </c>
      <c r="Y14" s="15"/>
      <c r="Z14" s="38"/>
      <c r="AA14" s="38"/>
      <c r="AB14" s="38"/>
      <c r="AC14" s="38"/>
      <c r="AD14" s="38"/>
      <c r="AE14" s="38"/>
      <c r="AF14" s="38"/>
    </row>
    <row r="15" spans="1:46" ht="143.25" customHeight="1">
      <c r="A15" s="174" t="s">
        <v>495</v>
      </c>
      <c r="B15" s="174" t="s">
        <v>496</v>
      </c>
      <c r="C15" s="176" t="s">
        <v>497</v>
      </c>
      <c r="D15" s="177">
        <v>1</v>
      </c>
      <c r="E15" s="178">
        <v>3</v>
      </c>
      <c r="F15" s="55">
        <f t="shared" si="0"/>
        <v>0.75</v>
      </c>
      <c r="G15" s="8"/>
      <c r="H15" s="70">
        <f t="shared" si="1"/>
        <v>0</v>
      </c>
      <c r="I15" s="15"/>
      <c r="J15" s="55">
        <f t="shared" si="2"/>
        <v>0.75</v>
      </c>
      <c r="K15" s="8"/>
      <c r="L15" s="70">
        <f t="shared" si="3"/>
        <v>0</v>
      </c>
      <c r="M15" s="15"/>
      <c r="N15" s="55">
        <f t="shared" si="4"/>
        <v>0.75</v>
      </c>
      <c r="O15" s="8"/>
      <c r="P15" s="70">
        <f t="shared" si="5"/>
        <v>0</v>
      </c>
      <c r="Q15" s="15"/>
      <c r="R15" s="55">
        <f t="shared" si="6"/>
        <v>0.75</v>
      </c>
      <c r="S15" s="8"/>
      <c r="T15" s="70">
        <f t="shared" si="7"/>
        <v>0</v>
      </c>
      <c r="U15" s="15"/>
      <c r="V15" s="67">
        <f t="shared" si="8"/>
        <v>0</v>
      </c>
      <c r="W15" s="70">
        <f t="shared" si="9"/>
        <v>0</v>
      </c>
      <c r="X15" s="46" t="str">
        <f t="shared" si="10"/>
        <v>NO CUMPLE</v>
      </c>
      <c r="Y15" s="15"/>
      <c r="Z15" s="38"/>
      <c r="AA15" s="38"/>
      <c r="AB15" s="38"/>
      <c r="AC15" s="38"/>
      <c r="AD15" s="38"/>
      <c r="AE15" s="38"/>
      <c r="AF15" s="38"/>
    </row>
    <row r="16" spans="1:46" ht="143.25" customHeight="1">
      <c r="A16" s="174" t="s">
        <v>498</v>
      </c>
      <c r="B16" s="174" t="s">
        <v>499</v>
      </c>
      <c r="C16" s="176" t="s">
        <v>500</v>
      </c>
      <c r="D16" s="177">
        <v>1</v>
      </c>
      <c r="E16" s="178">
        <v>1</v>
      </c>
      <c r="F16" s="55">
        <f t="shared" si="0"/>
        <v>0.25</v>
      </c>
      <c r="G16" s="8"/>
      <c r="H16" s="70">
        <f t="shared" si="1"/>
        <v>0</v>
      </c>
      <c r="I16" s="15"/>
      <c r="J16" s="55">
        <f t="shared" si="2"/>
        <v>0.25</v>
      </c>
      <c r="K16" s="8"/>
      <c r="L16" s="70">
        <f t="shared" si="3"/>
        <v>0</v>
      </c>
      <c r="M16" s="15"/>
      <c r="N16" s="55">
        <f t="shared" si="4"/>
        <v>0.25</v>
      </c>
      <c r="O16" s="8"/>
      <c r="P16" s="70">
        <f t="shared" si="5"/>
        <v>0</v>
      </c>
      <c r="Q16" s="15"/>
      <c r="R16" s="55">
        <f t="shared" si="6"/>
        <v>0.25</v>
      </c>
      <c r="S16" s="8"/>
      <c r="T16" s="70">
        <f t="shared" si="7"/>
        <v>0</v>
      </c>
      <c r="U16" s="15"/>
      <c r="V16" s="67">
        <f t="shared" si="8"/>
        <v>0</v>
      </c>
      <c r="W16" s="70">
        <f t="shared" si="9"/>
        <v>0</v>
      </c>
      <c r="X16" s="46" t="str">
        <f t="shared" si="10"/>
        <v>NO CUMPLE</v>
      </c>
      <c r="Y16" s="15"/>
      <c r="Z16" s="38"/>
      <c r="AA16" s="38"/>
      <c r="AB16" s="38"/>
      <c r="AC16" s="38"/>
      <c r="AD16" s="38"/>
      <c r="AE16" s="38"/>
      <c r="AF16" s="38"/>
    </row>
    <row r="17" spans="1:32" ht="143.25" customHeight="1">
      <c r="A17" s="179" t="s">
        <v>360</v>
      </c>
      <c r="B17" s="179" t="s">
        <v>476</v>
      </c>
      <c r="C17" s="180" t="s">
        <v>362</v>
      </c>
      <c r="D17" s="178"/>
      <c r="E17" s="177">
        <v>1</v>
      </c>
      <c r="F17" s="61">
        <f t="shared" si="0"/>
        <v>0.25</v>
      </c>
      <c r="G17" s="73"/>
      <c r="H17" s="70">
        <f t="shared" si="1"/>
        <v>0</v>
      </c>
      <c r="I17" s="11"/>
      <c r="J17" s="61">
        <f t="shared" si="2"/>
        <v>0.25</v>
      </c>
      <c r="K17" s="73"/>
      <c r="L17" s="70">
        <f t="shared" si="3"/>
        <v>0</v>
      </c>
      <c r="M17" s="11"/>
      <c r="N17" s="61">
        <f t="shared" si="4"/>
        <v>0.25</v>
      </c>
      <c r="O17" s="73"/>
      <c r="P17" s="70">
        <f t="shared" si="5"/>
        <v>0</v>
      </c>
      <c r="Q17" s="11"/>
      <c r="R17" s="61">
        <f t="shared" si="6"/>
        <v>0.25</v>
      </c>
      <c r="S17" s="73"/>
      <c r="T17" s="70">
        <f t="shared" si="7"/>
        <v>0</v>
      </c>
      <c r="U17" s="11"/>
      <c r="V17" s="61">
        <f t="shared" si="8"/>
        <v>0</v>
      </c>
      <c r="W17" s="70">
        <f t="shared" si="9"/>
        <v>0</v>
      </c>
      <c r="X17" s="46" t="str">
        <f t="shared" si="10"/>
        <v>NO CUMPLE</v>
      </c>
      <c r="Y17" s="11"/>
      <c r="Z17" s="38"/>
      <c r="AA17" s="38"/>
      <c r="AB17" s="38"/>
      <c r="AC17" s="38"/>
      <c r="AD17" s="38"/>
      <c r="AE17" s="38"/>
      <c r="AF17" s="38"/>
    </row>
    <row r="18" spans="1:32" s="170" customFormat="1" ht="83.25" customHeight="1">
      <c r="A18" s="372"/>
      <c r="B18" s="372"/>
      <c r="C18" s="372"/>
      <c r="D18" s="372"/>
      <c r="E18" s="372"/>
      <c r="F18" s="373"/>
      <c r="G18" s="273" t="s">
        <v>265</v>
      </c>
      <c r="H18" s="350"/>
      <c r="I18" s="261"/>
      <c r="J18" s="281"/>
      <c r="K18" s="279" t="s">
        <v>266</v>
      </c>
      <c r="L18" s="280"/>
      <c r="M18" s="261"/>
      <c r="N18" s="281"/>
      <c r="O18" s="284" t="s">
        <v>267</v>
      </c>
      <c r="P18" s="351"/>
      <c r="Q18" s="261"/>
      <c r="R18" s="281"/>
      <c r="S18" s="265" t="s">
        <v>268</v>
      </c>
      <c r="T18" s="266"/>
      <c r="U18" s="261"/>
      <c r="V18" s="268" t="s">
        <v>427</v>
      </c>
      <c r="W18" s="268"/>
      <c r="X18" s="268"/>
      <c r="Y18" s="376"/>
      <c r="Z18" s="169"/>
      <c r="AA18" s="169"/>
      <c r="AB18" s="169"/>
      <c r="AC18" s="169"/>
      <c r="AD18" s="169"/>
      <c r="AE18" s="169"/>
      <c r="AF18" s="169"/>
    </row>
    <row r="19" spans="1:32" ht="15">
      <c r="A19" s="374"/>
      <c r="B19" s="374"/>
      <c r="C19" s="374"/>
      <c r="D19" s="374"/>
      <c r="E19" s="374"/>
      <c r="F19" s="375"/>
      <c r="G19" s="39" t="s">
        <v>262</v>
      </c>
      <c r="H19" s="35" t="s">
        <v>263</v>
      </c>
      <c r="I19" s="262"/>
      <c r="J19" s="282"/>
      <c r="K19" s="40" t="s">
        <v>262</v>
      </c>
      <c r="L19" s="40" t="s">
        <v>263</v>
      </c>
      <c r="M19" s="262"/>
      <c r="N19" s="282"/>
      <c r="O19" s="36" t="s">
        <v>262</v>
      </c>
      <c r="P19" s="37" t="s">
        <v>263</v>
      </c>
      <c r="Q19" s="262"/>
      <c r="R19" s="282"/>
      <c r="S19" s="41" t="s">
        <v>262</v>
      </c>
      <c r="T19" s="42" t="s">
        <v>263</v>
      </c>
      <c r="U19" s="262"/>
      <c r="V19" s="43" t="s">
        <v>262</v>
      </c>
      <c r="W19" s="43" t="s">
        <v>263</v>
      </c>
      <c r="X19" s="43" t="s">
        <v>269</v>
      </c>
      <c r="Y19" s="377"/>
    </row>
    <row r="20" spans="1:32">
      <c r="A20" s="374"/>
      <c r="B20" s="374"/>
      <c r="C20" s="374"/>
      <c r="D20" s="374"/>
      <c r="E20" s="374"/>
      <c r="F20" s="375"/>
      <c r="G20" s="44">
        <v>1</v>
      </c>
      <c r="H20" s="45">
        <f>AVERAGE(H9:H17)</f>
        <v>0</v>
      </c>
      <c r="I20" s="262"/>
      <c r="J20" s="282"/>
      <c r="K20" s="44">
        <v>1</v>
      </c>
      <c r="L20" s="45">
        <f>AVERAGE(L9:L17)</f>
        <v>0</v>
      </c>
      <c r="M20" s="262"/>
      <c r="N20" s="282"/>
      <c r="O20" s="44">
        <v>1</v>
      </c>
      <c r="P20" s="45">
        <f>AVERAGE(P9:P17)</f>
        <v>0</v>
      </c>
      <c r="Q20" s="262"/>
      <c r="R20" s="282"/>
      <c r="S20" s="44">
        <v>1</v>
      </c>
      <c r="T20" s="45">
        <f>AVERAGE(T9:T17)</f>
        <v>0</v>
      </c>
      <c r="U20" s="262"/>
      <c r="V20" s="44">
        <v>1</v>
      </c>
      <c r="W20" s="44">
        <f>AVERAGE(W9:W17)</f>
        <v>0</v>
      </c>
      <c r="X20" s="46" t="str">
        <f>IF(W20&gt;=V20,"CUMPLE","NO CUMPLE")</f>
        <v>NO CUMPLE</v>
      </c>
      <c r="Y20" s="377"/>
    </row>
  </sheetData>
  <sheetProtection algorithmName="SHA-512" hashValue="RY3iFIcssOtj3dxHxujwFNdVD+rtpW1WXIx4Lm69YBvtkY2lm87wT6Vw05wD0xx7toS1+4SOhHrSFlbaR+7Y6Q==" saltValue="DpQ+Hmuv9gfAZD+0TsKUPA==" spinCount="100000" sheet="1" objects="1" scenarios="1"/>
  <mergeCells count="35">
    <mergeCell ref="Y18:Y20"/>
    <mergeCell ref="O18:P18"/>
    <mergeCell ref="Q18:R20"/>
    <mergeCell ref="S18:T18"/>
    <mergeCell ref="U18:U20"/>
    <mergeCell ref="V18:X18"/>
    <mergeCell ref="G18:H18"/>
    <mergeCell ref="I18:J20"/>
    <mergeCell ref="K18:L18"/>
    <mergeCell ref="M18:N20"/>
    <mergeCell ref="A18:F20"/>
    <mergeCell ref="A1:B1"/>
    <mergeCell ref="C1:V1"/>
    <mergeCell ref="W1:Y1"/>
    <mergeCell ref="A2:B2"/>
    <mergeCell ref="C2:I2"/>
    <mergeCell ref="J2:P2"/>
    <mergeCell ref="Q2:V2"/>
    <mergeCell ref="W2:Y2"/>
    <mergeCell ref="A3:Y3"/>
    <mergeCell ref="D7:D8"/>
    <mergeCell ref="E7:E8"/>
    <mergeCell ref="A4:Y4"/>
    <mergeCell ref="A7:A8"/>
    <mergeCell ref="A5:B5"/>
    <mergeCell ref="C5:Y5"/>
    <mergeCell ref="A6:B6"/>
    <mergeCell ref="C6:Y6"/>
    <mergeCell ref="R7:U7"/>
    <mergeCell ref="V7:Y7"/>
    <mergeCell ref="B7:B8"/>
    <mergeCell ref="C7:C8"/>
    <mergeCell ref="F7:I7"/>
    <mergeCell ref="J7:M7"/>
    <mergeCell ref="N7:Q7"/>
  </mergeCells>
  <conditionalFormatting sqref="G9:G17">
    <cfRule type="expression" dxfId="142" priority="13">
      <formula>G9&lt;F9</formula>
    </cfRule>
  </conditionalFormatting>
  <conditionalFormatting sqref="K9:K17">
    <cfRule type="expression" dxfId="141" priority="3">
      <formula>K9&lt;J9</formula>
    </cfRule>
  </conditionalFormatting>
  <conditionalFormatting sqref="L9:L17">
    <cfRule type="cellIs" dxfId="140" priority="11" operator="greaterThan">
      <formula>$G$9&lt;=$F$9</formula>
    </cfRule>
  </conditionalFormatting>
  <conditionalFormatting sqref="O9:O17">
    <cfRule type="expression" dxfId="139" priority="2">
      <formula>O9&lt;N9</formula>
    </cfRule>
  </conditionalFormatting>
  <conditionalFormatting sqref="P9:P17">
    <cfRule type="cellIs" dxfId="138" priority="9" operator="greaterThan">
      <formula>$G$9&lt;=$F$9</formula>
    </cfRule>
  </conditionalFormatting>
  <conditionalFormatting sqref="S9:S17">
    <cfRule type="expression" dxfId="137" priority="1">
      <formula>S9&lt;R9</formula>
    </cfRule>
  </conditionalFormatting>
  <conditionalFormatting sqref="T9:T17">
    <cfRule type="cellIs" dxfId="136" priority="8" operator="greaterThan">
      <formula>$G$9&lt;=$F$9</formula>
    </cfRule>
  </conditionalFormatting>
  <conditionalFormatting sqref="X9:X17">
    <cfRule type="containsText" dxfId="135" priority="4" operator="containsText" text="NO CUMPLE">
      <formula>NOT(ISERROR(SEARCH("NO CUMPLE",X9)))</formula>
    </cfRule>
    <cfRule type="containsText" dxfId="134" priority="5" operator="containsText" text="CUMPLE">
      <formula>NOT(ISERROR(SEARCH("CUMPLE",X9)))</formula>
    </cfRule>
    <cfRule type="iconSet" priority="6">
      <iconSet>
        <cfvo type="percent" val="0"/>
        <cfvo type="percent" val="33"/>
        <cfvo type="percent" val="67"/>
      </iconSet>
    </cfRule>
  </conditionalFormatting>
  <conditionalFormatting sqref="X20">
    <cfRule type="containsText" dxfId="133" priority="14" operator="containsText" text="NO CUMPLE">
      <formula>NOT(ISERROR(SEARCH("NO CUMPLE",X20)))</formula>
    </cfRule>
    <cfRule type="containsText" dxfId="132" priority="15" operator="containsText" text="CUMPLE">
      <formula>NOT(ISERROR(SEARCH("CUMPLE",X20)))</formula>
    </cfRule>
    <cfRule type="iconSet" priority="16">
      <iconSet>
        <cfvo type="percent" val="0"/>
        <cfvo type="percent" val="33"/>
        <cfvo type="percent" val="67"/>
      </iconSet>
    </cfRule>
  </conditionalFormatting>
  <dataValidations xWindow="313" yWindow="789" count="2">
    <dataValidation allowBlank="1" showInputMessage="1" showErrorMessage="1" prompt="Describa las acciones que desarrollan los componentes de la PP o Plan de Acciones Afirmativas" sqref="B7:D7" xr:uid="{1600BA0A-9D6C-4955-9956-63FEC966BF01}"/>
    <dataValidation allowBlank="1" showInputMessage="1" showErrorMessage="1" prompt="Elija de acuerdo a la categoría anterior_x000a_" sqref="A7" xr:uid="{F02977A8-8B52-469F-BE8D-B671C65132B4}"/>
  </dataValidation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vt:i4>
      </vt:variant>
    </vt:vector>
  </HeadingPairs>
  <TitlesOfParts>
    <vt:vector size="24" baseType="lpstr">
      <vt:lpstr>Consolidado Año 2026</vt:lpstr>
      <vt:lpstr>Talento Humano</vt:lpstr>
      <vt:lpstr>Tecnico Cientifica</vt:lpstr>
      <vt:lpstr>Comunicaciones</vt:lpstr>
      <vt:lpstr>Mision Medica </vt:lpstr>
      <vt:lpstr>TICs</vt:lpstr>
      <vt:lpstr>Biomedico</vt:lpstr>
      <vt:lpstr>SIAU</vt:lpstr>
      <vt:lpstr>SST</vt:lpstr>
      <vt:lpstr>Calidad</vt:lpstr>
      <vt:lpstr>Ambiental </vt:lpstr>
      <vt:lpstr>Financiera</vt:lpstr>
      <vt:lpstr>Planeación </vt:lpstr>
      <vt:lpstr>Contratación </vt:lpstr>
      <vt:lpstr>Facturacion </vt:lpstr>
      <vt:lpstr>Almacen</vt:lpstr>
      <vt:lpstr>Comercial</vt:lpstr>
      <vt:lpstr>Infraestructura</vt:lpstr>
      <vt:lpstr>Defensa Judicial</vt:lpstr>
      <vt:lpstr>Control Interno</vt:lpstr>
      <vt:lpstr>Gestion Documental </vt:lpstr>
      <vt:lpstr>Instructivo</vt:lpstr>
      <vt:lpstr>'Talento Humano'!Área_de_impresión</vt:lpstr>
      <vt:lpstr>'Tecnico Cientifica'!Área_de_impresión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2025-03-06T15:50:34Z</dcterms:created>
  <dcterms:modified xsi:type="dcterms:W3CDTF">2026-04-27T14:49:39Z</dcterms:modified>
</cp:coreProperties>
</file>