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codeName="ThisWorkbook" defaultThemeVersion="124226"/>
  <xr:revisionPtr revIDLastSave="0" documentId="13_ncr:1_{BBDFDB24-7DC1-4AFB-8686-47D522893915}" xr6:coauthVersionLast="47" xr6:coauthVersionMax="47" xr10:uidLastSave="{00000000-0000-0000-0000-000000000000}"/>
  <workbookProtection workbookAlgorithmName="SHA-512" workbookHashValue="4DuZVCQcGQRT+7nwtS0aUH7Rl1UskaEY/VjHE1VQddOjgrb1zEjIMudm1eoksJ9DSW6jQiFRFcjNGxIbVdxv9g==" workbookSaltValue="dODgN82CA0k1i9ssHRdM3w==" workbookSpinCount="100000" lockStructure="1"/>
  <bookViews>
    <workbookView xWindow="-120" yWindow="-120" windowWidth="29040" windowHeight="15720" tabRatio="873" xr2:uid="{00000000-000D-0000-FFFF-FFFF00000000}"/>
  </bookViews>
  <sheets>
    <sheet name="Consolidado Año 2025" sheetId="36" r:id="rId1"/>
    <sheet name="Talento Humano" sheetId="13" r:id="rId2"/>
    <sheet name="Tecnico Cientifica" sheetId="14" r:id="rId3"/>
    <sheet name="Comunicaciones" sheetId="15" r:id="rId4"/>
    <sheet name="Mision Medica " sheetId="16" r:id="rId5"/>
    <sheet name="TICs" sheetId="17" r:id="rId6"/>
    <sheet name="Biomedico" sheetId="18" r:id="rId7"/>
    <sheet name="SIAU" sheetId="19" r:id="rId8"/>
    <sheet name="SST" sheetId="20" r:id="rId9"/>
    <sheet name="Calidad" sheetId="21" r:id="rId10"/>
    <sheet name="Ambiental " sheetId="22" r:id="rId11"/>
    <sheet name="Financiera" sheetId="23" r:id="rId12"/>
    <sheet name="Planeación " sheetId="25" r:id="rId13"/>
    <sheet name="Contratación " sheetId="24" r:id="rId14"/>
    <sheet name="Facturacion " sheetId="26" r:id="rId15"/>
    <sheet name="Almacen" sheetId="27" r:id="rId16"/>
    <sheet name="Comercial" sheetId="28" r:id="rId17"/>
    <sheet name="Infraestructura" sheetId="29" r:id="rId18"/>
    <sheet name="Defensa Judicial" sheetId="30" r:id="rId19"/>
    <sheet name="Control Interno" sheetId="31" r:id="rId20"/>
    <sheet name="Gestion Documental " sheetId="32" r:id="rId21"/>
    <sheet name="Asesor Juridico " sheetId="33" r:id="rId22"/>
    <sheet name="Instructivo" sheetId="38" r:id="rId23"/>
  </sheets>
  <definedNames>
    <definedName name="_xlnm._FilterDatabase" localSheetId="10" hidden="1">'Ambiental '!$A$6:$AZ$28</definedName>
    <definedName name="_xlnm._FilterDatabase" localSheetId="6" hidden="1">Biomedico!$A$6:$DK$17</definedName>
    <definedName name="_xlnm._FilterDatabase" localSheetId="9" hidden="1">Calidad!$A$6:$DN$18</definedName>
    <definedName name="_xlnm._FilterDatabase" localSheetId="3" hidden="1">Comunicaciones!$A$6:$DO$22</definedName>
    <definedName name="_xlnm._FilterDatabase" localSheetId="11" hidden="1">Financiera!$A$6:$DN$19</definedName>
    <definedName name="_xlnm._FilterDatabase" localSheetId="17" hidden="1">Infraestructura!$A$6:$BA$18</definedName>
    <definedName name="_xlnm._FilterDatabase" localSheetId="12" hidden="1">'Planeación '!$A$6:$BA$19</definedName>
    <definedName name="_xlnm._FilterDatabase" localSheetId="2" hidden="1">'Tecnico Cientifica'!$A$6:$DO$43</definedName>
    <definedName name="_xlnm._FilterDatabase" localSheetId="5" hidden="1">TICs!$A$6:$BB$14</definedName>
    <definedName name="_Pilar_Eje">#REF!</definedName>
    <definedName name="_xlnm.Print_Area" localSheetId="15">Almacen!#REF!</definedName>
    <definedName name="_xlnm.Print_Area" localSheetId="10">'Ambiental '!#REF!</definedName>
    <definedName name="_xlnm.Print_Area" localSheetId="21">'Asesor Juridico '!#REF!</definedName>
    <definedName name="_xlnm.Print_Area" localSheetId="6">Biomedico!#REF!</definedName>
    <definedName name="_xlnm.Print_Area" localSheetId="9">Calidad!#REF!</definedName>
    <definedName name="_xlnm.Print_Area" localSheetId="16">Comercial!#REF!</definedName>
    <definedName name="_xlnm.Print_Area" localSheetId="3">Comunicaciones!#REF!</definedName>
    <definedName name="_xlnm.Print_Area" localSheetId="13">'Contratación '!#REF!</definedName>
    <definedName name="_xlnm.Print_Area" localSheetId="19">'Control Interno'!#REF!</definedName>
    <definedName name="_xlnm.Print_Area" localSheetId="18">'Defensa Judicial'!#REF!</definedName>
    <definedName name="_xlnm.Print_Area" localSheetId="14">'Facturacion '!#REF!</definedName>
    <definedName name="_xlnm.Print_Area" localSheetId="11">Financiera!#REF!</definedName>
    <definedName name="_xlnm.Print_Area" localSheetId="20">'Gestion Documental '!#REF!</definedName>
    <definedName name="_xlnm.Print_Area" localSheetId="17">Infraestructura!#REF!</definedName>
    <definedName name="_xlnm.Print_Area" localSheetId="22">Instructivo!$A$1:$I$36</definedName>
    <definedName name="_xlnm.Print_Area" localSheetId="4">'Mision Medica '!#REF!</definedName>
    <definedName name="_xlnm.Print_Area" localSheetId="12">'Planeación '!#REF!</definedName>
    <definedName name="_xlnm.Print_Area" localSheetId="7">SIAU!#REF!</definedName>
    <definedName name="_xlnm.Print_Area" localSheetId="8">SST!#REF!</definedName>
    <definedName name="_xlnm.Print_Area" localSheetId="1">'Talento Humano'!$A$1:$AE$17</definedName>
    <definedName name="_xlnm.Print_Area" localSheetId="2">'Tecnico Cientifica'!$A$4:$AF$40</definedName>
    <definedName name="_xlnm.Print_Area" localSheetId="5">TICs!#REF!</definedName>
    <definedName name="Dimensiones">#REF!</definedName>
    <definedName name="Política_Públic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29" l="1"/>
  <c r="R10" i="29"/>
  <c r="H7" i="18"/>
  <c r="J7" i="14"/>
  <c r="H7" i="14"/>
  <c r="H7" i="15"/>
  <c r="H7" i="16"/>
  <c r="H7" i="17"/>
  <c r="H7" i="19"/>
  <c r="H7" i="20"/>
  <c r="H7" i="21"/>
  <c r="H7" i="22"/>
  <c r="H7" i="23"/>
  <c r="H7" i="25"/>
  <c r="H7" i="24"/>
  <c r="H7" i="26"/>
  <c r="H7" i="27"/>
  <c r="H7" i="28"/>
  <c r="H7" i="30"/>
  <c r="H7" i="31"/>
  <c r="H7" i="32"/>
  <c r="H7" i="33"/>
  <c r="H7" i="13"/>
  <c r="AC8" i="33" l="1"/>
  <c r="AC9" i="33"/>
  <c r="AC7" i="33"/>
  <c r="AC8" i="32"/>
  <c r="AC9" i="32"/>
  <c r="AC10" i="32"/>
  <c r="AC7" i="32"/>
  <c r="AC8" i="31"/>
  <c r="AC9" i="31"/>
  <c r="AC10" i="31"/>
  <c r="AC7" i="31"/>
  <c r="AC7" i="30"/>
  <c r="AC8" i="30"/>
  <c r="AC9" i="30"/>
  <c r="AC10" i="30"/>
  <c r="AC11" i="30"/>
  <c r="AC12" i="30"/>
  <c r="AC13" i="30"/>
  <c r="AC14" i="30"/>
  <c r="AC8" i="29"/>
  <c r="AC9" i="29"/>
  <c r="AC10" i="29"/>
  <c r="AC11" i="29"/>
  <c r="AC12" i="29"/>
  <c r="AC13" i="29"/>
  <c r="AC14" i="29"/>
  <c r="AC15" i="29"/>
  <c r="AC16" i="29"/>
  <c r="AC17" i="29"/>
  <c r="AC18" i="29"/>
  <c r="AC7" i="29"/>
  <c r="AC8" i="28"/>
  <c r="AC9" i="28"/>
  <c r="AC10" i="28"/>
  <c r="AC7" i="28"/>
  <c r="AC8" i="27"/>
  <c r="AC9" i="27"/>
  <c r="AC7" i="27"/>
  <c r="AC8" i="26"/>
  <c r="AC9" i="26"/>
  <c r="AC10" i="26"/>
  <c r="AC11" i="26"/>
  <c r="AC7" i="26"/>
  <c r="Y8" i="28"/>
  <c r="T9" i="27"/>
  <c r="AC7" i="24"/>
  <c r="AC8" i="24"/>
  <c r="AC9" i="24"/>
  <c r="AC10" i="24"/>
  <c r="AC11" i="24"/>
  <c r="AC8" i="25"/>
  <c r="AC9" i="25"/>
  <c r="AC10" i="25"/>
  <c r="AC11" i="25"/>
  <c r="AC12" i="25"/>
  <c r="AC13" i="25"/>
  <c r="AC14" i="25"/>
  <c r="AC15" i="25"/>
  <c r="AC16" i="25"/>
  <c r="AC17" i="25"/>
  <c r="AC18" i="25"/>
  <c r="AC19" i="25"/>
  <c r="AC7" i="25"/>
  <c r="AC8" i="23"/>
  <c r="AC9" i="23"/>
  <c r="AC10" i="23"/>
  <c r="AC11" i="23"/>
  <c r="AC12" i="23"/>
  <c r="AC13" i="23"/>
  <c r="AC14" i="23"/>
  <c r="AC15" i="23"/>
  <c r="AC16" i="23"/>
  <c r="AC17" i="23"/>
  <c r="AC18" i="23"/>
  <c r="AC19" i="23"/>
  <c r="AC7" i="23"/>
  <c r="AC8" i="22"/>
  <c r="AC9" i="22"/>
  <c r="AC10" i="22"/>
  <c r="AC11" i="22"/>
  <c r="AC12" i="22"/>
  <c r="AC13" i="22"/>
  <c r="AC14" i="22"/>
  <c r="AC15" i="22"/>
  <c r="AC16" i="22"/>
  <c r="AC17" i="22"/>
  <c r="AC18" i="22"/>
  <c r="AC19" i="22"/>
  <c r="AC20" i="22"/>
  <c r="AC21" i="22"/>
  <c r="AC22" i="22"/>
  <c r="AC23" i="22"/>
  <c r="AC24" i="22"/>
  <c r="AC25" i="22"/>
  <c r="AC7" i="22"/>
  <c r="AC8" i="21"/>
  <c r="AC9" i="21"/>
  <c r="AC10" i="21"/>
  <c r="AC11" i="21"/>
  <c r="AC12" i="21"/>
  <c r="AC13" i="21"/>
  <c r="AC14" i="21"/>
  <c r="AC15" i="21"/>
  <c r="AC7" i="21"/>
  <c r="AC7" i="20"/>
  <c r="AC8" i="20"/>
  <c r="AC9" i="20"/>
  <c r="AC10" i="20"/>
  <c r="AC11" i="20"/>
  <c r="AC8" i="19"/>
  <c r="AC9" i="19"/>
  <c r="AC10" i="19"/>
  <c r="AC7" i="19"/>
  <c r="R7" i="22"/>
  <c r="T7" i="22" s="1"/>
  <c r="AC8" i="18"/>
  <c r="AC9" i="18"/>
  <c r="AC10" i="18"/>
  <c r="AC11" i="18"/>
  <c r="AC12" i="18"/>
  <c r="AC13" i="18"/>
  <c r="AC14" i="18"/>
  <c r="AC7" i="18"/>
  <c r="AC8" i="17"/>
  <c r="AC9" i="17"/>
  <c r="AC10" i="17"/>
  <c r="AC11" i="17"/>
  <c r="AC12" i="17"/>
  <c r="AC13" i="17"/>
  <c r="AC14" i="17"/>
  <c r="AC7" i="17"/>
  <c r="AC7" i="16"/>
  <c r="AC8" i="14"/>
  <c r="AC7" i="14"/>
  <c r="AC7" i="15"/>
  <c r="AC8" i="15"/>
  <c r="AC9" i="15"/>
  <c r="AC10" i="15"/>
  <c r="AC11" i="15"/>
  <c r="AC12" i="15"/>
  <c r="AC13" i="15"/>
  <c r="AC14" i="15"/>
  <c r="AC15" i="15"/>
  <c r="AC16" i="15"/>
  <c r="AC17" i="15"/>
  <c r="AC18" i="15"/>
  <c r="AC19" i="15"/>
  <c r="J7" i="15"/>
  <c r="AC8" i="13"/>
  <c r="AC9" i="13"/>
  <c r="AC10" i="13"/>
  <c r="AC11" i="13"/>
  <c r="AC12" i="13"/>
  <c r="AC13" i="13"/>
  <c r="AC14" i="13"/>
  <c r="AC7" i="13"/>
  <c r="K11" i="13"/>
  <c r="J7" i="13"/>
  <c r="AC35" i="14"/>
  <c r="AC36" i="14"/>
  <c r="AC37" i="14"/>
  <c r="AC38" i="14"/>
  <c r="AC39" i="14"/>
  <c r="AC40" i="14"/>
  <c r="AC34" i="14"/>
  <c r="AC32" i="14"/>
  <c r="AC33" i="14"/>
  <c r="AC29" i="14"/>
  <c r="AC30" i="14"/>
  <c r="AC31" i="14"/>
  <c r="AC28" i="14"/>
  <c r="AC27" i="14"/>
  <c r="AC26" i="14"/>
  <c r="AC25" i="14"/>
  <c r="AC24" i="14"/>
  <c r="AC23" i="14"/>
  <c r="AC22" i="14"/>
  <c r="AC21" i="14"/>
  <c r="AC20" i="14"/>
  <c r="AC19" i="14"/>
  <c r="AC18" i="14"/>
  <c r="AC17" i="14"/>
  <c r="AC16" i="14"/>
  <c r="AC15" i="14"/>
  <c r="AC14" i="14"/>
  <c r="AC13" i="14"/>
  <c r="AC12" i="14"/>
  <c r="AC11" i="14"/>
  <c r="AC10" i="14"/>
  <c r="AC9" i="14"/>
  <c r="W7" i="13"/>
  <c r="Z7" i="13" s="1"/>
  <c r="R7" i="13"/>
  <c r="U7" i="13" s="1"/>
  <c r="M7" i="13"/>
  <c r="P7" i="13" s="1"/>
  <c r="W11" i="13"/>
  <c r="Z11" i="13" s="1"/>
  <c r="R11" i="13"/>
  <c r="U11" i="13" s="1"/>
  <c r="M11" i="13"/>
  <c r="P11" i="13" s="1"/>
  <c r="W9" i="33"/>
  <c r="Z9" i="33" s="1"/>
  <c r="R9" i="33"/>
  <c r="U9" i="33" s="1"/>
  <c r="M9" i="33"/>
  <c r="P9" i="33" s="1"/>
  <c r="H9" i="33"/>
  <c r="J9" i="33" s="1"/>
  <c r="W8" i="33"/>
  <c r="Z8" i="33" s="1"/>
  <c r="R8" i="33"/>
  <c r="U8" i="33" s="1"/>
  <c r="M8" i="33"/>
  <c r="P8" i="33" s="1"/>
  <c r="H8" i="33"/>
  <c r="K8" i="33" s="1"/>
  <c r="W7" i="33"/>
  <c r="Z7" i="33" s="1"/>
  <c r="R7" i="33"/>
  <c r="U7" i="33" s="1"/>
  <c r="M7" i="33"/>
  <c r="P7" i="33" s="1"/>
  <c r="K7" i="33"/>
  <c r="W10" i="32"/>
  <c r="Z10" i="32" s="1"/>
  <c r="R10" i="32"/>
  <c r="U10" i="32" s="1"/>
  <c r="M10" i="32"/>
  <c r="P10" i="32" s="1"/>
  <c r="H10" i="32"/>
  <c r="K10" i="32" s="1"/>
  <c r="W9" i="32"/>
  <c r="Z9" i="32" s="1"/>
  <c r="R9" i="32"/>
  <c r="U9" i="32" s="1"/>
  <c r="M9" i="32"/>
  <c r="O9" i="32" s="1"/>
  <c r="H9" i="32"/>
  <c r="K9" i="32" s="1"/>
  <c r="W8" i="32"/>
  <c r="Z8" i="32" s="1"/>
  <c r="R8" i="32"/>
  <c r="U8" i="32" s="1"/>
  <c r="M8" i="32"/>
  <c r="P8" i="32" s="1"/>
  <c r="H8" i="32"/>
  <c r="J8" i="32" s="1"/>
  <c r="W7" i="32"/>
  <c r="Z7" i="32" s="1"/>
  <c r="R7" i="32"/>
  <c r="U7" i="32" s="1"/>
  <c r="M7" i="32"/>
  <c r="P7" i="32" s="1"/>
  <c r="K7" i="32"/>
  <c r="W10" i="31"/>
  <c r="Z10" i="31" s="1"/>
  <c r="R10" i="31"/>
  <c r="U10" i="31" s="1"/>
  <c r="M10" i="31"/>
  <c r="O10" i="31" s="1"/>
  <c r="H10" i="31"/>
  <c r="K10" i="31" s="1"/>
  <c r="W9" i="31"/>
  <c r="Z9" i="31" s="1"/>
  <c r="R9" i="31"/>
  <c r="T9" i="31" s="1"/>
  <c r="M9" i="31"/>
  <c r="P9" i="31" s="1"/>
  <c r="H9" i="31"/>
  <c r="K9" i="31" s="1"/>
  <c r="W8" i="31"/>
  <c r="Z8" i="31" s="1"/>
  <c r="R8" i="31"/>
  <c r="U8" i="31" s="1"/>
  <c r="M8" i="31"/>
  <c r="P8" i="31" s="1"/>
  <c r="H8" i="31"/>
  <c r="K8" i="31" s="1"/>
  <c r="W7" i="31"/>
  <c r="Z7" i="31" s="1"/>
  <c r="R7" i="31"/>
  <c r="U7" i="31" s="1"/>
  <c r="M7" i="31"/>
  <c r="P7" i="31" s="1"/>
  <c r="J7" i="31"/>
  <c r="W14" i="30"/>
  <c r="Z14" i="30" s="1"/>
  <c r="R14" i="30"/>
  <c r="U14" i="30" s="1"/>
  <c r="M14" i="30"/>
  <c r="P14" i="30" s="1"/>
  <c r="H14" i="30"/>
  <c r="K14" i="30" s="1"/>
  <c r="W13" i="30"/>
  <c r="Z13" i="30" s="1"/>
  <c r="R13" i="30"/>
  <c r="U13" i="30" s="1"/>
  <c r="M13" i="30"/>
  <c r="O13" i="30" s="1"/>
  <c r="H13" i="30"/>
  <c r="K13" i="30" s="1"/>
  <c r="W12" i="30"/>
  <c r="Z12" i="30" s="1"/>
  <c r="R12" i="30"/>
  <c r="U12" i="30" s="1"/>
  <c r="M12" i="30"/>
  <c r="O12" i="30" s="1"/>
  <c r="H12" i="30"/>
  <c r="K12" i="30" s="1"/>
  <c r="W11" i="30"/>
  <c r="Z11" i="30" s="1"/>
  <c r="R11" i="30"/>
  <c r="U11" i="30" s="1"/>
  <c r="M11" i="30"/>
  <c r="P11" i="30" s="1"/>
  <c r="H11" i="30"/>
  <c r="K11" i="30" s="1"/>
  <c r="W10" i="30"/>
  <c r="Z10" i="30" s="1"/>
  <c r="R10" i="30"/>
  <c r="U10" i="30" s="1"/>
  <c r="M10" i="30"/>
  <c r="P10" i="30" s="1"/>
  <c r="H10" i="30"/>
  <c r="W9" i="30"/>
  <c r="Z9" i="30" s="1"/>
  <c r="R9" i="30"/>
  <c r="U9" i="30" s="1"/>
  <c r="M9" i="30"/>
  <c r="P9" i="30" s="1"/>
  <c r="H9" i="30"/>
  <c r="J9" i="30" s="1"/>
  <c r="W8" i="30"/>
  <c r="Z8" i="30" s="1"/>
  <c r="R8" i="30"/>
  <c r="U8" i="30" s="1"/>
  <c r="M8" i="30"/>
  <c r="P8" i="30" s="1"/>
  <c r="H8" i="30"/>
  <c r="K8" i="30" s="1"/>
  <c r="W7" i="30"/>
  <c r="Z7" i="30" s="1"/>
  <c r="R7" i="30"/>
  <c r="T7" i="30" s="1"/>
  <c r="M7" i="30"/>
  <c r="P7" i="30" s="1"/>
  <c r="K7" i="30"/>
  <c r="W18" i="29"/>
  <c r="Z18" i="29" s="1"/>
  <c r="R18" i="29"/>
  <c r="U18" i="29" s="1"/>
  <c r="M18" i="29"/>
  <c r="P18" i="29" s="1"/>
  <c r="H18" i="29"/>
  <c r="J18" i="29" s="1"/>
  <c r="W17" i="29"/>
  <c r="Z17" i="29" s="1"/>
  <c r="R17" i="29"/>
  <c r="U17" i="29" s="1"/>
  <c r="M17" i="29"/>
  <c r="P17" i="29" s="1"/>
  <c r="H17" i="29"/>
  <c r="K17" i="29" s="1"/>
  <c r="W16" i="29"/>
  <c r="Z16" i="29" s="1"/>
  <c r="R16" i="29"/>
  <c r="T16" i="29" s="1"/>
  <c r="M16" i="29"/>
  <c r="P16" i="29" s="1"/>
  <c r="H16" i="29"/>
  <c r="K16" i="29" s="1"/>
  <c r="W15" i="29"/>
  <c r="Z15" i="29" s="1"/>
  <c r="R15" i="29"/>
  <c r="U15" i="29" s="1"/>
  <c r="M15" i="29"/>
  <c r="P15" i="29" s="1"/>
  <c r="H15" i="29"/>
  <c r="J15" i="29" s="1"/>
  <c r="W14" i="29"/>
  <c r="Z14" i="29" s="1"/>
  <c r="R14" i="29"/>
  <c r="U14" i="29" s="1"/>
  <c r="M14" i="29"/>
  <c r="O14" i="29" s="1"/>
  <c r="H14" i="29"/>
  <c r="K14" i="29" s="1"/>
  <c r="W13" i="29"/>
  <c r="Z13" i="29" s="1"/>
  <c r="R13" i="29"/>
  <c r="U13" i="29" s="1"/>
  <c r="M13" i="29"/>
  <c r="O13" i="29" s="1"/>
  <c r="H13" i="29"/>
  <c r="K13" i="29" s="1"/>
  <c r="W12" i="29"/>
  <c r="Z12" i="29" s="1"/>
  <c r="R12" i="29"/>
  <c r="U12" i="29" s="1"/>
  <c r="M12" i="29"/>
  <c r="P12" i="29" s="1"/>
  <c r="H12" i="29"/>
  <c r="K12" i="29" s="1"/>
  <c r="W11" i="29"/>
  <c r="Z11" i="29" s="1"/>
  <c r="R11" i="29"/>
  <c r="U11" i="29" s="1"/>
  <c r="M11" i="29"/>
  <c r="P11" i="29" s="1"/>
  <c r="H11" i="29"/>
  <c r="J11" i="29" s="1"/>
  <c r="W10" i="29"/>
  <c r="Z10" i="29" s="1"/>
  <c r="U10" i="29"/>
  <c r="M10" i="29"/>
  <c r="P10" i="29" s="1"/>
  <c r="H10" i="29"/>
  <c r="K10" i="29" s="1"/>
  <c r="W9" i="29"/>
  <c r="Z9" i="29" s="1"/>
  <c r="R9" i="29"/>
  <c r="U9" i="29" s="1"/>
  <c r="M9" i="29"/>
  <c r="P9" i="29" s="1"/>
  <c r="H9" i="29"/>
  <c r="K9" i="29" s="1"/>
  <c r="W8" i="29"/>
  <c r="Z8" i="29" s="1"/>
  <c r="R8" i="29"/>
  <c r="U8" i="29" s="1"/>
  <c r="M8" i="29"/>
  <c r="P8" i="29" s="1"/>
  <c r="H8" i="29"/>
  <c r="K8" i="29" s="1"/>
  <c r="W7" i="29"/>
  <c r="Z7" i="29" s="1"/>
  <c r="R7" i="29"/>
  <c r="U7" i="29" s="1"/>
  <c r="M7" i="29"/>
  <c r="P7" i="29" s="1"/>
  <c r="J7" i="29"/>
  <c r="W10" i="28"/>
  <c r="Z10" i="28" s="1"/>
  <c r="R10" i="28"/>
  <c r="U10" i="28" s="1"/>
  <c r="M10" i="28"/>
  <c r="P10" i="28" s="1"/>
  <c r="H10" i="28"/>
  <c r="J10" i="28" s="1"/>
  <c r="W9" i="28"/>
  <c r="Z9" i="28" s="1"/>
  <c r="R9" i="28"/>
  <c r="T9" i="28" s="1"/>
  <c r="M9" i="28"/>
  <c r="P9" i="28" s="1"/>
  <c r="H9" i="28"/>
  <c r="K9" i="28" s="1"/>
  <c r="W8" i="28"/>
  <c r="Z8" i="28" s="1"/>
  <c r="R8" i="28"/>
  <c r="U8" i="28" s="1"/>
  <c r="M8" i="28"/>
  <c r="P8" i="28" s="1"/>
  <c r="H8" i="28"/>
  <c r="K8" i="28" s="1"/>
  <c r="W7" i="28"/>
  <c r="Z7" i="28" s="1"/>
  <c r="R7" i="28"/>
  <c r="U7" i="28" s="1"/>
  <c r="M7" i="28"/>
  <c r="P7" i="28" s="1"/>
  <c r="J7" i="28"/>
  <c r="W9" i="27"/>
  <c r="Z9" i="27" s="1"/>
  <c r="R9" i="27"/>
  <c r="U9" i="27" s="1"/>
  <c r="M9" i="27"/>
  <c r="P9" i="27" s="1"/>
  <c r="H9" i="27"/>
  <c r="J9" i="27" s="1"/>
  <c r="W8" i="27"/>
  <c r="Z8" i="27" s="1"/>
  <c r="R8" i="27"/>
  <c r="U8" i="27" s="1"/>
  <c r="M8" i="27"/>
  <c r="O8" i="27" s="1"/>
  <c r="H8" i="27"/>
  <c r="K8" i="27" s="1"/>
  <c r="W7" i="27"/>
  <c r="Z7" i="27" s="1"/>
  <c r="R7" i="27"/>
  <c r="U7" i="27" s="1"/>
  <c r="M7" i="27"/>
  <c r="P7" i="27" s="1"/>
  <c r="J7" i="27"/>
  <c r="W11" i="26"/>
  <c r="Z11" i="26" s="1"/>
  <c r="R11" i="26"/>
  <c r="U11" i="26" s="1"/>
  <c r="M11" i="26"/>
  <c r="P11" i="26" s="1"/>
  <c r="H11" i="26"/>
  <c r="K11" i="26" s="1"/>
  <c r="W10" i="26"/>
  <c r="Z10" i="26" s="1"/>
  <c r="R10" i="26"/>
  <c r="U10" i="26" s="1"/>
  <c r="M10" i="26"/>
  <c r="P10" i="26" s="1"/>
  <c r="H10" i="26"/>
  <c r="J10" i="26" s="1"/>
  <c r="W9" i="26"/>
  <c r="Z9" i="26" s="1"/>
  <c r="R9" i="26"/>
  <c r="U9" i="26" s="1"/>
  <c r="M9" i="26"/>
  <c r="P9" i="26" s="1"/>
  <c r="H9" i="26"/>
  <c r="J9" i="26" s="1"/>
  <c r="W8" i="26"/>
  <c r="Z8" i="26" s="1"/>
  <c r="R8" i="26"/>
  <c r="U8" i="26" s="1"/>
  <c r="M8" i="26"/>
  <c r="P8" i="26" s="1"/>
  <c r="H8" i="26"/>
  <c r="K8" i="26" s="1"/>
  <c r="W7" i="26"/>
  <c r="Z7" i="26" s="1"/>
  <c r="R7" i="26"/>
  <c r="T7" i="26" s="1"/>
  <c r="M7" i="26"/>
  <c r="P7" i="26" s="1"/>
  <c r="K7" i="26"/>
  <c r="W19" i="25"/>
  <c r="Z19" i="25" s="1"/>
  <c r="R19" i="25"/>
  <c r="U19" i="25" s="1"/>
  <c r="M19" i="25"/>
  <c r="P19" i="25" s="1"/>
  <c r="H19" i="25"/>
  <c r="K19" i="25" s="1"/>
  <c r="W18" i="25"/>
  <c r="Z18" i="25" s="1"/>
  <c r="R18" i="25"/>
  <c r="U18" i="25" s="1"/>
  <c r="M18" i="25"/>
  <c r="P18" i="25" s="1"/>
  <c r="H18" i="25"/>
  <c r="K18" i="25" s="1"/>
  <c r="W17" i="25"/>
  <c r="Z17" i="25" s="1"/>
  <c r="R17" i="25"/>
  <c r="U17" i="25" s="1"/>
  <c r="M17" i="25"/>
  <c r="P17" i="25" s="1"/>
  <c r="H17" i="25"/>
  <c r="J17" i="25" s="1"/>
  <c r="W16" i="25"/>
  <c r="Z16" i="25" s="1"/>
  <c r="R16" i="25"/>
  <c r="U16" i="25" s="1"/>
  <c r="M16" i="25"/>
  <c r="P16" i="25" s="1"/>
  <c r="H16" i="25"/>
  <c r="J16" i="25" s="1"/>
  <c r="W15" i="25"/>
  <c r="Z15" i="25" s="1"/>
  <c r="R15" i="25"/>
  <c r="U15" i="25" s="1"/>
  <c r="M15" i="25"/>
  <c r="P15" i="25" s="1"/>
  <c r="H15" i="25"/>
  <c r="K15" i="25" s="1"/>
  <c r="W14" i="25"/>
  <c r="Z14" i="25" s="1"/>
  <c r="R14" i="25"/>
  <c r="U14" i="25" s="1"/>
  <c r="M14" i="25"/>
  <c r="P14" i="25" s="1"/>
  <c r="H14" i="25"/>
  <c r="J14" i="25" s="1"/>
  <c r="W13" i="25"/>
  <c r="Z13" i="25" s="1"/>
  <c r="R13" i="25"/>
  <c r="U13" i="25" s="1"/>
  <c r="M13" i="25"/>
  <c r="P13" i="25" s="1"/>
  <c r="H13" i="25"/>
  <c r="J13" i="25" s="1"/>
  <c r="W12" i="25"/>
  <c r="Z12" i="25" s="1"/>
  <c r="R12" i="25"/>
  <c r="U12" i="25" s="1"/>
  <c r="M12" i="25"/>
  <c r="P12" i="25" s="1"/>
  <c r="H12" i="25"/>
  <c r="K12" i="25" s="1"/>
  <c r="W11" i="25"/>
  <c r="Z11" i="25" s="1"/>
  <c r="R11" i="25"/>
  <c r="U11" i="25" s="1"/>
  <c r="M11" i="25"/>
  <c r="P11" i="25" s="1"/>
  <c r="H11" i="25"/>
  <c r="J11" i="25" s="1"/>
  <c r="W10" i="25"/>
  <c r="Z10" i="25" s="1"/>
  <c r="R10" i="25"/>
  <c r="U10" i="25" s="1"/>
  <c r="M10" i="25"/>
  <c r="P10" i="25" s="1"/>
  <c r="H10" i="25"/>
  <c r="K10" i="25" s="1"/>
  <c r="W9" i="25"/>
  <c r="Z9" i="25" s="1"/>
  <c r="R9" i="25"/>
  <c r="U9" i="25" s="1"/>
  <c r="M9" i="25"/>
  <c r="P9" i="25" s="1"/>
  <c r="H9" i="25"/>
  <c r="J9" i="25" s="1"/>
  <c r="W8" i="25"/>
  <c r="Z8" i="25" s="1"/>
  <c r="R8" i="25"/>
  <c r="U8" i="25" s="1"/>
  <c r="M8" i="25"/>
  <c r="P8" i="25" s="1"/>
  <c r="H8" i="25"/>
  <c r="J8" i="25" s="1"/>
  <c r="W7" i="25"/>
  <c r="Z7" i="25" s="1"/>
  <c r="R7" i="25"/>
  <c r="U7" i="25" s="1"/>
  <c r="M7" i="25"/>
  <c r="P7" i="25" s="1"/>
  <c r="K7" i="25"/>
  <c r="W11" i="24"/>
  <c r="Z11" i="24" s="1"/>
  <c r="R11" i="24"/>
  <c r="U11" i="24" s="1"/>
  <c r="M11" i="24"/>
  <c r="P11" i="24" s="1"/>
  <c r="H11" i="24"/>
  <c r="J11" i="24" s="1"/>
  <c r="W10" i="24"/>
  <c r="Z10" i="24" s="1"/>
  <c r="R10" i="24"/>
  <c r="U10" i="24" s="1"/>
  <c r="M10" i="24"/>
  <c r="P10" i="24" s="1"/>
  <c r="H10" i="24"/>
  <c r="J10" i="24" s="1"/>
  <c r="W9" i="24"/>
  <c r="Y9" i="24" s="1"/>
  <c r="R9" i="24"/>
  <c r="U9" i="24" s="1"/>
  <c r="M9" i="24"/>
  <c r="P9" i="24" s="1"/>
  <c r="H9" i="24"/>
  <c r="K9" i="24" s="1"/>
  <c r="W8" i="24"/>
  <c r="Z8" i="24" s="1"/>
  <c r="R8" i="24"/>
  <c r="U8" i="24" s="1"/>
  <c r="M8" i="24"/>
  <c r="O8" i="24" s="1"/>
  <c r="H8" i="24"/>
  <c r="K8" i="24" s="1"/>
  <c r="W7" i="24"/>
  <c r="Z7" i="24" s="1"/>
  <c r="R7" i="24"/>
  <c r="U7" i="24" s="1"/>
  <c r="M7" i="24"/>
  <c r="P7" i="24" s="1"/>
  <c r="J7" i="24"/>
  <c r="W19" i="23"/>
  <c r="Y19" i="23" s="1"/>
  <c r="R19" i="23"/>
  <c r="U19" i="23" s="1"/>
  <c r="M19" i="23"/>
  <c r="P19" i="23" s="1"/>
  <c r="H19" i="23"/>
  <c r="K19" i="23" s="1"/>
  <c r="W18" i="23"/>
  <c r="Z18" i="23" s="1"/>
  <c r="R18" i="23"/>
  <c r="U18" i="23" s="1"/>
  <c r="M18" i="23"/>
  <c r="P18" i="23" s="1"/>
  <c r="H18" i="23"/>
  <c r="K18" i="23" s="1"/>
  <c r="W17" i="23"/>
  <c r="Z17" i="23" s="1"/>
  <c r="R17" i="23"/>
  <c r="U17" i="23" s="1"/>
  <c r="M17" i="23"/>
  <c r="P17" i="23" s="1"/>
  <c r="H17" i="23"/>
  <c r="J17" i="23" s="1"/>
  <c r="W16" i="23"/>
  <c r="Z16" i="23" s="1"/>
  <c r="R16" i="23"/>
  <c r="U16" i="23" s="1"/>
  <c r="M16" i="23"/>
  <c r="P16" i="23" s="1"/>
  <c r="H16" i="23"/>
  <c r="K16" i="23" s="1"/>
  <c r="W15" i="23"/>
  <c r="Z15" i="23" s="1"/>
  <c r="R15" i="23"/>
  <c r="U15" i="23" s="1"/>
  <c r="M15" i="23"/>
  <c r="P15" i="23" s="1"/>
  <c r="H15" i="23"/>
  <c r="K15" i="23" s="1"/>
  <c r="W14" i="23"/>
  <c r="Z14" i="23" s="1"/>
  <c r="R14" i="23"/>
  <c r="U14" i="23" s="1"/>
  <c r="M14" i="23"/>
  <c r="P14" i="23" s="1"/>
  <c r="H14" i="23"/>
  <c r="K14" i="23" s="1"/>
  <c r="W13" i="23"/>
  <c r="Z13" i="23" s="1"/>
  <c r="R13" i="23"/>
  <c r="U13" i="23" s="1"/>
  <c r="M13" i="23"/>
  <c r="P13" i="23" s="1"/>
  <c r="H13" i="23"/>
  <c r="K13" i="23" s="1"/>
  <c r="W12" i="23"/>
  <c r="Z12" i="23" s="1"/>
  <c r="R12" i="23"/>
  <c r="U12" i="23" s="1"/>
  <c r="M12" i="23"/>
  <c r="P12" i="23" s="1"/>
  <c r="H12" i="23"/>
  <c r="K12" i="23" s="1"/>
  <c r="W11" i="23"/>
  <c r="Y11" i="23" s="1"/>
  <c r="R11" i="23"/>
  <c r="U11" i="23" s="1"/>
  <c r="M11" i="23"/>
  <c r="P11" i="23" s="1"/>
  <c r="H11" i="23"/>
  <c r="K11" i="23" s="1"/>
  <c r="W10" i="23"/>
  <c r="Z10" i="23" s="1"/>
  <c r="R10" i="23"/>
  <c r="U10" i="23" s="1"/>
  <c r="M10" i="23"/>
  <c r="P10" i="23" s="1"/>
  <c r="H10" i="23"/>
  <c r="K10" i="23" s="1"/>
  <c r="W9" i="23"/>
  <c r="Z9" i="23" s="1"/>
  <c r="R9" i="23"/>
  <c r="U9" i="23" s="1"/>
  <c r="M9" i="23"/>
  <c r="P9" i="23" s="1"/>
  <c r="H9" i="23"/>
  <c r="J9" i="23" s="1"/>
  <c r="W8" i="23"/>
  <c r="Z8" i="23" s="1"/>
  <c r="R8" i="23"/>
  <c r="U8" i="23" s="1"/>
  <c r="M8" i="23"/>
  <c r="P8" i="23" s="1"/>
  <c r="H8" i="23"/>
  <c r="K8" i="23" s="1"/>
  <c r="W7" i="23"/>
  <c r="Z7" i="23" s="1"/>
  <c r="R7" i="23"/>
  <c r="U7" i="23" s="1"/>
  <c r="M7" i="23"/>
  <c r="P7" i="23" s="1"/>
  <c r="K7" i="23"/>
  <c r="W25" i="22"/>
  <c r="Z25" i="22" s="1"/>
  <c r="R25" i="22"/>
  <c r="U25" i="22" s="1"/>
  <c r="M25" i="22"/>
  <c r="P25" i="22" s="1"/>
  <c r="H25" i="22"/>
  <c r="J25" i="22" s="1"/>
  <c r="W24" i="22"/>
  <c r="Z24" i="22" s="1"/>
  <c r="R24" i="22"/>
  <c r="T24" i="22" s="1"/>
  <c r="M24" i="22"/>
  <c r="P24" i="22" s="1"/>
  <c r="H24" i="22"/>
  <c r="K24" i="22" s="1"/>
  <c r="W23" i="22"/>
  <c r="Z23" i="22" s="1"/>
  <c r="R23" i="22"/>
  <c r="U23" i="22" s="1"/>
  <c r="M23" i="22"/>
  <c r="P23" i="22" s="1"/>
  <c r="H23" i="22"/>
  <c r="J23" i="22" s="1"/>
  <c r="W22" i="22"/>
  <c r="Z22" i="22" s="1"/>
  <c r="R22" i="22"/>
  <c r="U22" i="22" s="1"/>
  <c r="M22" i="22"/>
  <c r="P22" i="22" s="1"/>
  <c r="H22" i="22"/>
  <c r="K22" i="22" s="1"/>
  <c r="W21" i="22"/>
  <c r="Z21" i="22" s="1"/>
  <c r="R21" i="22"/>
  <c r="U21" i="22" s="1"/>
  <c r="M21" i="22"/>
  <c r="O21" i="22" s="1"/>
  <c r="H21" i="22"/>
  <c r="K21" i="22" s="1"/>
  <c r="W20" i="22"/>
  <c r="Z20" i="22" s="1"/>
  <c r="R20" i="22"/>
  <c r="U20" i="22" s="1"/>
  <c r="M20" i="22"/>
  <c r="P20" i="22" s="1"/>
  <c r="H20" i="22"/>
  <c r="J20" i="22" s="1"/>
  <c r="W19" i="22"/>
  <c r="Y19" i="22" s="1"/>
  <c r="R19" i="22"/>
  <c r="U19" i="22" s="1"/>
  <c r="M19" i="22"/>
  <c r="P19" i="22" s="1"/>
  <c r="H19" i="22"/>
  <c r="K19" i="22" s="1"/>
  <c r="W18" i="22"/>
  <c r="Z18" i="22" s="1"/>
  <c r="R18" i="22"/>
  <c r="U18" i="22" s="1"/>
  <c r="M18" i="22"/>
  <c r="P18" i="22" s="1"/>
  <c r="H18" i="22"/>
  <c r="J18" i="22" s="1"/>
  <c r="W17" i="22"/>
  <c r="Z17" i="22" s="1"/>
  <c r="R17" i="22"/>
  <c r="U17" i="22" s="1"/>
  <c r="M17" i="22"/>
  <c r="P17" i="22" s="1"/>
  <c r="H17" i="22"/>
  <c r="J17" i="22" s="1"/>
  <c r="W16" i="22"/>
  <c r="Z16" i="22" s="1"/>
  <c r="R16" i="22"/>
  <c r="T16" i="22" s="1"/>
  <c r="M16" i="22"/>
  <c r="P16" i="22" s="1"/>
  <c r="H16" i="22"/>
  <c r="K16" i="22" s="1"/>
  <c r="W15" i="22"/>
  <c r="Z15" i="22" s="1"/>
  <c r="R15" i="22"/>
  <c r="U15" i="22" s="1"/>
  <c r="M15" i="22"/>
  <c r="P15" i="22" s="1"/>
  <c r="H15" i="22"/>
  <c r="J15" i="22" s="1"/>
  <c r="W14" i="22"/>
  <c r="Z14" i="22" s="1"/>
  <c r="R14" i="22"/>
  <c r="U14" i="22" s="1"/>
  <c r="M14" i="22"/>
  <c r="P14" i="22" s="1"/>
  <c r="H14" i="22"/>
  <c r="K14" i="22" s="1"/>
  <c r="W13" i="22"/>
  <c r="Z13" i="22" s="1"/>
  <c r="R13" i="22"/>
  <c r="U13" i="22" s="1"/>
  <c r="M13" i="22"/>
  <c r="O13" i="22" s="1"/>
  <c r="H13" i="22"/>
  <c r="K13" i="22" s="1"/>
  <c r="W12" i="22"/>
  <c r="Z12" i="22" s="1"/>
  <c r="R12" i="22"/>
  <c r="U12" i="22" s="1"/>
  <c r="M12" i="22"/>
  <c r="P12" i="22" s="1"/>
  <c r="H12" i="22"/>
  <c r="J12" i="22" s="1"/>
  <c r="W11" i="22"/>
  <c r="Y11" i="22" s="1"/>
  <c r="R11" i="22"/>
  <c r="U11" i="22" s="1"/>
  <c r="M11" i="22"/>
  <c r="P11" i="22" s="1"/>
  <c r="H11" i="22"/>
  <c r="K11" i="22" s="1"/>
  <c r="W10" i="22"/>
  <c r="Z10" i="22" s="1"/>
  <c r="R10" i="22"/>
  <c r="U10" i="22" s="1"/>
  <c r="M10" i="22"/>
  <c r="P10" i="22" s="1"/>
  <c r="H10" i="22"/>
  <c r="J10" i="22" s="1"/>
  <c r="W9" i="22"/>
  <c r="Z9" i="22" s="1"/>
  <c r="R9" i="22"/>
  <c r="U9" i="22" s="1"/>
  <c r="M9" i="22"/>
  <c r="P9" i="22" s="1"/>
  <c r="H9" i="22"/>
  <c r="J9" i="22" s="1"/>
  <c r="W8" i="22"/>
  <c r="Z8" i="22" s="1"/>
  <c r="R8" i="22"/>
  <c r="T8" i="22" s="1"/>
  <c r="M8" i="22"/>
  <c r="P8" i="22" s="1"/>
  <c r="H8" i="22"/>
  <c r="K8" i="22" s="1"/>
  <c r="W7" i="22"/>
  <c r="Z7" i="22" s="1"/>
  <c r="U7" i="22"/>
  <c r="M7" i="22"/>
  <c r="P7" i="22" s="1"/>
  <c r="J7" i="22"/>
  <c r="W15" i="21"/>
  <c r="Z15" i="21" s="1"/>
  <c r="R15" i="21"/>
  <c r="U15" i="21" s="1"/>
  <c r="M15" i="21"/>
  <c r="P15" i="21" s="1"/>
  <c r="H15" i="21"/>
  <c r="J15" i="21" s="1"/>
  <c r="W14" i="21"/>
  <c r="Z14" i="21" s="1"/>
  <c r="R14" i="21"/>
  <c r="U14" i="21" s="1"/>
  <c r="M14" i="21"/>
  <c r="P14" i="21" s="1"/>
  <c r="H14" i="21"/>
  <c r="K14" i="21" s="1"/>
  <c r="W13" i="21"/>
  <c r="Y13" i="21" s="1"/>
  <c r="R13" i="21"/>
  <c r="U13" i="21" s="1"/>
  <c r="M13" i="21"/>
  <c r="P13" i="21" s="1"/>
  <c r="H13" i="21"/>
  <c r="K13" i="21" s="1"/>
  <c r="W12" i="21"/>
  <c r="Z12" i="21" s="1"/>
  <c r="R12" i="21"/>
  <c r="U12" i="21" s="1"/>
  <c r="M12" i="21"/>
  <c r="P12" i="21" s="1"/>
  <c r="H12" i="21"/>
  <c r="K12" i="21" s="1"/>
  <c r="W11" i="21"/>
  <c r="Z11" i="21" s="1"/>
  <c r="R11" i="21"/>
  <c r="U11" i="21" s="1"/>
  <c r="M11" i="21"/>
  <c r="O11" i="21" s="1"/>
  <c r="H11" i="21"/>
  <c r="K11" i="21" s="1"/>
  <c r="W10" i="21"/>
  <c r="Z10" i="21" s="1"/>
  <c r="R10" i="21"/>
  <c r="T10" i="21" s="1"/>
  <c r="M10" i="21"/>
  <c r="P10" i="21" s="1"/>
  <c r="H10" i="21"/>
  <c r="K10" i="21" s="1"/>
  <c r="W9" i="21"/>
  <c r="Z9" i="21" s="1"/>
  <c r="R9" i="21"/>
  <c r="U9" i="21" s="1"/>
  <c r="M9" i="21"/>
  <c r="P9" i="21" s="1"/>
  <c r="H9" i="21"/>
  <c r="K9" i="21" s="1"/>
  <c r="W8" i="21"/>
  <c r="Z8" i="21" s="1"/>
  <c r="R8" i="21"/>
  <c r="T8" i="21" s="1"/>
  <c r="M8" i="21"/>
  <c r="P8" i="21" s="1"/>
  <c r="H8" i="21"/>
  <c r="K8" i="21" s="1"/>
  <c r="W7" i="21"/>
  <c r="Z7" i="21" s="1"/>
  <c r="R7" i="21"/>
  <c r="U7" i="21" s="1"/>
  <c r="M7" i="21"/>
  <c r="P7" i="21" s="1"/>
  <c r="J7" i="21"/>
  <c r="W11" i="20"/>
  <c r="Z11" i="20" s="1"/>
  <c r="R11" i="20"/>
  <c r="U11" i="20" s="1"/>
  <c r="M11" i="20"/>
  <c r="O11" i="20" s="1"/>
  <c r="H11" i="20"/>
  <c r="K11" i="20" s="1"/>
  <c r="W10" i="20"/>
  <c r="Z10" i="20" s="1"/>
  <c r="R10" i="20"/>
  <c r="U10" i="20" s="1"/>
  <c r="M10" i="20"/>
  <c r="P10" i="20" s="1"/>
  <c r="H10" i="20"/>
  <c r="K10" i="20" s="1"/>
  <c r="W9" i="20"/>
  <c r="Y9" i="20" s="1"/>
  <c r="R9" i="20"/>
  <c r="U9" i="20" s="1"/>
  <c r="M9" i="20"/>
  <c r="P9" i="20" s="1"/>
  <c r="H9" i="20"/>
  <c r="K9" i="20" s="1"/>
  <c r="W8" i="20"/>
  <c r="Z8" i="20" s="1"/>
  <c r="R8" i="20"/>
  <c r="U8" i="20" s="1"/>
  <c r="M8" i="20"/>
  <c r="P8" i="20" s="1"/>
  <c r="H8" i="20"/>
  <c r="K8" i="20" s="1"/>
  <c r="W7" i="20"/>
  <c r="Z7" i="20" s="1"/>
  <c r="R7" i="20"/>
  <c r="U7" i="20" s="1"/>
  <c r="M7" i="20"/>
  <c r="P7" i="20" s="1"/>
  <c r="K7" i="20"/>
  <c r="W10" i="19"/>
  <c r="Z10" i="19" s="1"/>
  <c r="R10" i="19"/>
  <c r="U10" i="19" s="1"/>
  <c r="M10" i="19"/>
  <c r="P10" i="19" s="1"/>
  <c r="H10" i="19"/>
  <c r="K10" i="19" s="1"/>
  <c r="W9" i="19"/>
  <c r="Z9" i="19" s="1"/>
  <c r="R9" i="19"/>
  <c r="U9" i="19" s="1"/>
  <c r="M9" i="19"/>
  <c r="O9" i="19" s="1"/>
  <c r="H9" i="19"/>
  <c r="K9" i="19" s="1"/>
  <c r="W8" i="19"/>
  <c r="Z8" i="19" s="1"/>
  <c r="R8" i="19"/>
  <c r="U8" i="19" s="1"/>
  <c r="M8" i="19"/>
  <c r="P8" i="19" s="1"/>
  <c r="H8" i="19"/>
  <c r="K8" i="19" s="1"/>
  <c r="W7" i="19"/>
  <c r="Z7" i="19" s="1"/>
  <c r="R7" i="19"/>
  <c r="U7" i="19" s="1"/>
  <c r="M7" i="19"/>
  <c r="P7" i="19" s="1"/>
  <c r="K7" i="19"/>
  <c r="W14" i="18"/>
  <c r="Z14" i="18" s="1"/>
  <c r="R14" i="18"/>
  <c r="U14" i="18" s="1"/>
  <c r="M14" i="18"/>
  <c r="P14" i="18" s="1"/>
  <c r="H14" i="18"/>
  <c r="J14" i="18" s="1"/>
  <c r="W13" i="18"/>
  <c r="Z13" i="18" s="1"/>
  <c r="R13" i="18"/>
  <c r="U13" i="18" s="1"/>
  <c r="M13" i="18"/>
  <c r="P13" i="18" s="1"/>
  <c r="H13" i="18"/>
  <c r="K13" i="18" s="1"/>
  <c r="W12" i="18"/>
  <c r="Z12" i="18" s="1"/>
  <c r="R12" i="18"/>
  <c r="U12" i="18" s="1"/>
  <c r="M12" i="18"/>
  <c r="P12" i="18" s="1"/>
  <c r="H12" i="18"/>
  <c r="K12" i="18" s="1"/>
  <c r="W11" i="18"/>
  <c r="Z11" i="18" s="1"/>
  <c r="R11" i="18"/>
  <c r="U11" i="18" s="1"/>
  <c r="M11" i="18"/>
  <c r="P11" i="18" s="1"/>
  <c r="H11" i="18"/>
  <c r="J11" i="18" s="1"/>
  <c r="W10" i="18"/>
  <c r="Z10" i="18" s="1"/>
  <c r="R10" i="18"/>
  <c r="U10" i="18" s="1"/>
  <c r="M10" i="18"/>
  <c r="P10" i="18" s="1"/>
  <c r="H10" i="18"/>
  <c r="K10" i="18" s="1"/>
  <c r="W9" i="18"/>
  <c r="Y9" i="18" s="1"/>
  <c r="R9" i="18"/>
  <c r="U9" i="18" s="1"/>
  <c r="M9" i="18"/>
  <c r="P9" i="18" s="1"/>
  <c r="H9" i="18"/>
  <c r="K9" i="18" s="1"/>
  <c r="W8" i="18"/>
  <c r="Z8" i="18" s="1"/>
  <c r="R8" i="18"/>
  <c r="U8" i="18" s="1"/>
  <c r="M8" i="18"/>
  <c r="P8" i="18" s="1"/>
  <c r="H8" i="18"/>
  <c r="J8" i="18" s="1"/>
  <c r="W7" i="18"/>
  <c r="Z7" i="18" s="1"/>
  <c r="R7" i="18"/>
  <c r="U7" i="18" s="1"/>
  <c r="M7" i="18"/>
  <c r="P7" i="18" s="1"/>
  <c r="J7" i="18"/>
  <c r="J7" i="17"/>
  <c r="H11" i="17"/>
  <c r="J11" i="17" s="1"/>
  <c r="H8" i="17"/>
  <c r="K8" i="17" s="1"/>
  <c r="W8" i="17"/>
  <c r="Z8" i="17" s="1"/>
  <c r="W9" i="17"/>
  <c r="Z9" i="17" s="1"/>
  <c r="W10" i="17"/>
  <c r="Z10" i="17" s="1"/>
  <c r="W11" i="17"/>
  <c r="Z11" i="17" s="1"/>
  <c r="W12" i="17"/>
  <c r="Z12" i="17" s="1"/>
  <c r="W13" i="17"/>
  <c r="Z13" i="17" s="1"/>
  <c r="W14" i="17"/>
  <c r="Z14" i="17" s="1"/>
  <c r="R8" i="17"/>
  <c r="U8" i="17" s="1"/>
  <c r="R9" i="17"/>
  <c r="U9" i="17" s="1"/>
  <c r="R10" i="17"/>
  <c r="U10" i="17" s="1"/>
  <c r="R11" i="17"/>
  <c r="U11" i="17" s="1"/>
  <c r="R12" i="17"/>
  <c r="U12" i="17" s="1"/>
  <c r="R13" i="17"/>
  <c r="U13" i="17" s="1"/>
  <c r="R14" i="17"/>
  <c r="U14" i="17" s="1"/>
  <c r="M8" i="17"/>
  <c r="P8" i="17" s="1"/>
  <c r="M9" i="17"/>
  <c r="P9" i="17" s="1"/>
  <c r="M10" i="17"/>
  <c r="P10" i="17" s="1"/>
  <c r="M11" i="17"/>
  <c r="P11" i="17" s="1"/>
  <c r="M12" i="17"/>
  <c r="P12" i="17" s="1"/>
  <c r="M13" i="17"/>
  <c r="P13" i="17" s="1"/>
  <c r="M14" i="17"/>
  <c r="P14" i="17" s="1"/>
  <c r="H9" i="17"/>
  <c r="J9" i="17" s="1"/>
  <c r="H10" i="17"/>
  <c r="J10" i="17" s="1"/>
  <c r="H12" i="17"/>
  <c r="J12" i="17" s="1"/>
  <c r="H13" i="17"/>
  <c r="J13" i="17" s="1"/>
  <c r="H14" i="17"/>
  <c r="K14" i="17" s="1"/>
  <c r="W7" i="17"/>
  <c r="Z7" i="17" s="1"/>
  <c r="R7" i="17"/>
  <c r="U7" i="17" s="1"/>
  <c r="M7" i="17"/>
  <c r="P7" i="17" s="1"/>
  <c r="W7" i="16"/>
  <c r="Z7" i="16" s="1"/>
  <c r="R7" i="16"/>
  <c r="U7" i="16" s="1"/>
  <c r="M7" i="16"/>
  <c r="P7" i="16" s="1"/>
  <c r="J7" i="16"/>
  <c r="J10" i="16" s="1"/>
  <c r="W8" i="15"/>
  <c r="Z8" i="15" s="1"/>
  <c r="W9" i="15"/>
  <c r="Z9" i="15" s="1"/>
  <c r="W10" i="15"/>
  <c r="Z10" i="15" s="1"/>
  <c r="W11" i="15"/>
  <c r="Z11" i="15" s="1"/>
  <c r="W12" i="15"/>
  <c r="Z12" i="15" s="1"/>
  <c r="W13" i="15"/>
  <c r="Z13" i="15" s="1"/>
  <c r="W14" i="15"/>
  <c r="Z14" i="15" s="1"/>
  <c r="W15" i="15"/>
  <c r="Z15" i="15" s="1"/>
  <c r="W16" i="15"/>
  <c r="Z16" i="15" s="1"/>
  <c r="W17" i="15"/>
  <c r="Z17" i="15" s="1"/>
  <c r="W18" i="15"/>
  <c r="Z18" i="15" s="1"/>
  <c r="W19" i="15"/>
  <c r="Z19" i="15" s="1"/>
  <c r="R8" i="15"/>
  <c r="U8" i="15" s="1"/>
  <c r="R9" i="15"/>
  <c r="U9" i="15" s="1"/>
  <c r="R10" i="15"/>
  <c r="U10" i="15" s="1"/>
  <c r="R11" i="15"/>
  <c r="U11" i="15" s="1"/>
  <c r="R12" i="15"/>
  <c r="U12" i="15" s="1"/>
  <c r="R13" i="15"/>
  <c r="U13" i="15" s="1"/>
  <c r="R14" i="15"/>
  <c r="U14" i="15" s="1"/>
  <c r="R15" i="15"/>
  <c r="U15" i="15" s="1"/>
  <c r="R16" i="15"/>
  <c r="U16" i="15" s="1"/>
  <c r="R17" i="15"/>
  <c r="U17" i="15" s="1"/>
  <c r="R18" i="15"/>
  <c r="U18" i="15" s="1"/>
  <c r="R19" i="15"/>
  <c r="T19" i="15" s="1"/>
  <c r="M8" i="15"/>
  <c r="P8" i="15" s="1"/>
  <c r="M9" i="15"/>
  <c r="P9" i="15" s="1"/>
  <c r="M10" i="15"/>
  <c r="P10" i="15" s="1"/>
  <c r="M11" i="15"/>
  <c r="P11" i="15" s="1"/>
  <c r="M12" i="15"/>
  <c r="P12" i="15" s="1"/>
  <c r="M13" i="15"/>
  <c r="P13" i="15" s="1"/>
  <c r="M14" i="15"/>
  <c r="P14" i="15" s="1"/>
  <c r="M15" i="15"/>
  <c r="P15" i="15" s="1"/>
  <c r="M16" i="15"/>
  <c r="P16" i="15" s="1"/>
  <c r="M17" i="15"/>
  <c r="P17" i="15" s="1"/>
  <c r="M18" i="15"/>
  <c r="O18" i="15" s="1"/>
  <c r="M19" i="15"/>
  <c r="P19" i="15" s="1"/>
  <c r="H17" i="15"/>
  <c r="J17" i="15" s="1"/>
  <c r="H18" i="15"/>
  <c r="K18" i="15" s="1"/>
  <c r="H19" i="15"/>
  <c r="K19" i="15" s="1"/>
  <c r="H16" i="15"/>
  <c r="K16" i="15" s="1"/>
  <c r="H8" i="15"/>
  <c r="J8" i="15" s="1"/>
  <c r="H9" i="15"/>
  <c r="J9" i="15" s="1"/>
  <c r="H10" i="15"/>
  <c r="J10" i="15" s="1"/>
  <c r="H11" i="15"/>
  <c r="K11" i="15" s="1"/>
  <c r="H12" i="15"/>
  <c r="K12" i="15" s="1"/>
  <c r="H13" i="15"/>
  <c r="K13" i="15" s="1"/>
  <c r="H14" i="15"/>
  <c r="K14" i="15" s="1"/>
  <c r="H15" i="15"/>
  <c r="K15" i="15" s="1"/>
  <c r="W7" i="15"/>
  <c r="Y7" i="15" s="1"/>
  <c r="R7" i="15"/>
  <c r="U7" i="15" s="1"/>
  <c r="M7" i="15"/>
  <c r="P7" i="15" s="1"/>
  <c r="E12" i="15"/>
  <c r="M35" i="14"/>
  <c r="P35" i="14" s="1"/>
  <c r="H35" i="14"/>
  <c r="J35" i="14" s="1"/>
  <c r="W8" i="14"/>
  <c r="Z8" i="14" s="1"/>
  <c r="W9" i="14"/>
  <c r="Z9" i="14" s="1"/>
  <c r="W10" i="14"/>
  <c r="Z10" i="14" s="1"/>
  <c r="W11" i="14"/>
  <c r="Y11" i="14" s="1"/>
  <c r="W12" i="14"/>
  <c r="Y12" i="14" s="1"/>
  <c r="W13" i="14"/>
  <c r="Z13" i="14" s="1"/>
  <c r="W14" i="14"/>
  <c r="Z14" i="14" s="1"/>
  <c r="W15" i="14"/>
  <c r="Z15" i="14" s="1"/>
  <c r="W16" i="14"/>
  <c r="Z16" i="14" s="1"/>
  <c r="W17" i="14"/>
  <c r="Z17" i="14" s="1"/>
  <c r="W18" i="14"/>
  <c r="Z18" i="14" s="1"/>
  <c r="W19" i="14"/>
  <c r="Z19" i="14" s="1"/>
  <c r="W20" i="14"/>
  <c r="Z20" i="14" s="1"/>
  <c r="W21" i="14"/>
  <c r="Z21" i="14" s="1"/>
  <c r="W22" i="14"/>
  <c r="Z22" i="14" s="1"/>
  <c r="W23" i="14"/>
  <c r="Z23" i="14" s="1"/>
  <c r="W24" i="14"/>
  <c r="Z24" i="14" s="1"/>
  <c r="W25" i="14"/>
  <c r="Z25" i="14" s="1"/>
  <c r="W26" i="14"/>
  <c r="Z26" i="14" s="1"/>
  <c r="W27" i="14"/>
  <c r="Y27" i="14" s="1"/>
  <c r="W28" i="14"/>
  <c r="Y28" i="14" s="1"/>
  <c r="W29" i="14"/>
  <c r="Z29" i="14" s="1"/>
  <c r="W30" i="14"/>
  <c r="Z30" i="14" s="1"/>
  <c r="W31" i="14"/>
  <c r="Z31" i="14" s="1"/>
  <c r="W32" i="14"/>
  <c r="Z32" i="14" s="1"/>
  <c r="W33" i="14"/>
  <c r="Z33" i="14" s="1"/>
  <c r="W34" i="14"/>
  <c r="Z34" i="14" s="1"/>
  <c r="W35" i="14"/>
  <c r="Z35" i="14" s="1"/>
  <c r="W36" i="14"/>
  <c r="Z36" i="14" s="1"/>
  <c r="W37" i="14"/>
  <c r="Z37" i="14" s="1"/>
  <c r="W38" i="14"/>
  <c r="Z38" i="14" s="1"/>
  <c r="W39" i="14"/>
  <c r="Z39" i="14" s="1"/>
  <c r="W40" i="14"/>
  <c r="Z40" i="14" s="1"/>
  <c r="R8" i="14"/>
  <c r="U8" i="14" s="1"/>
  <c r="R9" i="14"/>
  <c r="T9" i="14" s="1"/>
  <c r="R10" i="14"/>
  <c r="T10" i="14" s="1"/>
  <c r="R11" i="14"/>
  <c r="U11" i="14" s="1"/>
  <c r="R12" i="14"/>
  <c r="U12" i="14" s="1"/>
  <c r="R13" i="14"/>
  <c r="U13" i="14" s="1"/>
  <c r="R14" i="14"/>
  <c r="U14" i="14" s="1"/>
  <c r="R15" i="14"/>
  <c r="U15" i="14" s="1"/>
  <c r="R16" i="14"/>
  <c r="U16" i="14" s="1"/>
  <c r="R17" i="14"/>
  <c r="U17" i="14" s="1"/>
  <c r="R18" i="14"/>
  <c r="U18" i="14" s="1"/>
  <c r="R19" i="14"/>
  <c r="U19" i="14" s="1"/>
  <c r="R20" i="14"/>
  <c r="U20" i="14" s="1"/>
  <c r="R21" i="14"/>
  <c r="U21" i="14" s="1"/>
  <c r="R22" i="14"/>
  <c r="U22" i="14" s="1"/>
  <c r="R23" i="14"/>
  <c r="U23" i="14" s="1"/>
  <c r="R24" i="14"/>
  <c r="U24" i="14" s="1"/>
  <c r="R25" i="14"/>
  <c r="U25" i="14" s="1"/>
  <c r="R26" i="14"/>
  <c r="T26" i="14" s="1"/>
  <c r="R27" i="14"/>
  <c r="U27" i="14" s="1"/>
  <c r="R28" i="14"/>
  <c r="U28" i="14" s="1"/>
  <c r="R29" i="14"/>
  <c r="U29" i="14" s="1"/>
  <c r="R30" i="14"/>
  <c r="U30" i="14" s="1"/>
  <c r="R31" i="14"/>
  <c r="U31" i="14" s="1"/>
  <c r="R32" i="14"/>
  <c r="U32" i="14" s="1"/>
  <c r="R33" i="14"/>
  <c r="U33" i="14" s="1"/>
  <c r="R34" i="14"/>
  <c r="U34" i="14" s="1"/>
  <c r="R35" i="14"/>
  <c r="U35" i="14" s="1"/>
  <c r="R36" i="14"/>
  <c r="U36" i="14" s="1"/>
  <c r="R37" i="14"/>
  <c r="U37" i="14" s="1"/>
  <c r="R38" i="14"/>
  <c r="U38" i="14" s="1"/>
  <c r="R39" i="14"/>
  <c r="U39" i="14" s="1"/>
  <c r="R40" i="14"/>
  <c r="U40" i="14" s="1"/>
  <c r="M8" i="14"/>
  <c r="O8" i="14" s="1"/>
  <c r="M9" i="14"/>
  <c r="P9" i="14" s="1"/>
  <c r="M10" i="14"/>
  <c r="P10" i="14" s="1"/>
  <c r="M11" i="14"/>
  <c r="P11" i="14" s="1"/>
  <c r="M12" i="14"/>
  <c r="P12" i="14" s="1"/>
  <c r="M13" i="14"/>
  <c r="P13" i="14" s="1"/>
  <c r="M14" i="14"/>
  <c r="P14" i="14" s="1"/>
  <c r="M15" i="14"/>
  <c r="P15" i="14" s="1"/>
  <c r="M16" i="14"/>
  <c r="P16" i="14" s="1"/>
  <c r="M17" i="14"/>
  <c r="P17" i="14" s="1"/>
  <c r="M18" i="14"/>
  <c r="P18" i="14" s="1"/>
  <c r="M19" i="14"/>
  <c r="P19" i="14" s="1"/>
  <c r="M20" i="14"/>
  <c r="P20" i="14" s="1"/>
  <c r="M21" i="14"/>
  <c r="P21" i="14" s="1"/>
  <c r="M22" i="14"/>
  <c r="P22" i="14" s="1"/>
  <c r="M23" i="14"/>
  <c r="P23" i="14" s="1"/>
  <c r="M24" i="14"/>
  <c r="O24" i="14" s="1"/>
  <c r="M25" i="14"/>
  <c r="P25" i="14" s="1"/>
  <c r="M26" i="14"/>
  <c r="P26" i="14" s="1"/>
  <c r="M27" i="14"/>
  <c r="P27" i="14" s="1"/>
  <c r="M28" i="14"/>
  <c r="P28" i="14" s="1"/>
  <c r="M29" i="14"/>
  <c r="P29" i="14" s="1"/>
  <c r="M30" i="14"/>
  <c r="P30" i="14" s="1"/>
  <c r="M31" i="14"/>
  <c r="P31" i="14" s="1"/>
  <c r="M32" i="14"/>
  <c r="P32" i="14" s="1"/>
  <c r="M33" i="14"/>
  <c r="P33" i="14" s="1"/>
  <c r="M34" i="14"/>
  <c r="P34" i="14" s="1"/>
  <c r="M36" i="14"/>
  <c r="P36" i="14" s="1"/>
  <c r="M37" i="14"/>
  <c r="P37" i="14" s="1"/>
  <c r="M38" i="14"/>
  <c r="P38" i="14" s="1"/>
  <c r="M39" i="14"/>
  <c r="P39" i="14" s="1"/>
  <c r="M40" i="14"/>
  <c r="O40" i="14" s="1"/>
  <c r="H8" i="14"/>
  <c r="K8" i="14" s="1"/>
  <c r="H9" i="14"/>
  <c r="K9" i="14" s="1"/>
  <c r="H10" i="14"/>
  <c r="K10" i="14" s="1"/>
  <c r="H11" i="14"/>
  <c r="K11" i="14" s="1"/>
  <c r="H12" i="14"/>
  <c r="K12" i="14" s="1"/>
  <c r="H13" i="14"/>
  <c r="K13" i="14" s="1"/>
  <c r="H14" i="14"/>
  <c r="K14" i="14" s="1"/>
  <c r="H15" i="14"/>
  <c r="J15" i="14" s="1"/>
  <c r="H16" i="14"/>
  <c r="K16" i="14" s="1"/>
  <c r="H17" i="14"/>
  <c r="K17" i="14" s="1"/>
  <c r="H18" i="14"/>
  <c r="K18" i="14" s="1"/>
  <c r="H19" i="14"/>
  <c r="K19" i="14" s="1"/>
  <c r="H20" i="14"/>
  <c r="J20" i="14" s="1"/>
  <c r="H21" i="14"/>
  <c r="J21" i="14" s="1"/>
  <c r="H22" i="14"/>
  <c r="J22" i="14" s="1"/>
  <c r="H23" i="14"/>
  <c r="J23" i="14" s="1"/>
  <c r="H24" i="14"/>
  <c r="K24" i="14" s="1"/>
  <c r="H25" i="14"/>
  <c r="K25" i="14" s="1"/>
  <c r="H26" i="14"/>
  <c r="K26" i="14" s="1"/>
  <c r="H27" i="14"/>
  <c r="K27" i="14" s="1"/>
  <c r="H28" i="14"/>
  <c r="K28" i="14" s="1"/>
  <c r="H29" i="14"/>
  <c r="K29" i="14" s="1"/>
  <c r="H30" i="14"/>
  <c r="J30" i="14" s="1"/>
  <c r="H31" i="14"/>
  <c r="H32" i="14"/>
  <c r="K32" i="14" s="1"/>
  <c r="H33" i="14"/>
  <c r="K33" i="14" s="1"/>
  <c r="H34" i="14"/>
  <c r="J34" i="14" s="1"/>
  <c r="H36" i="14"/>
  <c r="K36" i="14" s="1"/>
  <c r="H37" i="14"/>
  <c r="K37" i="14" s="1"/>
  <c r="H38" i="14"/>
  <c r="K38" i="14" s="1"/>
  <c r="H39" i="14"/>
  <c r="J39" i="14" s="1"/>
  <c r="H40" i="14"/>
  <c r="K40" i="14" s="1"/>
  <c r="W7" i="14"/>
  <c r="Z7" i="14" s="1"/>
  <c r="R7" i="14"/>
  <c r="U7" i="14" s="1"/>
  <c r="M7" i="14"/>
  <c r="P7" i="14" s="1"/>
  <c r="J12" i="30" l="1"/>
  <c r="Y7" i="19"/>
  <c r="O7" i="27"/>
  <c r="Y11" i="26"/>
  <c r="J9" i="24"/>
  <c r="O9" i="24"/>
  <c r="Y8" i="24"/>
  <c r="O22" i="22"/>
  <c r="J8" i="20"/>
  <c r="T10" i="20"/>
  <c r="O8" i="19"/>
  <c r="K10" i="16"/>
  <c r="D9" i="36"/>
  <c r="E9" i="36" s="1"/>
  <c r="J10" i="19"/>
  <c r="O10" i="20"/>
  <c r="T10" i="24"/>
  <c r="O9" i="26"/>
  <c r="O9" i="28"/>
  <c r="O9" i="30"/>
  <c r="J9" i="31"/>
  <c r="J9" i="32"/>
  <c r="O7" i="33"/>
  <c r="J9" i="19"/>
  <c r="T9" i="24"/>
  <c r="O10" i="26"/>
  <c r="O10" i="28"/>
  <c r="J10" i="31"/>
  <c r="J10" i="32"/>
  <c r="O8" i="33"/>
  <c r="J8" i="19"/>
  <c r="T7" i="20"/>
  <c r="T14" i="21"/>
  <c r="T8" i="24"/>
  <c r="O11" i="26"/>
  <c r="T7" i="28"/>
  <c r="O7" i="31"/>
  <c r="O7" i="32"/>
  <c r="O9" i="33"/>
  <c r="O7" i="19"/>
  <c r="T8" i="20"/>
  <c r="Y7" i="24"/>
  <c r="T8" i="28"/>
  <c r="O8" i="31"/>
  <c r="O8" i="32"/>
  <c r="T7" i="33"/>
  <c r="O10" i="19"/>
  <c r="T9" i="20"/>
  <c r="Y11" i="24"/>
  <c r="T8" i="26"/>
  <c r="J8" i="27"/>
  <c r="J12" i="27" s="1"/>
  <c r="T8" i="30"/>
  <c r="O9" i="31"/>
  <c r="T8" i="33"/>
  <c r="Y10" i="24"/>
  <c r="T9" i="26"/>
  <c r="T10" i="28"/>
  <c r="T9" i="30"/>
  <c r="O10" i="32"/>
  <c r="T9" i="33"/>
  <c r="T11" i="20"/>
  <c r="T10" i="26"/>
  <c r="Y7" i="28"/>
  <c r="T12" i="30"/>
  <c r="T7" i="31"/>
  <c r="T7" i="32"/>
  <c r="Y7" i="33"/>
  <c r="O7" i="16"/>
  <c r="O10" i="16" s="1"/>
  <c r="Y7" i="20"/>
  <c r="Y14" i="20" s="1"/>
  <c r="T11" i="26"/>
  <c r="T13" i="30"/>
  <c r="T8" i="31"/>
  <c r="T8" i="32"/>
  <c r="Y8" i="33"/>
  <c r="T7" i="16"/>
  <c r="T10" i="16" s="1"/>
  <c r="T7" i="19"/>
  <c r="J7" i="20"/>
  <c r="Y8" i="20"/>
  <c r="J8" i="24"/>
  <c r="Y7" i="26"/>
  <c r="Y9" i="28"/>
  <c r="Y7" i="30"/>
  <c r="T9" i="32"/>
  <c r="Y9" i="33"/>
  <c r="Y7" i="16"/>
  <c r="Y10" i="16" s="1"/>
  <c r="T10" i="19"/>
  <c r="J11" i="20"/>
  <c r="O7" i="24"/>
  <c r="J7" i="26"/>
  <c r="Y8" i="26"/>
  <c r="O9" i="27"/>
  <c r="Y10" i="28"/>
  <c r="J7" i="30"/>
  <c r="Y8" i="30"/>
  <c r="T10" i="31"/>
  <c r="T10" i="32"/>
  <c r="T9" i="19"/>
  <c r="J10" i="20"/>
  <c r="Y10" i="20"/>
  <c r="O11" i="24"/>
  <c r="J11" i="26"/>
  <c r="Y9" i="26"/>
  <c r="T7" i="27"/>
  <c r="J8" i="28"/>
  <c r="Y9" i="30"/>
  <c r="Y7" i="31"/>
  <c r="Y7" i="32"/>
  <c r="T8" i="19"/>
  <c r="J9" i="20"/>
  <c r="Y11" i="20"/>
  <c r="O10" i="24"/>
  <c r="Y10" i="26"/>
  <c r="T8" i="27"/>
  <c r="J9" i="28"/>
  <c r="J8" i="30"/>
  <c r="Y12" i="30"/>
  <c r="Y8" i="31"/>
  <c r="AD10" i="31"/>
  <c r="Y8" i="32"/>
  <c r="Y9" i="32"/>
  <c r="Y10" i="19"/>
  <c r="O7" i="20"/>
  <c r="J8" i="26"/>
  <c r="Y7" i="27"/>
  <c r="J13" i="30"/>
  <c r="Y10" i="31"/>
  <c r="Y10" i="32"/>
  <c r="J7" i="33"/>
  <c r="Y13" i="30"/>
  <c r="Y9" i="19"/>
  <c r="O8" i="20"/>
  <c r="T7" i="24"/>
  <c r="O7" i="26"/>
  <c r="Y8" i="27"/>
  <c r="O7" i="28"/>
  <c r="O7" i="30"/>
  <c r="J7" i="32"/>
  <c r="J8" i="33"/>
  <c r="Y9" i="31"/>
  <c r="J7" i="19"/>
  <c r="Y8" i="19"/>
  <c r="Y13" i="19" s="1"/>
  <c r="O9" i="20"/>
  <c r="T11" i="24"/>
  <c r="O8" i="26"/>
  <c r="Y9" i="27"/>
  <c r="O8" i="28"/>
  <c r="O8" i="30"/>
  <c r="J8" i="31"/>
  <c r="J13" i="31" s="1"/>
  <c r="AB9" i="30"/>
  <c r="AE9" i="30" s="1"/>
  <c r="O8" i="29"/>
  <c r="T12" i="29"/>
  <c r="Y16" i="29"/>
  <c r="O7" i="29"/>
  <c r="T11" i="29"/>
  <c r="Y15" i="29"/>
  <c r="O9" i="29"/>
  <c r="T13" i="29"/>
  <c r="Y17" i="29"/>
  <c r="O10" i="29"/>
  <c r="T14" i="29"/>
  <c r="Y18" i="29"/>
  <c r="O11" i="29"/>
  <c r="T15" i="29"/>
  <c r="J8" i="29"/>
  <c r="O12" i="29"/>
  <c r="J9" i="29"/>
  <c r="T17" i="29"/>
  <c r="J10" i="29"/>
  <c r="T18" i="29"/>
  <c r="O15" i="29"/>
  <c r="Y7" i="29"/>
  <c r="J17" i="29"/>
  <c r="O16" i="29"/>
  <c r="Y8" i="29"/>
  <c r="J16" i="29"/>
  <c r="O17" i="29"/>
  <c r="Y9" i="29"/>
  <c r="O18" i="29"/>
  <c r="Y10" i="29"/>
  <c r="J14" i="29"/>
  <c r="T7" i="29"/>
  <c r="Y11" i="29"/>
  <c r="J13" i="29"/>
  <c r="T8" i="29"/>
  <c r="Y12" i="29"/>
  <c r="J12" i="29"/>
  <c r="T9" i="29"/>
  <c r="Y13" i="29"/>
  <c r="T10" i="29"/>
  <c r="Y14" i="29"/>
  <c r="AB9" i="27"/>
  <c r="K9" i="27"/>
  <c r="AB7" i="26"/>
  <c r="AE7" i="26" s="1"/>
  <c r="AB8" i="24"/>
  <c r="AB11" i="24"/>
  <c r="AE11" i="24" s="1"/>
  <c r="J15" i="25"/>
  <c r="O13" i="25"/>
  <c r="O15" i="25"/>
  <c r="O17" i="25"/>
  <c r="T11" i="25"/>
  <c r="T18" i="25"/>
  <c r="T8" i="25"/>
  <c r="Y8" i="25"/>
  <c r="J18" i="25"/>
  <c r="O12" i="25"/>
  <c r="T17" i="25"/>
  <c r="Y19" i="25"/>
  <c r="O14" i="25"/>
  <c r="T19" i="25"/>
  <c r="O16" i="25"/>
  <c r="Y7" i="25"/>
  <c r="J12" i="25"/>
  <c r="O18" i="25"/>
  <c r="Y9" i="25"/>
  <c r="O19" i="25"/>
  <c r="Y10" i="25"/>
  <c r="J10" i="25"/>
  <c r="T9" i="25"/>
  <c r="Y11" i="25"/>
  <c r="T10" i="25"/>
  <c r="Y12" i="25"/>
  <c r="O7" i="25"/>
  <c r="T12" i="25"/>
  <c r="Y14" i="25"/>
  <c r="Y13" i="25"/>
  <c r="O8" i="25"/>
  <c r="T13" i="25"/>
  <c r="Y15" i="25"/>
  <c r="O9" i="25"/>
  <c r="T14" i="25"/>
  <c r="Y16" i="25"/>
  <c r="J7" i="25"/>
  <c r="O10" i="25"/>
  <c r="T15" i="25"/>
  <c r="Y17" i="25"/>
  <c r="T7" i="25"/>
  <c r="J19" i="25"/>
  <c r="O11" i="25"/>
  <c r="T16" i="25"/>
  <c r="Y18" i="25"/>
  <c r="AB13" i="25"/>
  <c r="AB11" i="25"/>
  <c r="AB8" i="25"/>
  <c r="Y15" i="23"/>
  <c r="Y16" i="23"/>
  <c r="Y14" i="23"/>
  <c r="J7" i="23"/>
  <c r="J19" i="23"/>
  <c r="O7" i="23"/>
  <c r="T19" i="23"/>
  <c r="T18" i="23"/>
  <c r="T17" i="23"/>
  <c r="Y18" i="23"/>
  <c r="J10" i="23"/>
  <c r="T7" i="23"/>
  <c r="Y17" i="23"/>
  <c r="O19" i="23"/>
  <c r="T16" i="23"/>
  <c r="Y13" i="23"/>
  <c r="O18" i="23"/>
  <c r="T15" i="23"/>
  <c r="Y12" i="23"/>
  <c r="O17" i="23"/>
  <c r="T14" i="23"/>
  <c r="O16" i="23"/>
  <c r="T13" i="23"/>
  <c r="Y10" i="23"/>
  <c r="J18" i="23"/>
  <c r="O15" i="23"/>
  <c r="T12" i="23"/>
  <c r="Y9" i="23"/>
  <c r="O14" i="23"/>
  <c r="T11" i="23"/>
  <c r="Y8" i="23"/>
  <c r="J16" i="23"/>
  <c r="O13" i="23"/>
  <c r="T10" i="23"/>
  <c r="J15" i="23"/>
  <c r="O12" i="23"/>
  <c r="T9" i="23"/>
  <c r="J14" i="23"/>
  <c r="O11" i="23"/>
  <c r="T8" i="23"/>
  <c r="J8" i="23"/>
  <c r="J13" i="23"/>
  <c r="O10" i="23"/>
  <c r="Y7" i="23"/>
  <c r="J12" i="23"/>
  <c r="O9" i="23"/>
  <c r="J11" i="23"/>
  <c r="O8" i="23"/>
  <c r="O23" i="22"/>
  <c r="T25" i="22"/>
  <c r="T10" i="22"/>
  <c r="T9" i="22"/>
  <c r="Y13" i="22"/>
  <c r="J19" i="22"/>
  <c r="J21" i="22"/>
  <c r="O24" i="22"/>
  <c r="O8" i="22"/>
  <c r="T11" i="22"/>
  <c r="Y14" i="22"/>
  <c r="O20" i="22"/>
  <c r="T23" i="22"/>
  <c r="Y7" i="22"/>
  <c r="Y10" i="22"/>
  <c r="J16" i="22"/>
  <c r="O19" i="22"/>
  <c r="T22" i="22"/>
  <c r="Y25" i="22"/>
  <c r="Y9" i="22"/>
  <c r="O18" i="22"/>
  <c r="T21" i="22"/>
  <c r="Y24" i="22"/>
  <c r="Y8" i="22"/>
  <c r="J14" i="22"/>
  <c r="O17" i="22"/>
  <c r="T20" i="22"/>
  <c r="Y23" i="22"/>
  <c r="J13" i="22"/>
  <c r="O16" i="22"/>
  <c r="T19" i="22"/>
  <c r="Y22" i="22"/>
  <c r="O15" i="22"/>
  <c r="T18" i="22"/>
  <c r="Y21" i="22"/>
  <c r="AB7" i="22"/>
  <c r="AD7" i="22" s="1"/>
  <c r="J11" i="22"/>
  <c r="O14" i="22"/>
  <c r="T17" i="22"/>
  <c r="Y20" i="22"/>
  <c r="O12" i="22"/>
  <c r="T15" i="22"/>
  <c r="Y18" i="22"/>
  <c r="Y12" i="22"/>
  <c r="J24" i="22"/>
  <c r="J8" i="22"/>
  <c r="O11" i="22"/>
  <c r="T14" i="22"/>
  <c r="Y17" i="22"/>
  <c r="O7" i="22"/>
  <c r="O10" i="22"/>
  <c r="T13" i="22"/>
  <c r="Y16" i="22"/>
  <c r="J22" i="22"/>
  <c r="O25" i="22"/>
  <c r="O9" i="22"/>
  <c r="T12" i="22"/>
  <c r="Y15" i="22"/>
  <c r="O12" i="21"/>
  <c r="O8" i="21"/>
  <c r="Y10" i="21"/>
  <c r="J14" i="21"/>
  <c r="T7" i="21"/>
  <c r="Y9" i="21"/>
  <c r="J13" i="21"/>
  <c r="T15" i="21"/>
  <c r="Y8" i="21"/>
  <c r="J12" i="21"/>
  <c r="J11" i="21"/>
  <c r="T13" i="21"/>
  <c r="J10" i="21"/>
  <c r="T12" i="21"/>
  <c r="J9" i="21"/>
  <c r="T11" i="21"/>
  <c r="O7" i="21"/>
  <c r="T9" i="21"/>
  <c r="J8" i="21"/>
  <c r="O15" i="21"/>
  <c r="O14" i="21"/>
  <c r="Y7" i="21"/>
  <c r="O13" i="21"/>
  <c r="Y15" i="21"/>
  <c r="Y14" i="21"/>
  <c r="O10" i="21"/>
  <c r="Y12" i="21"/>
  <c r="O9" i="21"/>
  <c r="Y11" i="21"/>
  <c r="AB18" i="22"/>
  <c r="AE18" i="22" s="1"/>
  <c r="AB23" i="22"/>
  <c r="AE23" i="22" s="1"/>
  <c r="T7" i="18"/>
  <c r="Y7" i="18"/>
  <c r="O9" i="18"/>
  <c r="T8" i="18"/>
  <c r="Y14" i="18"/>
  <c r="O7" i="18"/>
  <c r="T9" i="18"/>
  <c r="Y13" i="18"/>
  <c r="O14" i="18"/>
  <c r="Y12" i="18"/>
  <c r="O13" i="18"/>
  <c r="Y11" i="18"/>
  <c r="O12" i="18"/>
  <c r="Y10" i="18"/>
  <c r="O11" i="18"/>
  <c r="O10" i="18"/>
  <c r="Y8" i="18"/>
  <c r="J13" i="18"/>
  <c r="O8" i="18"/>
  <c r="J12" i="18"/>
  <c r="T14" i="18"/>
  <c r="T13" i="18"/>
  <c r="J10" i="18"/>
  <c r="T12" i="18"/>
  <c r="J9" i="18"/>
  <c r="T11" i="18"/>
  <c r="T10" i="18"/>
  <c r="J8" i="17"/>
  <c r="J17" i="17" s="1"/>
  <c r="O14" i="17"/>
  <c r="T8" i="17"/>
  <c r="Y14" i="17"/>
  <c r="Y13" i="17"/>
  <c r="Y12" i="17"/>
  <c r="T9" i="17"/>
  <c r="O13" i="17"/>
  <c r="Y11" i="17"/>
  <c r="O12" i="17"/>
  <c r="Y10" i="17"/>
  <c r="O11" i="17"/>
  <c r="Y9" i="17"/>
  <c r="K11" i="17"/>
  <c r="O10" i="17"/>
  <c r="Y8" i="17"/>
  <c r="O7" i="17"/>
  <c r="O9" i="17"/>
  <c r="T7" i="17"/>
  <c r="O8" i="17"/>
  <c r="Y7" i="17"/>
  <c r="T14" i="17"/>
  <c r="T13" i="17"/>
  <c r="J14" i="17"/>
  <c r="T12" i="17"/>
  <c r="T11" i="17"/>
  <c r="T10" i="17"/>
  <c r="J18" i="15"/>
  <c r="O15" i="15"/>
  <c r="O14" i="15"/>
  <c r="T11" i="15"/>
  <c r="T10" i="15"/>
  <c r="J19" i="15"/>
  <c r="O16" i="15"/>
  <c r="T12" i="15"/>
  <c r="Y8" i="15"/>
  <c r="J16" i="15"/>
  <c r="O13" i="15"/>
  <c r="T9" i="15"/>
  <c r="J15" i="15"/>
  <c r="O12" i="15"/>
  <c r="T8" i="15"/>
  <c r="J14" i="15"/>
  <c r="O11" i="15"/>
  <c r="Y19" i="15"/>
  <c r="J13" i="15"/>
  <c r="O10" i="15"/>
  <c r="Y18" i="15"/>
  <c r="J12" i="15"/>
  <c r="O9" i="15"/>
  <c r="Y17" i="15"/>
  <c r="J11" i="15"/>
  <c r="O8" i="15"/>
  <c r="Y16" i="15"/>
  <c r="Y15" i="15"/>
  <c r="T18" i="15"/>
  <c r="Y14" i="15"/>
  <c r="T17" i="15"/>
  <c r="Y13" i="15"/>
  <c r="O7" i="15"/>
  <c r="T16" i="15"/>
  <c r="Y12" i="15"/>
  <c r="O19" i="15"/>
  <c r="T15" i="15"/>
  <c r="Y11" i="15"/>
  <c r="T14" i="15"/>
  <c r="Y10" i="15"/>
  <c r="O17" i="15"/>
  <c r="T13" i="15"/>
  <c r="Y9" i="15"/>
  <c r="O30" i="14"/>
  <c r="T33" i="14"/>
  <c r="J37" i="14"/>
  <c r="J33" i="14"/>
  <c r="Y35" i="14"/>
  <c r="J29" i="14"/>
  <c r="J13" i="14"/>
  <c r="Y34" i="14"/>
  <c r="J28" i="14"/>
  <c r="J12" i="14"/>
  <c r="Y19" i="14"/>
  <c r="J27" i="14"/>
  <c r="J11" i="14"/>
  <c r="Y18" i="14"/>
  <c r="J26" i="14"/>
  <c r="J10" i="14"/>
  <c r="K7" i="14"/>
  <c r="J25" i="14"/>
  <c r="J9" i="14"/>
  <c r="J24" i="14"/>
  <c r="J8" i="14"/>
  <c r="J40" i="14"/>
  <c r="J38" i="14"/>
  <c r="O15" i="14"/>
  <c r="J36" i="14"/>
  <c r="J19" i="14"/>
  <c r="O14" i="14"/>
  <c r="J18" i="14"/>
  <c r="T34" i="14"/>
  <c r="J17" i="14"/>
  <c r="J16" i="14"/>
  <c r="T18" i="14"/>
  <c r="J32" i="14"/>
  <c r="T17" i="14"/>
  <c r="J14" i="14"/>
  <c r="Z7" i="15"/>
  <c r="T7" i="15"/>
  <c r="O32" i="14"/>
  <c r="O16" i="14"/>
  <c r="T35" i="14"/>
  <c r="T19" i="14"/>
  <c r="Y36" i="14"/>
  <c r="Y20" i="14"/>
  <c r="O29" i="14"/>
  <c r="O13" i="14"/>
  <c r="T32" i="14"/>
  <c r="T16" i="14"/>
  <c r="Y33" i="14"/>
  <c r="Y17" i="14"/>
  <c r="O28" i="14"/>
  <c r="O12" i="14"/>
  <c r="T15" i="14"/>
  <c r="Y32" i="14"/>
  <c r="Y16" i="14"/>
  <c r="O27" i="14"/>
  <c r="O11" i="14"/>
  <c r="T30" i="14"/>
  <c r="T14" i="14"/>
  <c r="Y15" i="14"/>
  <c r="O26" i="14"/>
  <c r="O10" i="14"/>
  <c r="T29" i="14"/>
  <c r="T13" i="14"/>
  <c r="Y30" i="14"/>
  <c r="Y14" i="14"/>
  <c r="O25" i="14"/>
  <c r="O9" i="14"/>
  <c r="T28" i="14"/>
  <c r="T12" i="14"/>
  <c r="Y29" i="14"/>
  <c r="Y13" i="14"/>
  <c r="O7" i="14"/>
  <c r="T27" i="14"/>
  <c r="T11" i="14"/>
  <c r="O39" i="14"/>
  <c r="O23" i="14"/>
  <c r="O38" i="14"/>
  <c r="O22" i="14"/>
  <c r="T7" i="14"/>
  <c r="T25" i="14"/>
  <c r="Y26" i="14"/>
  <c r="Y10" i="14"/>
  <c r="O37" i="14"/>
  <c r="O21" i="14"/>
  <c r="T40" i="14"/>
  <c r="T24" i="14"/>
  <c r="T8" i="14"/>
  <c r="Y25" i="14"/>
  <c r="Y9" i="14"/>
  <c r="O36" i="14"/>
  <c r="O20" i="14"/>
  <c r="T39" i="14"/>
  <c r="T23" i="14"/>
  <c r="Y7" i="14"/>
  <c r="Y24" i="14"/>
  <c r="Y8" i="14"/>
  <c r="O35" i="14"/>
  <c r="O19" i="14"/>
  <c r="T38" i="14"/>
  <c r="T22" i="14"/>
  <c r="Y39" i="14"/>
  <c r="Y23" i="14"/>
  <c r="Y40" i="14"/>
  <c r="O34" i="14"/>
  <c r="O18" i="14"/>
  <c r="T37" i="14"/>
  <c r="T21" i="14"/>
  <c r="Y38" i="14"/>
  <c r="Y22" i="14"/>
  <c r="O33" i="14"/>
  <c r="O17" i="14"/>
  <c r="T36" i="14"/>
  <c r="T20" i="14"/>
  <c r="Y37" i="14"/>
  <c r="Y21" i="14"/>
  <c r="Y7" i="13"/>
  <c r="T7" i="13"/>
  <c r="O7" i="13"/>
  <c r="AB25" i="22"/>
  <c r="AB8" i="21"/>
  <c r="AB11" i="13"/>
  <c r="AE11" i="13" s="1"/>
  <c r="AB7" i="13"/>
  <c r="AD7" i="13" s="1"/>
  <c r="K7" i="13"/>
  <c r="AB7" i="33"/>
  <c r="AE7" i="33" s="1"/>
  <c r="AB9" i="33"/>
  <c r="AE9" i="33" s="1"/>
  <c r="AB8" i="33"/>
  <c r="K9" i="33"/>
  <c r="AB7" i="32"/>
  <c r="AE7" i="32" s="1"/>
  <c r="AB8" i="32"/>
  <c r="AE8" i="32" s="1"/>
  <c r="K8" i="32"/>
  <c r="AB9" i="32"/>
  <c r="AE9" i="32" s="1"/>
  <c r="P9" i="32"/>
  <c r="AB10" i="32"/>
  <c r="AB12" i="30"/>
  <c r="AE12" i="30" s="1"/>
  <c r="AB14" i="30"/>
  <c r="AE14" i="30" s="1"/>
  <c r="AB10" i="31"/>
  <c r="AE10" i="31" s="1"/>
  <c r="AB9" i="31"/>
  <c r="AE9" i="31" s="1"/>
  <c r="AB7" i="31"/>
  <c r="AE7" i="31" s="1"/>
  <c r="U9" i="31"/>
  <c r="K7" i="31"/>
  <c r="P10" i="31"/>
  <c r="AB8" i="31"/>
  <c r="AE8" i="31" s="1"/>
  <c r="AB10" i="30"/>
  <c r="AE10" i="30" s="1"/>
  <c r="AB13" i="30"/>
  <c r="AE13" i="30" s="1"/>
  <c r="AB7" i="30"/>
  <c r="AB7" i="29"/>
  <c r="AB13" i="29"/>
  <c r="AB15" i="29"/>
  <c r="K15" i="29"/>
  <c r="K10" i="30"/>
  <c r="P13" i="30"/>
  <c r="AB11" i="30"/>
  <c r="AE11" i="30" s="1"/>
  <c r="AB8" i="30"/>
  <c r="AE8" i="30" s="1"/>
  <c r="U7" i="30"/>
  <c r="K9" i="30"/>
  <c r="P12" i="30"/>
  <c r="AB8" i="29"/>
  <c r="AB14" i="29"/>
  <c r="AB16" i="29"/>
  <c r="K7" i="29"/>
  <c r="U16" i="29"/>
  <c r="AB12" i="29"/>
  <c r="AB10" i="29"/>
  <c r="AB18" i="29"/>
  <c r="P13" i="29"/>
  <c r="K18" i="29"/>
  <c r="AB11" i="29"/>
  <c r="AB7" i="28"/>
  <c r="AE7" i="28" s="1"/>
  <c r="K11" i="29"/>
  <c r="P14" i="29"/>
  <c r="AB9" i="29"/>
  <c r="AB17" i="29"/>
  <c r="AB9" i="28"/>
  <c r="K7" i="28"/>
  <c r="AB10" i="28"/>
  <c r="K10" i="28"/>
  <c r="AB8" i="28"/>
  <c r="U9" i="28"/>
  <c r="AB7" i="27"/>
  <c r="AE7" i="27" s="1"/>
  <c r="K7" i="27"/>
  <c r="AB8" i="27"/>
  <c r="AE8" i="27" s="1"/>
  <c r="P8" i="27"/>
  <c r="AB9" i="26"/>
  <c r="AE9" i="26" s="1"/>
  <c r="AB10" i="26"/>
  <c r="AE10" i="26" s="1"/>
  <c r="K10" i="26"/>
  <c r="AB11" i="26"/>
  <c r="AE11" i="26" s="1"/>
  <c r="AB8" i="26"/>
  <c r="AE8" i="26" s="1"/>
  <c r="U7" i="26"/>
  <c r="K9" i="26"/>
  <c r="K8" i="25"/>
  <c r="K13" i="25"/>
  <c r="K11" i="25"/>
  <c r="AB16" i="25"/>
  <c r="AB9" i="25"/>
  <c r="K16" i="25"/>
  <c r="AB14" i="25"/>
  <c r="AB19" i="25"/>
  <c r="K14" i="25"/>
  <c r="AB12" i="25"/>
  <c r="AB17" i="25"/>
  <c r="AB7" i="24"/>
  <c r="P8" i="24"/>
  <c r="AB9" i="24"/>
  <c r="AE9" i="24" s="1"/>
  <c r="AB10" i="24"/>
  <c r="AE10" i="24" s="1"/>
  <c r="K9" i="25"/>
  <c r="K17" i="25"/>
  <c r="AB10" i="25"/>
  <c r="AB18" i="25"/>
  <c r="AB7" i="25"/>
  <c r="AB15" i="25"/>
  <c r="K11" i="24"/>
  <c r="K10" i="24"/>
  <c r="Z9" i="24"/>
  <c r="K7" i="24"/>
  <c r="AB13" i="23"/>
  <c r="AB14" i="23"/>
  <c r="AE14" i="23" s="1"/>
  <c r="AB11" i="23"/>
  <c r="AB9" i="23"/>
  <c r="AB12" i="23"/>
  <c r="AE12" i="23" s="1"/>
  <c r="AB17" i="23"/>
  <c r="AE17" i="23" s="1"/>
  <c r="AB19" i="23"/>
  <c r="AE19" i="23" s="1"/>
  <c r="AB8" i="23"/>
  <c r="AB16" i="23"/>
  <c r="AE16" i="23" s="1"/>
  <c r="K9" i="23"/>
  <c r="K17" i="23"/>
  <c r="AB10" i="23"/>
  <c r="AB18" i="23"/>
  <c r="AE18" i="23" s="1"/>
  <c r="AB7" i="23"/>
  <c r="AE7" i="23" s="1"/>
  <c r="AB15" i="23"/>
  <c r="AE15" i="23" s="1"/>
  <c r="Z11" i="23"/>
  <c r="Z19" i="23"/>
  <c r="AB22" i="22"/>
  <c r="AE22" i="22" s="1"/>
  <c r="AB20" i="22"/>
  <c r="AE20" i="22" s="1"/>
  <c r="AB9" i="22"/>
  <c r="AB17" i="22"/>
  <c r="AE17" i="22" s="1"/>
  <c r="AB19" i="22"/>
  <c r="AE19" i="22" s="1"/>
  <c r="K23" i="22"/>
  <c r="AB13" i="22"/>
  <c r="AE13" i="22" s="1"/>
  <c r="AB16" i="22"/>
  <c r="AE16" i="22" s="1"/>
  <c r="AB10" i="22"/>
  <c r="AE10" i="22" s="1"/>
  <c r="K7" i="22"/>
  <c r="AB21" i="22"/>
  <c r="AE21" i="22" s="1"/>
  <c r="AB24" i="22"/>
  <c r="AB14" i="22"/>
  <c r="AB15" i="22"/>
  <c r="AE15" i="22" s="1"/>
  <c r="AB11" i="22"/>
  <c r="K15" i="22"/>
  <c r="AB8" i="22"/>
  <c r="AB12" i="22"/>
  <c r="AE12" i="22" s="1"/>
  <c r="U8" i="22"/>
  <c r="K10" i="22"/>
  <c r="Z11" i="22"/>
  <c r="P13" i="22"/>
  <c r="U16" i="22"/>
  <c r="K18" i="22"/>
  <c r="Z19" i="22"/>
  <c r="P21" i="22"/>
  <c r="U24" i="22"/>
  <c r="K12" i="22"/>
  <c r="K20" i="22"/>
  <c r="K9" i="22"/>
  <c r="K17" i="22"/>
  <c r="K25" i="22"/>
  <c r="AB7" i="21"/>
  <c r="AB10" i="21"/>
  <c r="AB13" i="21"/>
  <c r="AB11" i="21"/>
  <c r="U8" i="21"/>
  <c r="AB15" i="21"/>
  <c r="P11" i="21"/>
  <c r="AB12" i="21"/>
  <c r="AB9" i="21"/>
  <c r="AB14" i="21"/>
  <c r="K7" i="21"/>
  <c r="K15" i="21"/>
  <c r="U10" i="21"/>
  <c r="Z13" i="21"/>
  <c r="AB9" i="20"/>
  <c r="AB11" i="20"/>
  <c r="AE11" i="20" s="1"/>
  <c r="AB8" i="20"/>
  <c r="AB10" i="20"/>
  <c r="AB7" i="20"/>
  <c r="Z9" i="20"/>
  <c r="P11" i="20"/>
  <c r="AB10" i="19"/>
  <c r="AE10" i="19" s="1"/>
  <c r="AB9" i="19"/>
  <c r="AB8" i="19"/>
  <c r="AE8" i="19" s="1"/>
  <c r="P9" i="19"/>
  <c r="AB7" i="19"/>
  <c r="AB14" i="18"/>
  <c r="AB7" i="18"/>
  <c r="AB11" i="18"/>
  <c r="K7" i="18"/>
  <c r="AB9" i="18"/>
  <c r="AB12" i="18"/>
  <c r="AB8" i="18"/>
  <c r="K11" i="18"/>
  <c r="AB11" i="17"/>
  <c r="K8" i="18"/>
  <c r="AB13" i="18"/>
  <c r="AB10" i="18"/>
  <c r="K14" i="18"/>
  <c r="Z9" i="18"/>
  <c r="AB9" i="17"/>
  <c r="AB13" i="17"/>
  <c r="AB12" i="17"/>
  <c r="AB10" i="17"/>
  <c r="AB8" i="17"/>
  <c r="K13" i="17"/>
  <c r="AB14" i="17"/>
  <c r="K12" i="17"/>
  <c r="K10" i="17"/>
  <c r="K9" i="17"/>
  <c r="AB7" i="17"/>
  <c r="K7" i="17"/>
  <c r="AB7" i="16"/>
  <c r="AE7" i="16" s="1"/>
  <c r="K7" i="16"/>
  <c r="AB10" i="15"/>
  <c r="AE10" i="15" s="1"/>
  <c r="AB19" i="15"/>
  <c r="AB18" i="15"/>
  <c r="AD18" i="15" s="1"/>
  <c r="AB9" i="15"/>
  <c r="AD9" i="15" s="1"/>
  <c r="AB8" i="15"/>
  <c r="AD8" i="15" s="1"/>
  <c r="AB17" i="15"/>
  <c r="AE17" i="15" s="1"/>
  <c r="P18" i="15"/>
  <c r="K17" i="15"/>
  <c r="AB15" i="15"/>
  <c r="AE15" i="15" s="1"/>
  <c r="K10" i="15"/>
  <c r="K9" i="15"/>
  <c r="AB13" i="15"/>
  <c r="AE13" i="15" s="1"/>
  <c r="AB12" i="15"/>
  <c r="AE12" i="15" s="1"/>
  <c r="AB11" i="15"/>
  <c r="AD11" i="15" s="1"/>
  <c r="AB16" i="15"/>
  <c r="AE16" i="15" s="1"/>
  <c r="AB14" i="15"/>
  <c r="AE14" i="15" s="1"/>
  <c r="K8" i="15"/>
  <c r="AB7" i="15"/>
  <c r="AD7" i="15" s="1"/>
  <c r="U19" i="15"/>
  <c r="K7" i="15"/>
  <c r="AB30" i="14"/>
  <c r="AE30" i="14" s="1"/>
  <c r="AB24" i="14"/>
  <c r="AE24" i="14" s="1"/>
  <c r="AB20" i="14"/>
  <c r="AE20" i="14" s="1"/>
  <c r="AB26" i="14"/>
  <c r="AE26" i="14" s="1"/>
  <c r="AB14" i="14"/>
  <c r="AE14" i="14" s="1"/>
  <c r="AB31" i="14"/>
  <c r="AE31" i="14" s="1"/>
  <c r="AB15" i="14"/>
  <c r="AE15" i="14" s="1"/>
  <c r="AB13" i="14"/>
  <c r="AE13" i="14" s="1"/>
  <c r="AB8" i="14"/>
  <c r="AE8" i="14" s="1"/>
  <c r="AB40" i="14"/>
  <c r="AE40" i="14" s="1"/>
  <c r="AB27" i="14"/>
  <c r="AE27" i="14" s="1"/>
  <c r="AB35" i="14"/>
  <c r="AE35" i="14" s="1"/>
  <c r="AB7" i="14"/>
  <c r="AD7" i="14" s="1"/>
  <c r="AB11" i="14"/>
  <c r="AE11" i="14" s="1"/>
  <c r="AB10" i="14"/>
  <c r="AE10" i="14" s="1"/>
  <c r="AB39" i="14"/>
  <c r="AD39" i="14" s="1"/>
  <c r="AB23" i="14"/>
  <c r="AE23" i="14" s="1"/>
  <c r="K39" i="14"/>
  <c r="AB9" i="14"/>
  <c r="AD9" i="14" s="1"/>
  <c r="AB22" i="14"/>
  <c r="K31" i="14"/>
  <c r="AB21" i="14"/>
  <c r="K30" i="14"/>
  <c r="K23" i="14"/>
  <c r="AB29" i="14"/>
  <c r="AE29" i="14" s="1"/>
  <c r="AB34" i="14"/>
  <c r="AD34" i="14" s="1"/>
  <c r="K15" i="14"/>
  <c r="AB28" i="14"/>
  <c r="AE28" i="14" s="1"/>
  <c r="AB12" i="14"/>
  <c r="AE12" i="14" s="1"/>
  <c r="K22" i="14"/>
  <c r="P24" i="14"/>
  <c r="U26" i="14"/>
  <c r="Z28" i="14"/>
  <c r="Z12" i="14"/>
  <c r="U9" i="14"/>
  <c r="K35" i="14"/>
  <c r="K34" i="14"/>
  <c r="AB25" i="14"/>
  <c r="AE25" i="14" s="1"/>
  <c r="AB38" i="14"/>
  <c r="Z11" i="14"/>
  <c r="AB36" i="14"/>
  <c r="AE36" i="14" s="1"/>
  <c r="AB19" i="14"/>
  <c r="AE19" i="14" s="1"/>
  <c r="AB18" i="14"/>
  <c r="AE18" i="14" s="1"/>
  <c r="U10" i="14"/>
  <c r="Z27" i="14"/>
  <c r="AB37" i="14"/>
  <c r="AB17" i="14"/>
  <c r="AE17" i="14" s="1"/>
  <c r="AB32" i="14"/>
  <c r="AE32" i="14" s="1"/>
  <c r="AB16" i="14"/>
  <c r="AE16" i="14" s="1"/>
  <c r="P40" i="14"/>
  <c r="K21" i="14"/>
  <c r="K20" i="14"/>
  <c r="AB33" i="14"/>
  <c r="AE33" i="14" s="1"/>
  <c r="P8" i="14"/>
  <c r="W14" i="13"/>
  <c r="R14" i="13"/>
  <c r="M14" i="13"/>
  <c r="H14" i="13"/>
  <c r="J14" i="13" s="1"/>
  <c r="W13" i="13"/>
  <c r="R13" i="13"/>
  <c r="T13" i="13" s="1"/>
  <c r="M13" i="13"/>
  <c r="H13" i="13"/>
  <c r="J13" i="13" s="1"/>
  <c r="W12" i="13"/>
  <c r="R12" i="13"/>
  <c r="M12" i="13"/>
  <c r="H12" i="13"/>
  <c r="J12" i="13" s="1"/>
  <c r="W10" i="13"/>
  <c r="R10" i="13"/>
  <c r="M10" i="13"/>
  <c r="H10" i="13"/>
  <c r="W9" i="13"/>
  <c r="R9" i="13"/>
  <c r="M9" i="13"/>
  <c r="H9" i="13"/>
  <c r="J9" i="13" s="1"/>
  <c r="W8" i="13"/>
  <c r="Y8" i="13" s="1"/>
  <c r="R8" i="13"/>
  <c r="T8" i="13" s="1"/>
  <c r="M8" i="13"/>
  <c r="O8" i="13" s="1"/>
  <c r="H8" i="13"/>
  <c r="J8" i="13" s="1"/>
  <c r="O12" i="27" l="1"/>
  <c r="F20" i="36" s="1"/>
  <c r="T22" i="25"/>
  <c r="U22" i="25" s="1"/>
  <c r="O14" i="20"/>
  <c r="P14" i="20" s="1"/>
  <c r="O13" i="19"/>
  <c r="P13" i="19" s="1"/>
  <c r="Y17" i="18"/>
  <c r="J11" i="36" s="1"/>
  <c r="AD7" i="33"/>
  <c r="J12" i="33"/>
  <c r="K12" i="33" s="1"/>
  <c r="J13" i="32"/>
  <c r="K13" i="32" s="1"/>
  <c r="Y17" i="30"/>
  <c r="Z17" i="30" s="1"/>
  <c r="T17" i="30"/>
  <c r="U17" i="30" s="1"/>
  <c r="J21" i="29"/>
  <c r="K21" i="29" s="1"/>
  <c r="J13" i="28"/>
  <c r="D21" i="36" s="1"/>
  <c r="E21" i="36" s="1"/>
  <c r="O13" i="28"/>
  <c r="T13" i="28"/>
  <c r="U13" i="28" s="1"/>
  <c r="Y12" i="27"/>
  <c r="Z12" i="27" s="1"/>
  <c r="T14" i="26"/>
  <c r="U14" i="26" s="1"/>
  <c r="J14" i="24"/>
  <c r="K14" i="24" s="1"/>
  <c r="Y14" i="24"/>
  <c r="Z14" i="24" s="1"/>
  <c r="O14" i="24"/>
  <c r="P14" i="24" s="1"/>
  <c r="O17" i="17"/>
  <c r="F10" i="36" s="1"/>
  <c r="K17" i="17"/>
  <c r="D10" i="36"/>
  <c r="E10" i="36" s="1"/>
  <c r="D24" i="36"/>
  <c r="E24" i="36" s="1"/>
  <c r="K13" i="31"/>
  <c r="D20" i="36"/>
  <c r="E20" i="36" s="1"/>
  <c r="K12" i="27"/>
  <c r="K13" i="28"/>
  <c r="J12" i="36"/>
  <c r="Z13" i="19"/>
  <c r="T12" i="27"/>
  <c r="J14" i="26"/>
  <c r="AD7" i="16"/>
  <c r="AD10" i="16" s="1"/>
  <c r="AD8" i="31"/>
  <c r="AD8" i="26"/>
  <c r="T14" i="24"/>
  <c r="AD10" i="19"/>
  <c r="O14" i="26"/>
  <c r="AE10" i="28"/>
  <c r="AD10" i="28"/>
  <c r="Y17" i="17"/>
  <c r="AE9" i="19"/>
  <c r="AD9" i="19"/>
  <c r="AE8" i="33"/>
  <c r="AD8" i="33"/>
  <c r="O22" i="23"/>
  <c r="AD8" i="19"/>
  <c r="Z10" i="16"/>
  <c r="J9" i="36"/>
  <c r="AD10" i="26"/>
  <c r="O12" i="33"/>
  <c r="AD8" i="32"/>
  <c r="AD9" i="31"/>
  <c r="AE7" i="30"/>
  <c r="AD7" i="30"/>
  <c r="J18" i="36"/>
  <c r="AE9" i="28"/>
  <c r="AD9" i="28"/>
  <c r="T17" i="17"/>
  <c r="O13" i="32"/>
  <c r="AD7" i="28"/>
  <c r="J22" i="23"/>
  <c r="Z14" i="20"/>
  <c r="J13" i="36"/>
  <c r="O13" i="31"/>
  <c r="AD9" i="24"/>
  <c r="AD7" i="31"/>
  <c r="Y21" i="29"/>
  <c r="P10" i="16"/>
  <c r="F9" i="36"/>
  <c r="G9" i="36" s="1"/>
  <c r="H21" i="36"/>
  <c r="AD9" i="32"/>
  <c r="AD11" i="26"/>
  <c r="AD9" i="26"/>
  <c r="Y12" i="33"/>
  <c r="AD8" i="27"/>
  <c r="J28" i="22"/>
  <c r="O21" i="29"/>
  <c r="T13" i="32"/>
  <c r="AD10" i="24"/>
  <c r="AD7" i="26"/>
  <c r="AE7" i="24"/>
  <c r="AD7" i="24"/>
  <c r="AE8" i="20"/>
  <c r="AD8" i="20"/>
  <c r="J17" i="18"/>
  <c r="D11" i="36" s="1"/>
  <c r="E11" i="36" s="1"/>
  <c r="Y28" i="22"/>
  <c r="J15" i="36" s="1"/>
  <c r="Y22" i="25"/>
  <c r="J13" i="19"/>
  <c r="J14" i="20"/>
  <c r="AD12" i="30"/>
  <c r="Y14" i="26"/>
  <c r="T13" i="31"/>
  <c r="AD11" i="20"/>
  <c r="AE7" i="20"/>
  <c r="AD7" i="20"/>
  <c r="AE8" i="24"/>
  <c r="AD8" i="24"/>
  <c r="T14" i="20"/>
  <c r="Y13" i="32"/>
  <c r="J17" i="30"/>
  <c r="Y13" i="28"/>
  <c r="AD11" i="24"/>
  <c r="AE10" i="32"/>
  <c r="AD10" i="32"/>
  <c r="O17" i="18"/>
  <c r="F11" i="36" s="1"/>
  <c r="AD20" i="22"/>
  <c r="Y22" i="23"/>
  <c r="T22" i="23"/>
  <c r="T21" i="29"/>
  <c r="Y13" i="31"/>
  <c r="T12" i="33"/>
  <c r="AD8" i="30"/>
  <c r="O17" i="30"/>
  <c r="T13" i="19"/>
  <c r="H12" i="36" s="1"/>
  <c r="AD9" i="33"/>
  <c r="AD7" i="32"/>
  <c r="AD9" i="30"/>
  <c r="AE7" i="19"/>
  <c r="AD7" i="19"/>
  <c r="AE8" i="28"/>
  <c r="AD8" i="28"/>
  <c r="AD17" i="22"/>
  <c r="AD15" i="23"/>
  <c r="O22" i="25"/>
  <c r="AE9" i="27"/>
  <c r="AD9" i="27"/>
  <c r="P13" i="28"/>
  <c r="F21" i="36"/>
  <c r="U10" i="16"/>
  <c r="H9" i="36"/>
  <c r="AD13" i="30"/>
  <c r="AD7" i="27"/>
  <c r="AE11" i="29"/>
  <c r="AD11" i="29"/>
  <c r="AE15" i="29"/>
  <c r="AD15" i="29"/>
  <c r="AE12" i="29"/>
  <c r="AD12" i="29"/>
  <c r="AE7" i="29"/>
  <c r="AD7" i="29"/>
  <c r="AE16" i="29"/>
  <c r="AD16" i="29"/>
  <c r="AE13" i="29"/>
  <c r="AD13" i="29"/>
  <c r="AE14" i="29"/>
  <c r="AD14" i="29"/>
  <c r="AE18" i="29"/>
  <c r="AD18" i="29"/>
  <c r="AE10" i="29"/>
  <c r="AD10" i="29"/>
  <c r="AE8" i="29"/>
  <c r="AD8" i="29"/>
  <c r="AE17" i="29"/>
  <c r="AD17" i="29"/>
  <c r="AE9" i="29"/>
  <c r="AD9" i="29"/>
  <c r="J22" i="25"/>
  <c r="AE10" i="25"/>
  <c r="AD10" i="25"/>
  <c r="AE17" i="25"/>
  <c r="AD17" i="25"/>
  <c r="AE12" i="25"/>
  <c r="AD12" i="25"/>
  <c r="AE8" i="25"/>
  <c r="AD8" i="25"/>
  <c r="AE11" i="25"/>
  <c r="AD11" i="25"/>
  <c r="AE19" i="25"/>
  <c r="AD19" i="25"/>
  <c r="AE13" i="25"/>
  <c r="AD13" i="25"/>
  <c r="AE14" i="25"/>
  <c r="AD14" i="25"/>
  <c r="AE15" i="25"/>
  <c r="AD15" i="25"/>
  <c r="AE9" i="25"/>
  <c r="AD9" i="25"/>
  <c r="AE7" i="25"/>
  <c r="AD7" i="25"/>
  <c r="AE16" i="25"/>
  <c r="AD16" i="25"/>
  <c r="AE18" i="25"/>
  <c r="AD18" i="25"/>
  <c r="AD18" i="23"/>
  <c r="AD7" i="23"/>
  <c r="AD12" i="23"/>
  <c r="AD16" i="23"/>
  <c r="AD19" i="23"/>
  <c r="AD14" i="23"/>
  <c r="AE10" i="23"/>
  <c r="AD10" i="23"/>
  <c r="AE11" i="23"/>
  <c r="AD11" i="23"/>
  <c r="AE13" i="23"/>
  <c r="AD13" i="23"/>
  <c r="AE8" i="23"/>
  <c r="AD8" i="23"/>
  <c r="AD17" i="23"/>
  <c r="AE9" i="23"/>
  <c r="AD9" i="23"/>
  <c r="AD22" i="22"/>
  <c r="T28" i="22"/>
  <c r="AD15" i="22"/>
  <c r="AD12" i="22"/>
  <c r="AD13" i="22"/>
  <c r="AD18" i="22"/>
  <c r="AE25" i="22"/>
  <c r="AD25" i="22"/>
  <c r="AD10" i="22"/>
  <c r="AE9" i="22"/>
  <c r="AD9" i="22"/>
  <c r="AE8" i="22"/>
  <c r="AD8" i="22"/>
  <c r="AE11" i="22"/>
  <c r="AD11" i="22"/>
  <c r="AE14" i="22"/>
  <c r="AD14" i="22"/>
  <c r="O28" i="22"/>
  <c r="AE24" i="22"/>
  <c r="AD24" i="22"/>
  <c r="AD21" i="22"/>
  <c r="AE7" i="22"/>
  <c r="AD16" i="22"/>
  <c r="AD19" i="22"/>
  <c r="AD23" i="22"/>
  <c r="J18" i="21"/>
  <c r="K18" i="21" s="1"/>
  <c r="Y18" i="21"/>
  <c r="J14" i="36" s="1"/>
  <c r="O18" i="21"/>
  <c r="F14" i="36" s="1"/>
  <c r="T18" i="21"/>
  <c r="AE9" i="21"/>
  <c r="AD9" i="21"/>
  <c r="AE15" i="21"/>
  <c r="AD15" i="21"/>
  <c r="AE13" i="21"/>
  <c r="AD13" i="21"/>
  <c r="AE12" i="21"/>
  <c r="AD12" i="21"/>
  <c r="AE11" i="21"/>
  <c r="AD11" i="21"/>
  <c r="AE10" i="21"/>
  <c r="AD10" i="21"/>
  <c r="AE14" i="21"/>
  <c r="AD14" i="21"/>
  <c r="AE7" i="21"/>
  <c r="AD7" i="21"/>
  <c r="AE8" i="21"/>
  <c r="AD8" i="21"/>
  <c r="AE10" i="20"/>
  <c r="AD10" i="20"/>
  <c r="AE9" i="20"/>
  <c r="AD9" i="20"/>
  <c r="T17" i="18"/>
  <c r="AE10" i="18"/>
  <c r="AD10" i="18"/>
  <c r="AE13" i="18"/>
  <c r="AD13" i="18"/>
  <c r="Z17" i="18"/>
  <c r="AE8" i="18"/>
  <c r="AD8" i="18"/>
  <c r="AE12" i="18"/>
  <c r="AD12" i="18"/>
  <c r="AE9" i="18"/>
  <c r="AD9" i="18"/>
  <c r="AE11" i="18"/>
  <c r="AD11" i="18"/>
  <c r="AE7" i="18"/>
  <c r="AD7" i="18"/>
  <c r="AE14" i="18"/>
  <c r="AD14" i="18"/>
  <c r="AE11" i="17"/>
  <c r="AD11" i="17"/>
  <c r="AE8" i="17"/>
  <c r="AD8" i="17"/>
  <c r="AE14" i="17"/>
  <c r="AD14" i="17"/>
  <c r="AE12" i="17"/>
  <c r="AD12" i="17"/>
  <c r="AE10" i="17"/>
  <c r="AD10" i="17"/>
  <c r="AE13" i="17"/>
  <c r="AD13" i="17"/>
  <c r="AE9" i="17"/>
  <c r="AD9" i="17"/>
  <c r="AE7" i="17"/>
  <c r="AD7" i="17"/>
  <c r="AD10" i="15"/>
  <c r="Y22" i="15"/>
  <c r="J22" i="15"/>
  <c r="AD17" i="15"/>
  <c r="O22" i="15"/>
  <c r="AD12" i="15"/>
  <c r="T22" i="15"/>
  <c r="AD14" i="15"/>
  <c r="AE19" i="15"/>
  <c r="AD19" i="15"/>
  <c r="AD15" i="15"/>
  <c r="AD13" i="15"/>
  <c r="AD16" i="15"/>
  <c r="AD30" i="14"/>
  <c r="AD14" i="14"/>
  <c r="J43" i="14"/>
  <c r="Y43" i="14"/>
  <c r="J7" i="36" s="1"/>
  <c r="AD23" i="14"/>
  <c r="T43" i="14"/>
  <c r="H7" i="36" s="1"/>
  <c r="AD29" i="14"/>
  <c r="O43" i="14"/>
  <c r="F7" i="36" s="1"/>
  <c r="AE8" i="15"/>
  <c r="AE9" i="15"/>
  <c r="AE11" i="15"/>
  <c r="AE18" i="15"/>
  <c r="AE7" i="15"/>
  <c r="AD16" i="14"/>
  <c r="AD36" i="14"/>
  <c r="AD15" i="14"/>
  <c r="AD11" i="14"/>
  <c r="AD20" i="14"/>
  <c r="AE38" i="14"/>
  <c r="AD38" i="14"/>
  <c r="AE21" i="14"/>
  <c r="AD21" i="14"/>
  <c r="AE22" i="14"/>
  <c r="AD22" i="14"/>
  <c r="AD40" i="14"/>
  <c r="AD13" i="14"/>
  <c r="AD19" i="14"/>
  <c r="AD28" i="14"/>
  <c r="AD12" i="14"/>
  <c r="AD18" i="14"/>
  <c r="AD27" i="14"/>
  <c r="AD26" i="14"/>
  <c r="AD32" i="14"/>
  <c r="AD10" i="14"/>
  <c r="AD17" i="14"/>
  <c r="AD35" i="14"/>
  <c r="AD25" i="14"/>
  <c r="AD24" i="14"/>
  <c r="AE37" i="14"/>
  <c r="AD37" i="14"/>
  <c r="AD33" i="14"/>
  <c r="AD8" i="14"/>
  <c r="J10" i="13"/>
  <c r="J17" i="13" s="1"/>
  <c r="D6" i="36" s="1"/>
  <c r="K10" i="13"/>
  <c r="Z12" i="13"/>
  <c r="Y12" i="13"/>
  <c r="Z14" i="13"/>
  <c r="Y14" i="13"/>
  <c r="Z10" i="13"/>
  <c r="Y10" i="13"/>
  <c r="Z9" i="13"/>
  <c r="Y9" i="13"/>
  <c r="Y13" i="13"/>
  <c r="U14" i="13"/>
  <c r="T14" i="13"/>
  <c r="U10" i="13"/>
  <c r="T10" i="13"/>
  <c r="U12" i="13"/>
  <c r="T12" i="13"/>
  <c r="U9" i="13"/>
  <c r="T9" i="13"/>
  <c r="P14" i="13"/>
  <c r="O14" i="13"/>
  <c r="P12" i="13"/>
  <c r="O12" i="13"/>
  <c r="P9" i="13"/>
  <c r="O9" i="13"/>
  <c r="P10" i="13"/>
  <c r="O10" i="13"/>
  <c r="O13" i="13"/>
  <c r="AB14" i="13"/>
  <c r="AE7" i="13"/>
  <c r="K8" i="13"/>
  <c r="AE7" i="14"/>
  <c r="AE9" i="14"/>
  <c r="AE39" i="14"/>
  <c r="AE34" i="14"/>
  <c r="K14" i="13"/>
  <c r="AB10" i="13"/>
  <c r="K12" i="13"/>
  <c r="AB12" i="13"/>
  <c r="K9" i="13"/>
  <c r="AB9" i="13"/>
  <c r="P8" i="13"/>
  <c r="K13" i="13"/>
  <c r="AB13" i="13"/>
  <c r="AD13" i="13" s="1"/>
  <c r="U8" i="13"/>
  <c r="P13" i="13"/>
  <c r="Z8" i="13"/>
  <c r="U13" i="13"/>
  <c r="Z13" i="13"/>
  <c r="AB8" i="13"/>
  <c r="D26" i="36" l="1"/>
  <c r="E26" i="36" s="1"/>
  <c r="AD17" i="30"/>
  <c r="J23" i="36"/>
  <c r="H23" i="36"/>
  <c r="P12" i="27"/>
  <c r="AD12" i="27"/>
  <c r="H19" i="36"/>
  <c r="H17" i="36"/>
  <c r="F13" i="36"/>
  <c r="AD13" i="19"/>
  <c r="AE13" i="19" s="1"/>
  <c r="F12" i="36"/>
  <c r="P17" i="17"/>
  <c r="G10" i="36"/>
  <c r="AD12" i="33"/>
  <c r="L26" i="36" s="1"/>
  <c r="D25" i="36"/>
  <c r="E25" i="36" s="1"/>
  <c r="AD13" i="31"/>
  <c r="AE13" i="31" s="1"/>
  <c r="D22" i="36"/>
  <c r="E22" i="36" s="1"/>
  <c r="J20" i="36"/>
  <c r="D18" i="36"/>
  <c r="E18" i="36" s="1"/>
  <c r="F18" i="36"/>
  <c r="AD28" i="22"/>
  <c r="L15" i="36" s="1"/>
  <c r="Z28" i="22"/>
  <c r="G11" i="36"/>
  <c r="P17" i="18"/>
  <c r="K17" i="18"/>
  <c r="AD14" i="26"/>
  <c r="J16" i="36"/>
  <c r="Z22" i="23"/>
  <c r="U22" i="23"/>
  <c r="H16" i="36"/>
  <c r="AD14" i="24"/>
  <c r="AD13" i="32"/>
  <c r="H25" i="36"/>
  <c r="U13" i="32"/>
  <c r="Z21" i="29"/>
  <c r="J22" i="36"/>
  <c r="AD17" i="18"/>
  <c r="L11" i="36" s="1"/>
  <c r="H24" i="36"/>
  <c r="U13" i="31"/>
  <c r="K28" i="22"/>
  <c r="D15" i="36"/>
  <c r="E15" i="36" s="1"/>
  <c r="P12" i="33"/>
  <c r="F26" i="36"/>
  <c r="U17" i="18"/>
  <c r="H11" i="36"/>
  <c r="K22" i="25"/>
  <c r="D17" i="36"/>
  <c r="E17" i="36" s="1"/>
  <c r="U13" i="19"/>
  <c r="Z14" i="26"/>
  <c r="J19" i="36"/>
  <c r="F24" i="36"/>
  <c r="G24" i="36" s="1"/>
  <c r="P13" i="31"/>
  <c r="AE17" i="30"/>
  <c r="L23" i="36"/>
  <c r="Z12" i="33"/>
  <c r="J26" i="36"/>
  <c r="P14" i="26"/>
  <c r="F19" i="36"/>
  <c r="G21" i="36"/>
  <c r="I21" i="36" s="1"/>
  <c r="K21" i="36" s="1"/>
  <c r="H26" i="36"/>
  <c r="U12" i="33"/>
  <c r="D23" i="36"/>
  <c r="E23" i="36" s="1"/>
  <c r="K17" i="30"/>
  <c r="D12" i="36"/>
  <c r="E12" i="36" s="1"/>
  <c r="G12" i="36" s="1"/>
  <c r="I12" i="36" s="1"/>
  <c r="K12" i="36" s="1"/>
  <c r="K13" i="19"/>
  <c r="D16" i="36"/>
  <c r="E16" i="36" s="1"/>
  <c r="K22" i="23"/>
  <c r="I9" i="36"/>
  <c r="K9" i="36" s="1"/>
  <c r="AD14" i="20"/>
  <c r="AE14" i="20" s="1"/>
  <c r="Z22" i="25"/>
  <c r="J17" i="36"/>
  <c r="AD13" i="28"/>
  <c r="F16" i="36"/>
  <c r="P22" i="23"/>
  <c r="U14" i="24"/>
  <c r="H18" i="36"/>
  <c r="G20" i="36"/>
  <c r="I20" i="36" s="1"/>
  <c r="F22" i="36"/>
  <c r="P21" i="29"/>
  <c r="J10" i="36"/>
  <c r="Z17" i="17"/>
  <c r="P28" i="22"/>
  <c r="F15" i="36"/>
  <c r="J24" i="36"/>
  <c r="Z13" i="31"/>
  <c r="Z13" i="32"/>
  <c r="J25" i="36"/>
  <c r="U14" i="20"/>
  <c r="H13" i="36"/>
  <c r="F25" i="36"/>
  <c r="P13" i="32"/>
  <c r="AD22" i="23"/>
  <c r="U17" i="17"/>
  <c r="H10" i="36"/>
  <c r="F23" i="36"/>
  <c r="P17" i="30"/>
  <c r="U28" i="22"/>
  <c r="H15" i="36"/>
  <c r="P22" i="25"/>
  <c r="F17" i="36"/>
  <c r="J21" i="36"/>
  <c r="Z13" i="28"/>
  <c r="D13" i="36"/>
  <c r="E13" i="36" s="1"/>
  <c r="G13" i="36" s="1"/>
  <c r="K14" i="20"/>
  <c r="U21" i="29"/>
  <c r="H22" i="36"/>
  <c r="AE10" i="16"/>
  <c r="L9" i="36"/>
  <c r="K14" i="26"/>
  <c r="D19" i="36"/>
  <c r="E19" i="36" s="1"/>
  <c r="AE12" i="27"/>
  <c r="L20" i="36"/>
  <c r="H20" i="36"/>
  <c r="U12" i="27"/>
  <c r="U22" i="15"/>
  <c r="H8" i="36"/>
  <c r="K22" i="15"/>
  <c r="D8" i="36"/>
  <c r="E8" i="36" s="1"/>
  <c r="P22" i="15"/>
  <c r="F8" i="36"/>
  <c r="Z22" i="15"/>
  <c r="J8" i="36"/>
  <c r="AD43" i="14"/>
  <c r="L7" i="36" s="1"/>
  <c r="AD21" i="29"/>
  <c r="AD22" i="25"/>
  <c r="Z18" i="21"/>
  <c r="P18" i="21"/>
  <c r="D14" i="36"/>
  <c r="E14" i="36" s="1"/>
  <c r="G14" i="36" s="1"/>
  <c r="AD18" i="21"/>
  <c r="L14" i="36" s="1"/>
  <c r="U18" i="21"/>
  <c r="H14" i="36"/>
  <c r="AD17" i="17"/>
  <c r="L10" i="36" s="1"/>
  <c r="K43" i="14"/>
  <c r="D7" i="36"/>
  <c r="E7" i="36" s="1"/>
  <c r="G7" i="36" s="1"/>
  <c r="AD22" i="15"/>
  <c r="L8" i="36" s="1"/>
  <c r="P43" i="14"/>
  <c r="Z43" i="14"/>
  <c r="U43" i="14"/>
  <c r="Y17" i="13"/>
  <c r="J6" i="36" s="1"/>
  <c r="K17" i="13"/>
  <c r="E6" i="36"/>
  <c r="AE14" i="13"/>
  <c r="AD14" i="13"/>
  <c r="AE12" i="13"/>
  <c r="AD12" i="13"/>
  <c r="AE8" i="13"/>
  <c r="AD8" i="13"/>
  <c r="AE9" i="13"/>
  <c r="AD9" i="13"/>
  <c r="AE10" i="13"/>
  <c r="AD10" i="13"/>
  <c r="O17" i="13"/>
  <c r="F6" i="36" s="1"/>
  <c r="T17" i="13"/>
  <c r="H6" i="36" s="1"/>
  <c r="AE13" i="13"/>
  <c r="G26" i="36" l="1"/>
  <c r="I26" i="36" s="1"/>
  <c r="K26" i="36" s="1"/>
  <c r="M26" i="36" s="1"/>
  <c r="K20" i="36"/>
  <c r="M20" i="36" s="1"/>
  <c r="G18" i="36"/>
  <c r="I18" i="36" s="1"/>
  <c r="K18" i="36" s="1"/>
  <c r="L12" i="36"/>
  <c r="M12" i="36" s="1"/>
  <c r="L24" i="36"/>
  <c r="L13" i="36"/>
  <c r="AE12" i="33"/>
  <c r="I10" i="36"/>
  <c r="K10" i="36" s="1"/>
  <c r="M10" i="36" s="1"/>
  <c r="G16" i="36"/>
  <c r="I16" i="36" s="1"/>
  <c r="K16" i="36" s="1"/>
  <c r="G19" i="36"/>
  <c r="I19" i="36" s="1"/>
  <c r="K19" i="36" s="1"/>
  <c r="G22" i="36"/>
  <c r="I22" i="36" s="1"/>
  <c r="K22" i="36" s="1"/>
  <c r="G25" i="36"/>
  <c r="I25" i="36" s="1"/>
  <c r="K25" i="36" s="1"/>
  <c r="I24" i="36"/>
  <c r="K24" i="36" s="1"/>
  <c r="AE28" i="22"/>
  <c r="AE18" i="21"/>
  <c r="I13" i="36"/>
  <c r="K13" i="36" s="1"/>
  <c r="I11" i="36"/>
  <c r="K11" i="36" s="1"/>
  <c r="M11" i="36" s="1"/>
  <c r="M9" i="36"/>
  <c r="AE22" i="23"/>
  <c r="L16" i="36"/>
  <c r="AE13" i="32"/>
  <c r="L25" i="36"/>
  <c r="G17" i="36"/>
  <c r="I17" i="36" s="1"/>
  <c r="K17" i="36" s="1"/>
  <c r="AE14" i="24"/>
  <c r="L18" i="36"/>
  <c r="AE21" i="29"/>
  <c r="L22" i="36"/>
  <c r="L21" i="36"/>
  <c r="M21" i="36" s="1"/>
  <c r="AE13" i="28"/>
  <c r="G23" i="36"/>
  <c r="I23" i="36" s="1"/>
  <c r="K23" i="36" s="1"/>
  <c r="M23" i="36" s="1"/>
  <c r="G15" i="36"/>
  <c r="I15" i="36" s="1"/>
  <c r="K15" i="36" s="1"/>
  <c r="M15" i="36" s="1"/>
  <c r="AE14" i="26"/>
  <c r="L19" i="36"/>
  <c r="AE17" i="18"/>
  <c r="AE22" i="25"/>
  <c r="L17" i="36"/>
  <c r="AE22" i="15"/>
  <c r="G8" i="36"/>
  <c r="I8" i="36" s="1"/>
  <c r="K8" i="36" s="1"/>
  <c r="M8" i="36" s="1"/>
  <c r="AD17" i="13"/>
  <c r="L6" i="36" s="1"/>
  <c r="I14" i="36"/>
  <c r="K14" i="36" s="1"/>
  <c r="M14" i="36" s="1"/>
  <c r="AE17" i="17"/>
  <c r="I7" i="36"/>
  <c r="K7" i="36" s="1"/>
  <c r="M7" i="36" s="1"/>
  <c r="AE43" i="14"/>
  <c r="Z17" i="13"/>
  <c r="U17" i="13"/>
  <c r="P17" i="13"/>
  <c r="G6" i="36"/>
  <c r="M13" i="36" l="1"/>
  <c r="M24" i="36"/>
  <c r="M22" i="36"/>
  <c r="M16" i="36"/>
  <c r="M19" i="36"/>
  <c r="M18" i="36"/>
  <c r="M25" i="36"/>
  <c r="M17" i="36"/>
  <c r="I6" i="36"/>
  <c r="K6" i="36" s="1"/>
  <c r="M6" i="36" s="1"/>
  <c r="AE17" i="13"/>
</calcChain>
</file>

<file path=xl/sharedStrings.xml><?xml version="1.0" encoding="utf-8"?>
<sst xmlns="http://schemas.openxmlformats.org/spreadsheetml/2006/main" count="2203" uniqueCount="639">
  <si>
    <t>Meta año 2025</t>
  </si>
  <si>
    <t>Estrategia</t>
  </si>
  <si>
    <t>Acciones</t>
  </si>
  <si>
    <t xml:space="preserve">Indicador </t>
  </si>
  <si>
    <t>Capacitar al personal interno y externo para mejorar las habilidades y competencias laborales.</t>
  </si>
  <si>
    <t>Desarrollar un Plan Institucional de Capacitación que identifique las necesidades formativas del personal interno y externo.</t>
  </si>
  <si>
    <t>Capacitar y certificar al personal interno y externo en habilidades blandas y competencias laborales para un mejor desempeño laboral.</t>
  </si>
  <si>
    <t>Articular con clientes internos y externos con el fin de crear hábitos de mejora del bienestar y generar una cultura de desarrollo continuo.</t>
  </si>
  <si>
    <t>Establecer reuniones periódicas de articulación con los diferentes grupos de interés (internos y externos) para evaluar necesidades de bienestar integral.</t>
  </si>
  <si>
    <t>Cumplimiento del Plan Institucional de Capacitaciones y Bienestar / Reportes de articulación del cumplimiento por parte de los clientes internos y externos.</t>
  </si>
  <si>
    <t>Mejorar la difusión y participación de programas de investigación e innovación, como escenario de práctica para el personal del área de la salud.</t>
  </si>
  <si>
    <t>Establecer un sistema integral para el funcionamiento del repositorio institucional digital, asegurando la transferencia de conocimiento institucional y educativo.</t>
  </si>
  <si>
    <t>Fortalecer la ruta de inducción y vinculación laboral, asegurando que el personal reclutado sea idóneo y cumpla con los estándares de calidad requeridos por la organización.</t>
  </si>
  <si>
    <t>Desarrollar un programa de inducción detallado para todo el personal nuevo, cubriendo los aspectos clave del puesto y los valores organizacionales.</t>
  </si>
  <si>
    <t>Garantizar la estabilidad laboral de los colaboradores, creando un ambiente de tranquilidad y productividad.</t>
  </si>
  <si>
    <t>Crear un programa de inducción que incluya formación técnica, información sobre los valores organizacionales y políticas internas.</t>
  </si>
  <si>
    <t xml:space="preserve">Responsable </t>
  </si>
  <si>
    <t>Fortalecer el Plan Institucional de Capacitación y Certificación en habilidades blandas y competencias laborales del personal interno y externo.</t>
  </si>
  <si>
    <t>Fortalecer la cultura de investigación e innovación en salud mediante la difusión efectiva de programas y el fomento de proyectos que mejoren los servicios de salud.</t>
  </si>
  <si>
    <t xml:space="preserve">Fortalecimiento de las Relación con la Comunidad </t>
  </si>
  <si>
    <t>Realizar un diagnóstico integral de las comunicaciones internas y externas, identificando fortalezas, debilidades y áreas de mejora.</t>
  </si>
  <si>
    <t>Desarrollar e implementar una estrategia integral para mejorar el posicionamiento de la imagen institucional y fortalecer los canales de comunicación oficiales.</t>
  </si>
  <si>
    <t>Coordinar y desarrollar un plan de medios efectivo que articule las necesidades de las diferentes áreas, las estrategias de divulgación, y los resultados de un estudio de mercado previo.</t>
  </si>
  <si>
    <t>Posicionar la imagen de la ESE Carmen Emilia Ospina en el ámbito local y regional</t>
  </si>
  <si>
    <t>Participar y apoyar en actividades, campañas educativas, brigadas de salud y eventos intra y extramurales</t>
  </si>
  <si>
    <t>Incrementar la participación de usuarios y comunidades en un 10% anual.</t>
  </si>
  <si>
    <t>Divulgar de manera permanente información sobre actividades de cada uno de los programas que adelanta la ESE</t>
  </si>
  <si>
    <t xml:space="preserve">Diseñar y emitir 96 boletines de prensa anuales, distribuidos de manera mensual </t>
  </si>
  <si>
    <t>Realizar al menos una actualización mensual en la intranet institucional con información validada por las áreas responsables.</t>
  </si>
  <si>
    <t>Número de actualizaciones realizadas / Número total de actualizaciones planificadas</t>
  </si>
  <si>
    <t>Realizar la actualización de carteleras físicas al menos una vez al mes en todos los centros de atención, incorporando información validada y relevante.</t>
  </si>
  <si>
    <t>Fortalecer la presencia institucional en redes sociales mediante la actualización periódica y la publicación de contenido relevante y validado en las plataformas oficiales.</t>
  </si>
  <si>
    <t>Realizar publicaciones semanales en Facebook, Twitter e Instagram con contenido validado y relevante.</t>
  </si>
  <si>
    <t>Incrementar el alcance y la interacción en un 10% anual en todas las plataformas - Alcance actual - Alcance previo) / Alcance previo x 100.</t>
  </si>
  <si>
    <t>Fortalecer la transparencia institucional mediante la planeación, ejecución y evaluación de la Audiencia Pública de Rendición de Cuentas, asegurando el cumplimiento de la normatividad vigente y la participación ciudadana.</t>
  </si>
  <si>
    <t>Realizar la audiencia pública de rendición de cuentas, cumpliendo con los lineamientos normativos establecidos.</t>
  </si>
  <si>
    <t xml:space="preserve">Asegura el cumplimiento normativo y el desarrollo efectivo de la una (1)audiencia pública por año </t>
  </si>
  <si>
    <t>4</t>
  </si>
  <si>
    <t>Garantizar la transparencia y accesibilidad de la información sobre los servicios institucionales, mediante un portafolio actualizado y difundido de manera efectiva a la ciudadanía y entidades de control.</t>
  </si>
  <si>
    <t>Realizar la actualización del portafolio de servicios con información precisa sobre horarios, puntos de atención y servicios habilitados.</t>
  </si>
  <si>
    <t>Portafolio publicado en la página web / Portafolio planificado para publicar</t>
  </si>
  <si>
    <t>Fortalecer la capacidad institucional de la E.S.E. Carmen Emilia Ospina mediante la gestión eficiente de los recursos biomédicos, tecnológicos y de infraestructura, garantizando servicios de salud de calidad, sostenibles y accesibles para la población urbana y rural</t>
  </si>
  <si>
    <t xml:space="preserve">Numero de Mttos Preventivos realizados/ Numero de  Mttos programados </t>
  </si>
  <si>
    <t>Optimizar el mantenimiento preventivo y correctivo de refrigeradores horizontales de vacunacion</t>
  </si>
  <si>
    <t>Desarrollar un cronograma de inspecciones técnicas periódicas</t>
  </si>
  <si>
    <t>Implementar un sistema de registro y seguimiento digital</t>
  </si>
  <si>
    <t>Reporte con el numero de equipos registrados y monitoreados / Total de equipos biomédicos</t>
  </si>
  <si>
    <t>Porcentaje de glosas Vs la facturación total  del periodo</t>
  </si>
  <si>
    <t>Indicador de glosas debe ser igual o menor del 6 %</t>
  </si>
  <si>
    <t>Realizar el cronograma de formación para el personal del área que asegure el conocimiento actualizado en cuanto a normativa y mejores practicas</t>
  </si>
  <si>
    <t>Porcentaje de implementación del sistema de registro GLPI.</t>
  </si>
  <si>
    <t xml:space="preserve">Realizar mantenimientos preventivos y correctivos, así como actualizaciones periódicas del software institucional (SIMAD e Índigo) para asegurar su óptimo funcionamiento.
</t>
  </si>
  <si>
    <t>Asegurar la renovación, adquisición y control del licenciamiento para el software institucional, incluyendo antivirus, Office, sistemas operativos y correos electrónicos, con el fin de mantener la legalidad y funcionalidad de las herramientas tecnológicas.</t>
  </si>
  <si>
    <t>Reportar el estado actual de la infraestructura física y costos asociados para planificar la actualización.</t>
  </si>
  <si>
    <t xml:space="preserve">Cronograma de mtto preventivo y  correctivo </t>
  </si>
  <si>
    <t>Diseñar, implementar y ejecutar un cronograma detallado de mantenimiento preventivo y correctivo para garantizar el funcionamiento óptimo de los equipos e infraestructura tecnológica.</t>
  </si>
  <si>
    <t xml:space="preserve">1. Fortalecimiento de las Relación con la Comunidad </t>
  </si>
  <si>
    <t xml:space="preserve">2. Compromiso con la Calidad y la Gestión Ambiental </t>
  </si>
  <si>
    <t xml:space="preserve">Disminuir los peligros y riesgos para prevenir la  accidentabiidad y las efermedades laborales </t>
  </si>
  <si>
    <t xml:space="preserve">Programas actualizados al 100%  </t>
  </si>
  <si>
    <t xml:space="preserve">Realizar  los ajustes de los diferentes comites a programar en el  plan de trabajo anual </t>
  </si>
  <si>
    <t xml:space="preserve">2. Compromiso co+A6:J11n la Calidad y la Gestión Ambiental </t>
  </si>
  <si>
    <t xml:space="preserve">Establecer un plan de trabajo integrado con el direccionamiento estrategico,  en el cual se maximice las capacidades del personal del area de calidad en los siguientes 4 años que hacen parte del nuevo ciclo gerencial. </t>
  </si>
  <si>
    <t>Reunión mensual realizada con las áreas de  calidad y direccionamiento estratégico  sobre  situaciones de alarma, pronóstico para cierre de indicadores por mes y el desarrollo de las actividades propias de calidad.</t>
  </si>
  <si>
    <t>De manera semestral se entregara un informe a direccionamiento estratégico, en el cual se consolidara la información general y pertinente del área calidad con respecto al estado actual de la institución.</t>
  </si>
  <si>
    <t>Implementar un plan de auditoria, seguimiento y apoyo a los servicios enfocados al primer nivel de atencion ambulatoria ( RIAS) con el fin de fortalecer la institucion en la gestion del riesgo</t>
  </si>
  <si>
    <t>De manera trimestral, se realizaran auditorias a los diferentes programas que componen las RIAS, por partes del area de calidad.</t>
  </si>
  <si>
    <t xml:space="preserve">De manera trimestral se realizara un acompañamiento especifico a las rutas relacionadas directamente con seguridad del paciente </t>
  </si>
  <si>
    <t>Utilizar el modelo de mejoramiento de la calidad para estandarizar los instrumentos y mejorar la comunicación con las Entidades Administradoras de Planes de Beneficios (EAPB), asegurando una atención de calidad para los usuarios.</t>
  </si>
  <si>
    <t>Concertar 1 reunión anual con las principales EAPB para acordar pautas de apoyo mutuo y mejorar la atención al usuario.</t>
  </si>
  <si>
    <t>Desarrollar un plan de capacitación y comunicación efectiva para fortalecer el empoderamiento de líderes y mejorar la articulación con las EAPB (Entidades Administradoras de Planes de Beneficios).</t>
  </si>
  <si>
    <t>Asegurar que al menos una vez al año se realice un plan de capacitación para las EAPB y se desarrolle en el tiempo planificado dentro del cuatrienio.</t>
  </si>
  <si>
    <t>Mantener la documentación actualizada de acuerdo con la normativa vigente y que cada líder del proceso sea responsable de esta actualización.</t>
  </si>
  <si>
    <t>Realizar una revisión anual de la normativa vigente, con el fin de identificar posibles cambios que puedan impactar en los documentos institucionales.</t>
  </si>
  <si>
    <t xml:space="preserve">Optimizar los recursos humanos y financieros mediante la priorización y automatización de procesos para cumplir con la atención segura del paciente.
</t>
  </si>
  <si>
    <t>Las rondas de seguridad se realizarán trimestralmente en los servicios de urgencias y hospitalización.</t>
  </si>
  <si>
    <t>Fortalecer la Alineación Estratégica y el Apoyo Administrativo para Mejorar la Ejecución de Intervenciones y Planes de Mejora</t>
  </si>
  <si>
    <t>Asignar claramente la responsabilidad a cada líder de proceso para garantizar el cumplimiento de los tiempos máximos, estableciendo un mecanismo de rendición de cuentas mediante informes semanales o mensuales que reflejen el estado de los procesos.</t>
  </si>
  <si>
    <t>Actualizar el plan de gestion integral de residuos de atencion en salud y otras actividades ( PGIRASA)</t>
  </si>
  <si>
    <t>Mantener actualizado el PGIRASA</t>
  </si>
  <si>
    <t>Realizar inspeccion manejo y recoleccion de residuos hospitalarios mensualmente sobre la separacion segregacion y deposito de residuos.</t>
  </si>
  <si>
    <t>Cumplir con el 100% de las inspecciones programadas</t>
  </si>
  <si>
    <t xml:space="preserve">Incinerar los residuos peligrosos generados en la E.S.E CEO </t>
  </si>
  <si>
    <t>Incinerar el 60% de los residuos peligrosos del total generado en la E.S.E CEO</t>
  </si>
  <si>
    <t>Disponer en el relleno sanitario los residuos ordinarios e inertes generados en la E.S.E CEO</t>
  </si>
  <si>
    <t>Disponer el 20% de los residuos ordinarios e inertes al relleno sanitario del total generado en la E.S.E CEO</t>
  </si>
  <si>
    <t>Aprovechar los residuos reciclables generados en la E.S.E CEO</t>
  </si>
  <si>
    <t>Aprovechar el 20% de los residuos reciclables del total generado en la E.S.E CEO</t>
  </si>
  <si>
    <t>Cambiar las canecas que se encuentran en mal estado.</t>
  </si>
  <si>
    <t xml:space="preserve">Satisfacer las necesidades de las canecas </t>
  </si>
  <si>
    <t xml:space="preserve">Capacitar al cliente interno y externo de la institucion </t>
  </si>
  <si>
    <t>Cumplir con el 100% de las capacitaciones programadas</t>
  </si>
  <si>
    <t xml:space="preserve">Realizar campañas ambientales sobre sensibilizacion del medio ambiente </t>
  </si>
  <si>
    <t>Implementar jornadas ludicas ambientales en la E.S.E CEO</t>
  </si>
  <si>
    <t>Cumplir al 100% con las jornadas ambientales programadas</t>
  </si>
  <si>
    <t>Operativizar el grupo administrativo de gestion ambiental y sanitaria ( GAGAS)</t>
  </si>
  <si>
    <t>Programar y ejecutar el comité de GAGAS</t>
  </si>
  <si>
    <t>Gestionar la realizacion ciclos de control de vectores en todas las sedes de la E.S.E CEO</t>
  </si>
  <si>
    <t xml:space="preserve">Darle cumplimiento a los ciclos programados </t>
  </si>
  <si>
    <t xml:space="preserve">Gestionar la realizacion ciclos de limpieza y desinfeccion a los tanques de la institucion </t>
  </si>
  <si>
    <t>Velar por el embellecimiento de la zona verdes de la E.S.E CEO</t>
  </si>
  <si>
    <t>Realizar el mantenimiento a la zonas verdes</t>
  </si>
  <si>
    <t>Reportar los residuos hospitalarios generados en el 2020 ante el programa respel que lo supervisa la CAM.</t>
  </si>
  <si>
    <t>Entregar al 100% el reporte de los residuos hospitalarios generados</t>
  </si>
  <si>
    <t>Reportar los residuos generados en el 2020 ante el programa respel que lo supervisa el IDEAM.</t>
  </si>
  <si>
    <t>Entregar consolidado RH1 a la secretaria de salud municipal</t>
  </si>
  <si>
    <t>Dar cumplimiento al 100% con la entrega de los RH1</t>
  </si>
  <si>
    <t>cumplimiento al 100% con la entrega de los RH1</t>
  </si>
  <si>
    <t>Programar los Comites Institucional de Gestión y Desempeño</t>
  </si>
  <si>
    <t>Implementar Comité trimestrales con líderes Directivos seguimiento, evaluación y control de los avances del Plan de Desarrollo Institucional.</t>
  </si>
  <si>
    <t>Dar cumplimiento a la normatividad vigente de actualización y publicación del normograma</t>
  </si>
  <si>
    <t>Revisar y actualizar el normograma institucional trimestralmente para asegurar cumplimiento con la normativa vigente.</t>
  </si>
  <si>
    <t>Actualizar el mapa de procesos institucionales, incorporando nuevos procedimientos alineados con los objetivos estratégicos.</t>
  </si>
  <si>
    <t>Gestión proactiva de seguimientos y evalución.</t>
  </si>
  <si>
    <t>Realizar seguimiento mensual al plan de desarrollo institucional mediante reuniones con cada una de las áreas.</t>
  </si>
  <si>
    <t>Realizar evaluaciones trimestrales del plan de desarrollo institucional y generar informes detallados.</t>
  </si>
  <si>
    <t>Realizar evaluaciones anuales del plan de desarrollo institucional (PDI) para medir su porcentaje de ejecución.</t>
  </si>
  <si>
    <t>Verificación del cumplimiento de los indicadores del plan de gestión</t>
  </si>
  <si>
    <t>Realizar seguimiento periódico a los indicadores establecidos en el plan de gestión gerencial para garantizar su cumplimiento.</t>
  </si>
  <si>
    <t>Reporte en el aplicativo correspondiente.</t>
  </si>
  <si>
    <t>1 reporte anual con sus respectivas evidencias</t>
  </si>
  <si>
    <t>Resultado del Indice de desempeño institucional</t>
  </si>
  <si>
    <t>Resultado mayor al del año anterior</t>
  </si>
  <si>
    <t>Actualización de la Politica de gestión del riesgo</t>
  </si>
  <si>
    <t>Actualizar la politica de gestión del riesgo</t>
  </si>
  <si>
    <t>1 documento actualizado</t>
  </si>
  <si>
    <t>Actualización de los riesgos de corrupción, gestión y fiscal.</t>
  </si>
  <si>
    <t xml:space="preserve">Crear y mantener un banco de proyectos en línea que registre tanto los proyectos formulados como los aprobados, garantizando de la organización, </t>
  </si>
  <si>
    <t>Consolidar un banco de proyectos formulados y aprobados,  y actualizados en tiempo real durante el periodo 2025-2028</t>
  </si>
  <si>
    <t>Fortalecer el proceso interno de la Oficina Asesora de Planeación</t>
  </si>
  <si>
    <t>Dra cumplimiento del reporte del Formulario Único de Reporte de Avance a la Gestión (FURAG)</t>
  </si>
  <si>
    <t>Apoyar técnicamente en la formulación de proyectos estratégicos alineados con los objetivos institucionales y requisitos técnicos y financieros.</t>
  </si>
  <si>
    <t>Asegurar que el 100% de los proyectos formulados cuenten con la documentación técnica y financiera completa para su presentación y aprobación durante el periodo 2025-2028</t>
  </si>
  <si>
    <t>Depurar el estado de la cartera mediante la identificación y clasificación del estado de las cuentas por entidad, con el objetivo de formalizar acuerdos de pago y establecer conciliaciones efectivas en las áreas de AUM, PYP, ADTVAS y Sistemas</t>
  </si>
  <si>
    <t>Elaborar un informe detallado del estado actual de las cuentas clasificadas como vencidas, activas y en conciliación, con el objetivo de gestionar y completar al menos el 95% de las conciliaciones programadas con las EPS-S.</t>
  </si>
  <si>
    <t xml:space="preserve">
Establecer un proceso eficiente de notificación y seguimiento para garantizar que el 100% de las conciliaciones sean informadas a AUM en un máximo de 5 días hábiles, con responsables asignados y la entrega oportuna del 100% de la información al área de cartera.</t>
  </si>
  <si>
    <t>Reducir objeciones y glosas mediante socialización continua con áreas competentes, evaluaciones mensuales de glosas, y correcciones inmediatas lideradas por responsables de cada proceso.</t>
  </si>
  <si>
    <t>Mantener  meta de recaudo de cartera máximo  a  140 días</t>
  </si>
  <si>
    <t>Ventas servicios a crédito/Saldo promedio cuentas por cobrar</t>
  </si>
  <si>
    <t>Ejecutar la liquidación de al menos el 60% de los contratos de prestación de servicios de salud suscritos con entidades responsables del pago (EPS), garantizando el saneamiento de cartera y la reducción de morosidad.</t>
  </si>
  <si>
    <t>Realizar un seguimiento mensual al estado de los contratos terminados, notificando al área de PYP para gestionar las conciliaciones necesarias y coordinando con las entidades responsables (EPS) para ejecutar el proceso de liquidación de manera conjunta, asegurando el saneamiento de cartera y cumplimiento de la meta del 60</t>
  </si>
  <si>
    <t>Fortalecer la comunicación de los resultados y análisis de costos hospitalarios a la Gerencia y a los líderes de proceso, asegurando una gestión eficiente y oportuna de la información financiera.</t>
  </si>
  <si>
    <t>Coordinar con los líderes de procesos y el área de costos para realizar un análisis previo de la viabilidad de los distintos requerimientos de recursos, asegurando una adecuada planificación y justificación de los mismos</t>
  </si>
  <si>
    <t>Presentar el análisis y resultados de los costos hospitalarios durante las reuniones de socialización de estados financieros, promoviendo la comprensión y uso eficiente de los recursos.</t>
  </si>
  <si>
    <t xml:space="preserve">Generar y comunicar alertas de costos a la Gerencia, jefes de grupo y líderes de procesos mediante el SIMAD o reuniones de socialización, para atender novedades a corto plazo. </t>
  </si>
  <si>
    <t>Garantizar la estabilidad presupuestal de la ESE CEO mediante evaluaciones periódicas de ingresos y gastos, asegurando el equilibrio a través de análisis mensuales y cumplimiento oportuno de informes programados</t>
  </si>
  <si>
    <t xml:space="preserve">Realizar reuniones periódicas para analizar el comportamiento de ingresos y gastos frente al presupuesto aprobado y¿e  Implementar medidas correctivas y preventivas cuando se identifiquen desequilibrios entre ingresos y gastos. </t>
  </si>
  <si>
    <t>Fortalecer recursos económicos, calidad asistencial y relación prestadora-aseguradora mediante personal y tecnología adecuados, asegurando el cumplimiento normativo en la gestión del 100% de objeciones dentro de los plazos establecidos.</t>
  </si>
  <si>
    <t>Contar con recurso humano idóneo y suficiente para cubrir el volumen de objeciones comunicadas por la diferentes Entidades</t>
  </si>
  <si>
    <t>Contar con recursos tecnológicos como equipo de cómputo, línea telefónica y demás insumos  que permitan agilizar y desarrollar el objetivo planteado</t>
  </si>
  <si>
    <t>Seguimiento en tiempos de recepción, trámite y generación de respuesta y envío a las entidades correspondientes</t>
  </si>
  <si>
    <t xml:space="preserve">Capacitacion para la mejorar la eficiencia en la estructuracion y proyeccion de estudios previos </t>
  </si>
  <si>
    <t xml:space="preserve">Programar las sesiones de tranferencia de conocimiemnto según normatividad y reglamemtacion vigente </t>
  </si>
  <si>
    <t>Realizar los respectivos cargues de los documentos requeridos en las plataformas "SIA Oserva y SECCOP II"</t>
  </si>
  <si>
    <t>Cargar los documentos soporte las plataformas de "SIA Oserva y SECCOP II" según normatividad vigente</t>
  </si>
  <si>
    <t xml:space="preserve">Estandarizar los procesos de estudios de mercado que garanticen la trasnparencia en los procesos contractuales </t>
  </si>
  <si>
    <t>Solicitar las respectivas contizaciones de los diversos procesos contratuales</t>
  </si>
  <si>
    <t>Actaulizar el manual de contratacion según normatividad y necesidad</t>
  </si>
  <si>
    <t>Asegurar el cierre oportuno de ingresos por servicios atendidos, evitando retrasos en facturación y mejorando la eficiencia en la gestión financiera.</t>
  </si>
  <si>
    <t>Fortalecer la facturación asegurando el cierre diario y oportuno del 100% de ingresos generados por servicios atendidos, garantizando la correcta gestión y flujo financiero</t>
  </si>
  <si>
    <t>Garantizar la radicación oportuna de la facturación generada ante las diferentes entidades responsables de pago, para el sostenimiento económico y financiero de la ESE.</t>
  </si>
  <si>
    <t>Radicar los procesos de facturación en los tiempos oportunos, cumpliendo con la normatividad vigente y garantizando el flujo financiero de la ESE Carmen Emilia Ospina.</t>
  </si>
  <si>
    <t xml:space="preserve">
Optimizar la gestión financiera de la E.S.E. mediante facturación, cobro persuasivo, conciliaciones y liquidaciones efectivas, asegurando el flujo oportuno de recursos y fortaleciendo su sostenibilidad económica.</t>
  </si>
  <si>
    <t>Reducir objeciones y glosas mediante retroalimentación, evaluaciones mensuales y correcciones inmediatas en cada proceso.</t>
  </si>
  <si>
    <t>Gestionar diferentes capacitaciones para el personal de facturación, con el fin de mejorar sus competencias y minimizar los riesgos asociados a errores en los procedimientos de facturación, asegurando que todo esté alineado con la normatividad vigente.</t>
  </si>
  <si>
    <t>Fortalecer el plan de capacitación del personal del área de facturación, asegurando el cumplimiento normativo y la minimización de riesgos asociados a los procedimientos.</t>
  </si>
  <si>
    <t xml:space="preserve">N° de capacitaciones realizadas / N° de capacitaciones programadas. </t>
  </si>
  <si>
    <t>Presentar la facturación anticipada, priorizar cobros por antigüedad, gestionar conciliaciones en tiempo real, escalar a jurídico con criterios claros y evaluar mensualmente para optimizar la recuperación de cartera.</t>
  </si>
  <si>
    <t>Anticipar la facturación Capita, realizar cobros persuasivos, aplicar conciliaciones de inmediato, escalar casos a Gerencia para cobro jurídico y mantener el recaudo de cartera en menos de 140 días.</t>
  </si>
  <si>
    <t xml:space="preserve"> Reporte de ventas de servicios a crédito / Saldo promedio de cuentas por cobra</t>
  </si>
  <si>
    <t>3. Compromiso Financiero, de Planeación y Administrativo</t>
  </si>
  <si>
    <t xml:space="preserve">3. Gestión Integral de Recursos Financieros y Operaciones Estratégicas </t>
  </si>
  <si>
    <t>Fortalecer la gestión de suministro de insumos mediante una planificación eficiente y un monitoreo constante, asegurando la entrega oportuna y mejorando la capacidad de respuesta para garantizar la continuidad y calidad de los servicios.</t>
  </si>
  <si>
    <t>Implementar un sistema de seguimiento para verificar la entrega puntual de insumos y Mantener comunicación constante con los responsables de cada sede para priorizar necesidades que permita un nivel de cumplimiento mínimo del 97%.</t>
  </si>
  <si>
    <t xml:space="preserve">Realizar un inventario anual completo de activos fijos en todas las sedes de la institución para garantizar su correcto registro y estado.
</t>
  </si>
  <si>
    <t>Optimizar el mantenimiento preventivo y correctivo de plantas electricas</t>
  </si>
  <si>
    <t>Realizar un mínimo de 4 mantenimientos preventivos a las plantas eléctricas durante el año 2024, garantizando su correcto funcionamiento, la continuidad en el suministro de energía y la seguridad en las operaciones de la ESE.</t>
  </si>
  <si>
    <t>Optimizar el mantenimiento preventivo y correctivo de aires acondicionados</t>
  </si>
  <si>
    <t>Realizar al menos 4 mantenimientos preventivos y correctivos de los sistemas de aire acondicionado durante el año 2024, asegurando condiciones óptimas para el almacenamiento de insumos y fármacos, y mejorando el confort de los usuarios y colaboradores de la ESE.</t>
  </si>
  <si>
    <t>Garantizar la operatividad continua de la infraestructura hospitalaria, incluyendo la red vehicular y de comunicación, mediante un mantenimiento eficiente y oportuno</t>
  </si>
  <si>
    <t>Realizar el mantenimiento preventivo de radioteléfonos base, móviles y portátiles, garantizando su óptimo funcionamiento, continuidad en las comunicaciones y soporte efectivo para las operaciones de la entidad</t>
  </si>
  <si>
    <t>Realizar el mantenimiento preventivo de los vehículos cada 5000 kilometrosm, que esten asignados a la entidad, garantizando su operatividad, seguridad y cumplimiento de las normativas de transporte.</t>
  </si>
  <si>
    <t>Garantizar que el 95% de los vehículos asignados a la entidad reciban mantenimiento preventivo dentro del intervalo de 5000 kilómetros, asegurando su operatividad, seguridad y cumplimiento de las normativas de transporte.</t>
  </si>
  <si>
    <t xml:space="preserve">Realizar el mantenimiento preventivo de la infraestructura de las sedes urbanas de la E.S.E CEO </t>
  </si>
  <si>
    <t>Garantizar el mantenimiento preventivo de la infraestructura de las sedes urbanas de la E.S.E. Carmen Emilia Ospina, asegurando condiciones óptimas de funcionamiento, seguridad y confort para los usuarios y colaboradores</t>
  </si>
  <si>
    <t>Realizar el mantenimiento preventivo de la infraestructura de las sedes rurales de la E.S.E. Carmen Emilia Ospina, asegurando condiciones óptimas para la prestación de servicios de salud, la seguridad de los usuarios y el bienestar del personal</t>
  </si>
  <si>
    <t>4. Compromiso con la Gestión Estratégica Legal, Control Interno y Documental</t>
  </si>
  <si>
    <t>Capacitar al personal médico interno y externo para disminuir los riesgos asociados a la prestación del servicio</t>
  </si>
  <si>
    <t>Capacitar al personal que ejercen funciones de supervisión para disminuir los riesgos asociados a la prestación del servicio</t>
  </si>
  <si>
    <t>Estrategia focalizada para el pago de la deuda por sentencias judiciales, conciliaciones</t>
  </si>
  <si>
    <t>Establecimiento de un manual de daño antijuridico</t>
  </si>
  <si>
    <t>Desarrollo e implementacion de herramienta con información estratégica de la caracterización de operadores jurídicos, sentencias y argumentos de defensa de las entidades publicas.</t>
  </si>
  <si>
    <t>Entrenamiento de habilidades litigiosas</t>
  </si>
  <si>
    <t>Mejorar las competencias de los abogados de defensa judicial de la E.S.E Carmen Emilia Ospina</t>
  </si>
  <si>
    <t>No. De capacitaciones/No. De capacitados atendidos</t>
  </si>
  <si>
    <t xml:space="preserve">Entrega de Manual de provicion aprobado y adaptado al sistema de MIPG </t>
  </si>
  <si>
    <t>Fortalecer a traves de capacitaciones al personal médico para el diligenciamiento de la historia clinica a fin de conjurar el daño antijuridico.</t>
  </si>
  <si>
    <t>Fortalecer a traves de capacitaciones a los supervisores de los contratos a fin de conjurar el daño antijuridico.</t>
  </si>
  <si>
    <t>Potenciar el uso de mecanismos alternativos de solución de conflictos, en etapa prejudicial</t>
  </si>
  <si>
    <t>Desarrollar herramientas que permitan estabilizar la deuda generada por sentencias, laudos y conciliaciones en contra de la Nación y disminuir valoración
económica de los procesos</t>
  </si>
  <si>
    <t>Implementar estrategias
coordinadas de defensa judicial</t>
  </si>
  <si>
    <t>Potenciar el uso del conocimiento basado en evidencia</t>
  </si>
  <si>
    <t>Reforzar las competencias de los abogados de defensa judicial</t>
  </si>
  <si>
    <t>Generar espacios que fomenten la transferencia de conocimiento</t>
  </si>
  <si>
    <t>Fortalecer el programa de capacitacion al cliente interno; asi como el cliente externo, para  dar buen uso  a la herramienta tecnologica en gestion documental</t>
  </si>
  <si>
    <t>Capacitar al personal interno en el manejo y utilidades de los instrumentos archivisticos y de los procesos que estan establecidos en el SIMAD, dando cumplimiento a la politica institucional de cero papel</t>
  </si>
  <si>
    <t>Capacitaciones/No. Capacitacion</t>
  </si>
  <si>
    <t>Elaborar el manual de funciones especifico para gestion documental, para dar cumplimiento a la normatividad vigente y  poder evaluacion al personal de planta</t>
  </si>
  <si>
    <t>Crear el cargo, perfil y fuciones  del profesional de gestion documental para liderar el proceso</t>
  </si>
  <si>
    <t>Crear las funciones especificas de los auxuliares de archivo, para medir la productividad</t>
  </si>
  <si>
    <t>Ejecutar convenios como PIC Y ETV en articulación con los entes  territoriales para cumplimiento de indicadores en salud pública</t>
  </si>
  <si>
    <t xml:space="preserve">Fortalecer la apropiación conceptual, metodológica y de sensibilización dirigida al personal asistencial, administrativo y usuarios para el desarrollo de la Política IAMI. </t>
  </si>
  <si>
    <t xml:space="preserve">Elaborar documentos para la atención en salud mental para la población atendida en la ESE Carmen Emilia Ospina. </t>
  </si>
  <si>
    <t xml:space="preserve">Diseñar e  implementar documentación para la  prestación de servicios de salud y de eta manera  promover, proteger y mejorar la salud de la población.  </t>
  </si>
  <si>
    <t>Fortalecer la estrategia de atención en salud extramural para la prevención de enfermedades y la promoción, protección y mejoramiento de la salud de la población designada.</t>
  </si>
  <si>
    <t>Diseñar el plan de cuidado liderado por enfermería, integrando análisis de riesgo, necesidades del paciente y familia, con apoyo del equipo interdisciplinario.</t>
  </si>
  <si>
    <t xml:space="preserve">Brindar una atención integral y oportuna a la población sospechosa o diagnosticada por covid-19. </t>
  </si>
  <si>
    <t>Prevención y atención integral centrada en las personas afectadas por tuberculosis</t>
  </si>
  <si>
    <t xml:space="preserve">Gestionar ante las EAPB el plan de atención integral para los usuarios designados a la ESE Carmen Emilia Ospina </t>
  </si>
  <si>
    <t>Lograr el 60%  de la proporción de gestantes con consejería de lactancia materna en la institución.</t>
  </si>
  <si>
    <t xml:space="preserve"> Mantener en 95% la proporción de gestantes con asesoría, toma y resultado de Elisa para VIH</t>
  </si>
  <si>
    <t>Mantener en 90% la proporción de gestantes con tamizaje para sífilis</t>
  </si>
  <si>
    <t xml:space="preserve">Reporte de la participación del programa de planificación familiar de mujeres en edad fértil 15 a 49 años. </t>
  </si>
  <si>
    <t>Elaborar, actualizar y socializar documento de atención que incluya las rutas integrales de atención  de violencia, volencia de genero y sexuales.</t>
  </si>
  <si>
    <t xml:space="preserve">Elaborar, actualizar y socializar documento de atención que incluya las rutas integrales de atención en salud mental (trastornos asociados al uso de Sustancias psicoactivas, </t>
  </si>
  <si>
    <t>Actualizar el modelo de prestación de servicios de salud</t>
  </si>
  <si>
    <t xml:space="preserve">Actualización el documento de la política de prestación de servicio de salud. </t>
  </si>
  <si>
    <t>Mantener al 70%  la proporción de personas con Hipertensión arterial (HTA), estudiadas para Enfermedad Renal Crónica (ERC)</t>
  </si>
  <si>
    <t>Mantener al  62% la proporción de personas con Diabetes Mellitus, estudiadas para Enfermedad Renal Crónica (ERC)</t>
  </si>
  <si>
    <t>Mantener en un 80% la proporción de mujeres entre 25 y 69 años con toma de citología en el último año</t>
  </si>
  <si>
    <t>Realizar el 90% de las brigadas en salud área urbana programadas</t>
  </si>
  <si>
    <t>Realizar el 90% de las brigadas en salud área rural programadas</t>
  </si>
  <si>
    <t xml:space="preserve">Documentar y/o actualizar el proceso de toma y traslados de muestras </t>
  </si>
  <si>
    <t>Documentar  y/o actualizar  el proceso de realización de Rx en la institución.</t>
  </si>
  <si>
    <t>Documentar  y/o actualizar  el proceso de realización de ecografía en la institución.</t>
  </si>
  <si>
    <t>Documentar el proceso de plan de cuidado de enfermería de la institución.</t>
  </si>
  <si>
    <t xml:space="preserve">Cumplir al 100% las actividades contenidas en el plan de contingencia institucional por covid-19 </t>
  </si>
  <si>
    <t>Mantener 16,4 casos por 100.000 habitantes  de habitantes</t>
  </si>
  <si>
    <t>Reducir o mantener la letalidad por dengue grave  &lt; 2.</t>
  </si>
  <si>
    <t>Mantener en un 95% los reportes al SIVIGILA</t>
  </si>
  <si>
    <t xml:space="preserve">Garantizar el 100% proporción del cumplimiento del plan de capacitación anual </t>
  </si>
  <si>
    <t>Socializar ante las  EAPB el plan de salud con rutas diseñadas e integradas</t>
  </si>
  <si>
    <t xml:space="preserve">Ejecutar las diferentes actividades contractuales de los convenios en un 100% </t>
  </si>
  <si>
    <t>No. de reportes de mujeres en edad fértil 15 a 49 año  que participaron  en planificación familiar/ No. total de reportes programados</t>
  </si>
  <si>
    <t xml:space="preserve">Actualización del  modelo de prestación de servicios de salud /Actualizaciones programadas </t>
  </si>
  <si>
    <t xml:space="preserve">Actualización del documento de la política de prestación de servicio de salud / Actualizaciones programadas </t>
  </si>
  <si>
    <t xml:space="preserve">Reporte del número de pacientes con hipertensos con medición de creatinina  / reporte programados  de pacientes  reportados por hipertensión cada  trimestre.  </t>
  </si>
  <si>
    <t>Informe con el número de historias clínicas con aplicación estricta de la guía técnica / informes programados  sobre el total de historias clínicas programadas en consultas de crecimiento y desarrollo</t>
  </si>
  <si>
    <t xml:space="preserve">Documento elaborado </t>
  </si>
  <si>
    <t>Reporte del número de actividades realizadas por contingencia COVID / reportes programados de actividades en concordancia  plan de contingencia COVID</t>
  </si>
  <si>
    <t>Reporte del número total de casos confirmados de dengue grave/ Reporte programado sobre dengue grave</t>
  </si>
  <si>
    <t xml:space="preserve">Porcentaje de cumplimiento de plan de capacitación anual </t>
  </si>
  <si>
    <t>Rutas de plan de atención diseñadas e implementadas / Rutas de plan de atención programadas</t>
  </si>
  <si>
    <t>Acta de socialización del plan de atención integran ante EAPB /  Reuniones de socialización programadas</t>
  </si>
  <si>
    <t>Implementar un programa de capacitación para el personal en el proceso de atención al usuario, enfocado en habilidades de comunicación, resolución de conflictos y mejora del servicio.</t>
  </si>
  <si>
    <t>Diseñar metodología para identificar y actualizar periódicamente las necesidades y las expectativas de sus clientes</t>
  </si>
  <si>
    <t>Realizar actualizaciones trimestrales sobre las necesidades y expectativas de los clientes.</t>
  </si>
  <si>
    <t>Ejecutar el 90% de las capacitaciones  Programadas en el plan de accion de la OCI.</t>
  </si>
  <si>
    <t>Dar cumplimiento al plan de accion de la vigencia  de la oficina de Control Interno aprobado por el Comité Institucional de coordinacion de  control Intero siguiendo los lineamientos del MIPG</t>
  </si>
  <si>
    <t>Ejecutar el 90% del Programa Anual de Auditoría aprobado para cada vigencia,  incluyendo las auditorías especiales</t>
  </si>
  <si>
    <t>Medir la eficiencia de los procesos de la oficina de control interno en busca de cumplimiento de los objetivos Institucionales.</t>
  </si>
  <si>
    <t>Ejecutar el 100% de los informes de ley que presenta a OCI, con oportunidad, eficacia y pertinencia</t>
  </si>
  <si>
    <t>Realizar seguimiento al 90% de los planes de mejoramiento suscritos, tanto internos como externos</t>
  </si>
  <si>
    <t>No. De capacitaciones / No. De capacitados atendidos</t>
  </si>
  <si>
    <t xml:space="preserve">Calibración y metrología de los equipos biomédicos para su optimo funcionamiento </t>
  </si>
  <si>
    <t>Realizar calibración y metrología periódica de los equipos biomédicos para garantizar su óptimo funcionamiento y cumplimiento de las normativas de calidad en salud.</t>
  </si>
  <si>
    <t xml:space="preserve">Ofrecer paquetes integrales de salud dirigidos a diferentes segmentos de la población, asegurando la accesibilidad, la prevención y la atención integral, para incrementar la captación de usuarios y fortalecer la gestión comercial de la ESE.
</t>
  </si>
  <si>
    <t xml:space="preserve">Reporte del número de pacientes  diagnosticados  de DM con medición de creatinina / Reportes programados de pacientes reportados por hipertensión cada trimestre </t>
  </si>
  <si>
    <t>(Nivel de satisfacción obtenido / Nivel de satisfacción proyectado) x 100</t>
  </si>
  <si>
    <t>(Avance de actividades del diagnostico / Total de actividades planificadas) ×100</t>
  </si>
  <si>
    <t>( Cantidad de residuos incinerados en Kg.mes / Cantidad de residuos totales generados en Kg mes)  x100</t>
  </si>
  <si>
    <t>( Cantidad de residuos ordinarios en Kg.mes/ Cantidad de residuos totales generados en Kg mes)  x 100</t>
  </si>
  <si>
    <t>( Cantidad de residuos reciclables en Kg.mes/ Cantidad de residuos totales generados en Kg. Mes)  x 100</t>
  </si>
  <si>
    <t>( Total de objeciones contestadas en el periodo / Total de objeciones recibidas ) x 100</t>
  </si>
  <si>
    <t>( Matrices actualizadas / total de matrices actualizadas) x 100</t>
  </si>
  <si>
    <t xml:space="preserve">( N° de ingresos abiertos / N° de ingresos abiertos y efectivamente atendidos.) x 100 </t>
  </si>
  <si>
    <t>( Ventas servicios a crédito/Saldo promedio cuentas por cobrar) X 100</t>
  </si>
  <si>
    <t>Actualizacion del manual de funciones</t>
  </si>
  <si>
    <t>Fortalecer la gestión jurídica de la entidad mediante la identificación, administración y mitigación de conflictos de interés, asegurando el cumplimiento normativo y promoviendo una gobernanza transparente y eficiente</t>
  </si>
  <si>
    <t>Implementar y supervisar el uso de formatos de declaración de inhabilidades, incompatibilidades, conflictos de interés y SARLAFT, asegurando su correcta diligencia por parte de los miembros de la Junta Directiva, el Máximo Órgano Social y la Alta Gerencia.</t>
  </si>
  <si>
    <t xml:space="preserve">No. Acta soportada sobre el uso  de los formatos establecidos / No. de Actas programadas </t>
  </si>
  <si>
    <t>Fortalecer la gestión institucional mediante la revisión periódica de los estatutos y políticas organizacionales, asegurando que estén alineadas con las necesidades de la entidad y el marco normativo vigente.</t>
  </si>
  <si>
    <t>Informe sobre la revisión de los estatutos y políticas institucionales, y establecer en el reglamento de la Junta Directiva los términos, funciones y objetivos para que los miembros evalúen y propongan actualizaciones que respondan a los cambios normativos y estratégicos.</t>
  </si>
  <si>
    <t>No. de informes de políticas institucionales revisadas y actualizadas / No. de informes sobre las y estatutos y políticas a actualizar</t>
  </si>
  <si>
    <t>Implementar un proceso de evaluación anual para medir la eficacia de los miembros de la Junta Directiva.</t>
  </si>
  <si>
    <t>Mejorar el desempeño de la Junta Directiva mediante la evaluación anual de la eficacia de sus miembros y la actualización de funciones y objetivos en el reglamento, promoviendo decisiones alineadas con las políticas institucionales</t>
  </si>
  <si>
    <t xml:space="preserve"> No. de evaluaciones anuales realizadas con respecto / No. total de evaluaciones planificadas en un período</t>
  </si>
  <si>
    <t xml:space="preserve">Componentes Estratégicos </t>
  </si>
  <si>
    <t xml:space="preserve">Línea Base </t>
  </si>
  <si>
    <t xml:space="preserve">Líder de Talento Humano </t>
  </si>
  <si>
    <t>implementar un repositorio digital normativamente alineado, eficiente y seguro.</t>
  </si>
  <si>
    <t>Mejorar el nivel de conocimiento  conceptual sobre  la Política IAMII en la Institución dirigido a personal interno.</t>
  </si>
  <si>
    <t>Subgerente Técnico Científico</t>
  </si>
  <si>
    <t>Mejorar el nivel de conocimiento general  de la Política IAMII en la Institución dirigido a usuarios externos y internos.</t>
  </si>
  <si>
    <t>Dar cumplimiento al la Norma 256 sobre  proporción de gestantes captadas antes de la semana 12 de gestación.</t>
  </si>
  <si>
    <t>Dar cumplimiento al la Resolución  3280 sobre la proporción de gestantes captadas antes de la semana 10 de gestación</t>
  </si>
  <si>
    <t xml:space="preserve">Mantener en un 30% la proporción de gestantes con un mínimo de 4 controles prenatales  </t>
  </si>
  <si>
    <t>Actualización del documento con las rutas integrales de atención para violencia, violencia de género y violencia sexual.</t>
  </si>
  <si>
    <t>Actualización del documento con las rutas integrales de salud mental.</t>
  </si>
  <si>
    <t>Garantizar  programas de promoción y prevención articulados con las necesidades en salud  de la población designada.</t>
  </si>
  <si>
    <t>Mantener al 65% la proporción de pacientes con Hipertensión Arterial Controlada</t>
  </si>
  <si>
    <t xml:space="preserve">Informe con el número de pacientes con diagnóstico de Hipertensión Arterial con cifras tensionales por debajo de 140/90 mph en el ultimo año / Informes programados con el número total de pacientes diagnóstico de Hipertensión Arterial reportados cada trimestre </t>
  </si>
  <si>
    <t>Mantener en 90% la adherencia en la Evaluación de la aplicación de guía de manejo especifica: Guía de atención enfermedad hipertensiva</t>
  </si>
  <si>
    <t>Mantener en un 85% la Evaluación de aplicación de guía de manejo de crecimiento y desarrollo</t>
  </si>
  <si>
    <t xml:space="preserve">Actualización del documento elaborado </t>
  </si>
  <si>
    <t>Garantizar la atención del paciente con dengue  de manera más oportuna y correcta</t>
  </si>
  <si>
    <t xml:space="preserve">Notificar oportunamente los eventos  de interés en salud publica, de acuerdo a los lineamientos establecidos por el instituto nacional de salud </t>
  </si>
  <si>
    <t xml:space="preserve">Gestión del conocimiento mediante la implementación del plan de capacitación utilizando tecnologías de información y comunicación. </t>
  </si>
  <si>
    <t xml:space="preserve">Diseñar el plan de atención que integre las especialidades a las rutas ofertadas por la ESE Carmen Emilia Ospina </t>
  </si>
  <si>
    <t>Diseñar e implementar las rutas integrales en atención en salud que incluya especialidades</t>
  </si>
  <si>
    <t>Diseñar la matriz de actividades para dar cumplimiento al  Plan de Acción a los convenios y metas contratadas</t>
  </si>
  <si>
    <t>Crear mecanismos de monitores, evaluación y control de la Matriz de seguimiento para dar cumplimiento al Plan de Acción</t>
  </si>
  <si>
    <t xml:space="preserve">
Incrementar y mantera el nivel de satisfacción a un 65% o más dentro de un período de evaluación de 6 meses.</t>
  </si>
  <si>
    <t>Fomentar la formación continua que permita implementar nuevas tecnologías disponibles para mejorar los procesos de información</t>
  </si>
  <si>
    <t xml:space="preserve">Brindar capacitaciones al personal del área TIC en sistemas de información en las diferentes áreas relacionadas </t>
  </si>
  <si>
    <t xml:space="preserve">Estructurar y organizar los datos reportados de las EAPB  en los diferentes formatos de forma clara y consistente para fines administrativos y ejecución presupuestal </t>
  </si>
  <si>
    <t xml:space="preserve">Validar el cruce de información para su certificación y publicación </t>
  </si>
  <si>
    <t xml:space="preserve">Implementación de sistema de registro de casos incidentes de apoyo para la mesa de ayuda. GLPI </t>
  </si>
  <si>
    <t xml:space="preserve">Generación de reportes de producción institucional  según decreto 780  para uso  gerencial  </t>
  </si>
  <si>
    <t>Garantizar el licenciamiento del software institucional  a nivel(antivirus, office, sistema operativo, correos electrónicos)</t>
  </si>
  <si>
    <t xml:space="preserve">Generar el estudio técnico y financiero para la renovación de equipos de red, switch,transicion  de IPV4 a IPV6 y actualizacion del cableado estructurado a categoria 6a o 7 </t>
  </si>
  <si>
    <t>cambio el indicadorn el anterior era un documento, aquí no queda claro, pero podria ser el mismo</t>
  </si>
  <si>
    <t>aquí cambiarlas por pantallas digitales</t>
  </si>
  <si>
    <t>aquí es actualizar la pagina web</t>
  </si>
  <si>
    <t>ANTES ESTABA EN FINANCIERA</t>
  </si>
  <si>
    <t xml:space="preserve">No se le realizo modificaciones </t>
  </si>
  <si>
    <t>No se le realizo modificaicones</t>
  </si>
  <si>
    <t xml:space="preserve">No se realizo modificaciones </t>
  </si>
  <si>
    <t>No se le realizo modificaciones</t>
  </si>
  <si>
    <t xml:space="preserve">Se ajusta la acción en referencia a la pagina web. </t>
  </si>
  <si>
    <t>No se le realizaron modificaciones</t>
  </si>
  <si>
    <t>seelimina la actividad a razón que no existe ni el presupuesto aprobado , ni pantallas digitales disponibles en la entidad.</t>
  </si>
  <si>
    <t xml:space="preserve">Se realiza ajuste a la linea de base y a las metas por años pasando del 6% al 10 % . Esto a solicitud del responsable   del proceso que manifiesta tres aspectos de alta relevancia para lo solicitado , ntervención de la eps , practicas indebidas de la eps incumpimiento de pagos de la eps. </t>
  </si>
  <si>
    <t xml:space="preserve">Se ajusta la acción , la linea base y el indicador y la meta por año . Meta anterior 4 , meta ajustada 2 . Linea base anterior 16 , linea base ajustada 8 . </t>
  </si>
  <si>
    <t xml:space="preserve">Se modifica el indicador </t>
  </si>
  <si>
    <t xml:space="preserve">Se ajusta la acción ya que ésta mal formaulada, al igual  que el indicador. </t>
  </si>
  <si>
    <t>Se ajusta la línea base a 16 y la meta por año.</t>
  </si>
  <si>
    <t>Se ajusta la acción donde se modifica el término clientes comerciales por clientes potenciales</t>
  </si>
  <si>
    <t>nuevo indicador</t>
  </si>
  <si>
    <t>nuevo indicador a solicitud del líder del área</t>
  </si>
  <si>
    <t>Documentar y monitorear las actividades de los colaboradores para mejorar la eficiencia y desempeño.</t>
  </si>
  <si>
    <t>Facilitar el registro de actividades semanales y su monitoreo mediante un panel de control..</t>
  </si>
  <si>
    <t xml:space="preserve"> Número de evaluaciones realizadas / Número de evaluaciones programadas.</t>
  </si>
  <si>
    <t>Informe con el número de historias clónicas que cumplen con la guía de atención hipertensiva / Informes programados sobre el  historias clínicas auditadas de pacientes con diagnóstico de hipertensión arterial</t>
  </si>
  <si>
    <t>Realizar al menos una actualización mensual que incorpore información nueva, relevante y validada de las diferentes áreas institucionales.</t>
  </si>
  <si>
    <t>Desarrollar un sistema automatizado de reportes que compile datos clave de producción institucional y 
Capacitar al personal encargado en el uso del sistema y en la interpretación de los reportes.</t>
  </si>
  <si>
    <t>Reporte del 100% de cumplimiento en todos los reportes generados.</t>
  </si>
  <si>
    <t xml:space="preserve">Garantizar el manteamiento y/o actualización del software institucional como el  sumad e índigo </t>
  </si>
  <si>
    <t xml:space="preserve">Optimizar el mantenimiento preventivo y correctivo de equipos biomedicos en zona rural </t>
  </si>
  <si>
    <t xml:space="preserve">Optimizar el mantenimiento preventivo y correctivo de equipos biomedicos en zona urbana </t>
  </si>
  <si>
    <t xml:space="preserve">Optimizar el mantenimiento preventivo y correctivo equipos odontologicos </t>
  </si>
  <si>
    <t>Optimizar el mantenimiento preventivo y correctivo del servicio de alcantarillado</t>
  </si>
  <si>
    <t xml:space="preserve">(Reporte sobre el numero de mantenimientos realizados segun el cronograma / Total de mantenimientos planificados) ×100
 </t>
  </si>
  <si>
    <t>Garantizar el mejoramiento del call center por medio de  un Plan de Accion que  promueva nuevas estrategias de ampliación de canales de comunicación</t>
  </si>
  <si>
    <t>Implementar un plan estratégico que habilite nuevos canales de comunicación (WhatsApp, chat en línea y redes sociales) en el call center para mejorar la atención integral y oportuna a los usuarios.</t>
  </si>
  <si>
    <t xml:space="preserve">Articular con el area de Calidad y Tecnica Cientifica para identificar las principales causas de insatisfaccion del usuario. </t>
  </si>
  <si>
    <t xml:space="preserve">Reducir el número de manifestaciones de insatisfacción en un 20% respecto al número inicial por año.  </t>
  </si>
  <si>
    <t>Capacitar al 100% del personal asignado al proceso de atención al usuario</t>
  </si>
  <si>
    <t xml:space="preserve">Capacitar al personal interno y externo sobre  posibles riesgos de accidentalidad y enfermedades laborales según  los programas de SST </t>
  </si>
  <si>
    <t xml:space="preserve">Actulizar y reportar a tiempo las condiciones del estado de los  elementos de emergencia </t>
  </si>
  <si>
    <t xml:space="preserve">Inspeccionar todo el equipo y elementos de emergencia incluido el uso de los elemento de proteccion persona de los funcionarios </t>
  </si>
  <si>
    <t xml:space="preserve">Mantener la  normatividad actualizada para la mejorar  de los  programas del SG-SST </t>
  </si>
  <si>
    <t xml:space="preserve">Actualizacion de programas de SG-SST bajo la normatividad </t>
  </si>
  <si>
    <t xml:space="preserve">Proyectar y controlar las necesidades Presupuestales  del SG-SST </t>
  </si>
  <si>
    <t xml:space="preserve">Generar la necesidad de cada programa anualmente </t>
  </si>
  <si>
    <t xml:space="preserve">Programar los comites de  COPASST, CHE y  COCOLA de manera oportuna según norma.   </t>
  </si>
  <si>
    <t>Implementar acciones para reducir el consumo de agua y energia</t>
  </si>
  <si>
    <t>Ahorrar un 5% el consumo de agua y energia</t>
  </si>
  <si>
    <t>(Consumo del año actual / consumo del año anterior)   x 100</t>
  </si>
  <si>
    <t>Realizar el diseño tpiloto de energias renovables en el hospital de la E.S.E CEO</t>
  </si>
  <si>
    <t xml:space="preserve">Estructurar  un proyecto tipo para el aprovechamiento de la energia renovable </t>
  </si>
  <si>
    <t>Gestionar los recursos y adelantar los diseños de las plantas de tratamiento de aguas residuales en las sedes de la E.S.E CEO en donde se requiera.</t>
  </si>
  <si>
    <t>Gestionar paulativamente los recursos y diseños del sistema de tratamiento de agua residual en las sedes de Canaima, IPC y Palmas para el 2024</t>
  </si>
  <si>
    <t>Crear un mecanismo para reportar las reservas presupuestales con las areas responsables de presupuesto y finanzas de la entidad</t>
  </si>
  <si>
    <t xml:space="preserve">Programar reuniones con lideres de area responsables , presupuesto, financias y talento humano  para generar los respectivos reportes y planes de accion </t>
  </si>
  <si>
    <t xml:space="preserve">Contizaciones </t>
  </si>
  <si>
    <t xml:space="preserve">Realizar la actualizacion del manual de contratacion según necesidad y direccion organizativa </t>
  </si>
  <si>
    <t xml:space="preserve">Manual de contratacion actualizado </t>
  </si>
  <si>
    <t>Fortalecer el control y uso eficiente de insumos, activos fijos, propiedad, planta y equipo, mediante programas de capacitación, monitoreo constante e inventarios periódicos que aseguren la sostenibilidad operativa y la optimización de recursos</t>
  </si>
  <si>
    <t>Realizar inventarios mensuales de insumos en todas las áreas de servicio de las respectivas sedes para asegurar un uso eficiente y adecuado y brindar programas de formación continua para colaboradores y usuarios en el manejo del ambiente físico, promoviendo buenas prácticas en el uso de recursos.</t>
  </si>
  <si>
    <t>Reporte de inventarios realizados en las áreas de servicio / Inventarios planificados  por sede</t>
  </si>
  <si>
    <t>Fortalecer el control y mantenimiento de los activos fijos, propiedad, planta y equipo de la institución mediante inventarios anuales detallados y revisiones aleatorias en las diferentes sedes o servicios.</t>
  </si>
  <si>
    <t>Inventarios realizados cada trimestre / Total inventarios planificado </t>
  </si>
  <si>
    <t xml:space="preserve">Diseñar paquetes integrales de servicios integrales de  servicios de salud </t>
  </si>
  <si>
    <t xml:space="preserve">Paquetes integrales diseñados y promocionados / Paquetes planificados </t>
  </si>
  <si>
    <t>Incremento en la captación de usuarios y clientes comerciales a través de estrategias combinadas</t>
  </si>
  <si>
    <t>Optimizar el mantenimiento preventivo y correctivo de neveras convencionales, purificadores y dispensadores de agua</t>
  </si>
  <si>
    <t>Realizar un mínimo de 2 mantenimientos preventivos por semestre a los purificadores y dispensadores de agua durante el año 2024, asegurando la calidad del agua suministrada y el óptimo funcionamiento de los equipos</t>
  </si>
  <si>
    <t>Optimizar el mantenimiento preventivo y correctivo a muebles y enseres en general según necesidad.</t>
  </si>
  <si>
    <t>Realizar al menos 1 mantenimiento preventivo y correctivo anual a los muebles y enseres de la ESE, garantizando su funcionalidad, prolongando su vida útil y mejorando las condiciones de trabajo y atención al usuario.</t>
  </si>
  <si>
    <t xml:space="preserve">Optimizar el mantenimiento preventivo y correctivo de recargas, cambios o mejorar de extintores. </t>
  </si>
  <si>
    <t>Asegurar la eficiencia del mantenimiento preventivo y correctivo de extintores mediante la realización de recargas, cambios o mejoras necesarias, garantizando su operatividad y cumplimiento de normativas de seguridad.</t>
  </si>
  <si>
    <t xml:space="preserve">Optimizar el mantenimiento preventivo y correctivo de las motobombas </t>
  </si>
  <si>
    <t>Garantizar el correcto funcionamiento y prolongar la vida útil de las motobombas mediante la optimización del mantenimiento preventivo y correctivo, asegurando su disponibilidad y eficiencia operativa</t>
  </si>
  <si>
    <t>Mejorar la eficiencia y continuidad del servicio de alcantarillado mediante la optimización del mantenimiento preventivo y correctivo, asegurando el cumplimiento de estándares de calidad y la prevención de contingencias</t>
  </si>
  <si>
    <t>Coordinar con el área ambiental  Mttos preventivos y correctivos del lavado de tanques de agua aéreos y subterráneos</t>
  </si>
  <si>
    <t>Asegurar el uso eficiente de recursos como agua y productos de limpieza biodegradables, cumpliendo con las normativas ambientales y de salud pública.</t>
  </si>
  <si>
    <t>Fortalecer los mecanismos alternativos de solución de conflictos ante el Comité de Conciliación frente a los casos que se adviertan potencial riesgo de pérdida</t>
  </si>
  <si>
    <t xml:space="preserve"> Nivel de satisfacción de los abogados o equipos jurídicos con los contenidos generados, medido a través de encuestas.</t>
  </si>
  <si>
    <t>Capacitar al personal externo en la utilidad de tablas de retención, dando cumplimiento a la politica institucional de cero papel</t>
  </si>
  <si>
    <t xml:space="preserve">Capacitaciones Asistidas / Capacitaciones programadas </t>
  </si>
  <si>
    <t xml:space="preserve"> No de personal capacitados(as) / N° de certificados planeados </t>
  </si>
  <si>
    <t xml:space="preserve"> N° de capacitaciones ejecutadas / N° de capacitaciones programadas</t>
  </si>
  <si>
    <t>N° de proyectos de investigación formulados / N° de proyectos de investigación aprobados.</t>
  </si>
  <si>
    <t xml:space="preserve">N°de documentos digitales almacenados / N° de documentos transferidos según normatividad. </t>
  </si>
  <si>
    <t>N° de inducciones realizadas / N° de inducciones programadas.
Evaluación de desempeño realizadas</t>
  </si>
  <si>
    <t>N° de empleados que completan el programa de inducción / N° de empleados contratados) X 100</t>
  </si>
  <si>
    <t xml:space="preserve">AREA: TALENTO HUMANO </t>
  </si>
  <si>
    <t>AREA: TECNICA CIENTIFICA (SUBGERENCIA DE SERVICIOS DE SALUD)</t>
  </si>
  <si>
    <t>N° de actas realizadas sobre las capacitación de política IAMII  al personal asistencial y administrativo /  N° total actas programadas durante el año</t>
  </si>
  <si>
    <t xml:space="preserve">N°de actas realizadas sobre usuarios educados en estrategia IAMII /  N°de Actas programadas </t>
  </si>
  <si>
    <t>N° de mujeres gestantes con al menos una valoración médica antes de la semana 12 de gestación / Total de mujeres gestantes inscritas  al programa de control prenatal de la ESE x 100</t>
  </si>
  <si>
    <t>N° de mujeres gestantes con al menos una valoración médica antes de la semana 10 de gestación / Total de mujeres gestantes inscritas  al programa de control prenatal de la ESE x 100</t>
  </si>
  <si>
    <t>N° de gestantes que recibieron consejería  en lactancia materna en la institución / N° total de gestantes inscritas a programa de control prenatal  x 100</t>
  </si>
  <si>
    <t xml:space="preserve">N°de gestantes con mínimo 4 controles prenatales cumplidos/ N° total de gestantes inscritas a programa de control prenatal )  x 100 </t>
  </si>
  <si>
    <t xml:space="preserve">N°de gestantes con toma de prueba para VIH durante el control prenatal / N°total de gestantes inscritas a programa de control prenatal  x 100 </t>
  </si>
  <si>
    <t xml:space="preserve">N°de gestantes a las que se les realiza las tres  pruebas diagnósticas para sífilis durante el embarazo/ N°total de gestantes inscritas a programa de control prenatal ) x 100 </t>
  </si>
  <si>
    <t>N° de mujeres de entre 25 y 69 años que se ha tomado la citología en el periodo definido/ Total de mujeres entre 25 y 69 años asignadas a la IPS X 100</t>
  </si>
  <si>
    <t>Actividades realizadas / Actividades programadas *100</t>
  </si>
  <si>
    <t>Reporte sobre la tasa de incidencia de TBC*100.000 Usuarios / Reportes programados  de medición de la tasa de incidencia de TBC</t>
  </si>
  <si>
    <t xml:space="preserve">Reporte de cumplimiento SIVIGILA / Reporte  programado  X 100 </t>
  </si>
  <si>
    <t>Porcentaje de ejecución de metas contratadas / Metas ejecutadas ×100</t>
  </si>
  <si>
    <t>N° de actividades del Plan de Acción cumplidas / (N° total de actividades programadas en  el Plan de Acción)×100</t>
  </si>
  <si>
    <t xml:space="preserve">AREA: COMUNICACIONES </t>
  </si>
  <si>
    <t xml:space="preserve">N° de actividades completadas para el diagnóstico / N° total de actividades planificadas </t>
  </si>
  <si>
    <t>N° de acciones implementadas del plan estratégico de comunicación / Total de acciones planificadas</t>
  </si>
  <si>
    <t xml:space="preserve">N° de boletines enviados y publicados / N° de boletines programados mensuales </t>
  </si>
  <si>
    <t>N° de actualizaciones efectuadas / N° total de actualizaciones planificadas</t>
  </si>
  <si>
    <t>N° de carteleras actualizadas / N° total de carteleras planificadas</t>
  </si>
  <si>
    <t>AREA:MISION MEDICA</t>
  </si>
  <si>
    <t>AREA: TICS</t>
  </si>
  <si>
    <t xml:space="preserve">N° De capacitación es planeadas / N° de capacitaciones asistidas. </t>
  </si>
  <si>
    <t>(N°de acciones ejecutadas del plan / N° total de acciones planificadas)×100</t>
  </si>
  <si>
    <t>AREA: BIOMEDICO</t>
  </si>
  <si>
    <t>(N° de módulos implementados / Total de módulos planificados) ×100</t>
  </si>
  <si>
    <t>(N° de reportes EAPB usuarios decepcionados/ N° de reportes certificados y reportados) x 100</t>
  </si>
  <si>
    <t xml:space="preserve">N°de actualizaciones realizadas / Total de actualizaciones planificadas
</t>
  </si>
  <si>
    <t>(N° de renovaciones realizadas dentro del plazo / Total de renovaciones planificadas) ×100</t>
  </si>
  <si>
    <t>N° de mantenimientos preventivos realizados / Total de mantenimientos planificados</t>
  </si>
  <si>
    <t xml:space="preserve">N° de Mttos Preventivos realizados/ N° de  Mttos programados </t>
  </si>
  <si>
    <t>(N°de equipos que cumplen con normativas / Total de equipos supervisados) ×100</t>
  </si>
  <si>
    <t>(N° de equipos biomedicos registrados y gestionados en el sistema / Total de equipos biomédicos  programados) x 100</t>
  </si>
  <si>
    <t xml:space="preserve">AREA: SIAU </t>
  </si>
  <si>
    <t>(N° de actividades del plan completadas / N° total de actividades planificadas) x 100</t>
  </si>
  <si>
    <t>(N° de manifestaciones iniciales  - N° de manifestaciones iniciales)  / (N° de manifestaciones finales) ×100</t>
  </si>
  <si>
    <t>N° de empleados capacitados / N° total capacitaciones programadas  al proceso de atención al usuario</t>
  </si>
  <si>
    <t>N°de actualizaciones realizadas / N° total de actualizaciones programadas en el periodo</t>
  </si>
  <si>
    <t xml:space="preserve">AREA: SEGURIDAD Y SALUD EN EL TRABAJO </t>
  </si>
  <si>
    <t xml:space="preserve">N° De capacitaciones programadas / N° De capacitaciones ejecutadas </t>
  </si>
  <si>
    <t xml:space="preserve">N° De inspecciones  programadas / N° De inspecciones  ejecutadas </t>
  </si>
  <si>
    <t xml:space="preserve"> ( N° de actividades proyectadas / N° de actividades ejecutadas) x 100</t>
  </si>
  <si>
    <t xml:space="preserve">N° de reuniones programadas/N° de reuniones ejecutadas </t>
  </si>
  <si>
    <t>AREA: CALIDAD</t>
  </si>
  <si>
    <t xml:space="preserve">
N° de reuniones realizadas / N° de reuniones programadas.</t>
  </si>
  <si>
    <t xml:space="preserve">
N° de informes planeados / N° de informes entregados totales</t>
  </si>
  <si>
    <t xml:space="preserve">Auditorias realizadas / Auditorias programadas </t>
  </si>
  <si>
    <t>Actas de acompañamientos / Total de acompañamientos realizados</t>
  </si>
  <si>
    <t>N° de reuniones realizadas / N° de reuniones concertadas</t>
  </si>
  <si>
    <t>N° de capacitaciones formuladas / N°  de capacitaciones realizadas</t>
  </si>
  <si>
    <t>N° de documentos actualizados / N° de documentos totales</t>
  </si>
  <si>
    <t xml:space="preserve">N°  de rondas realizadas / N° de rondas programadas </t>
  </si>
  <si>
    <t>N° de procesos con tiempos máximos / Total de procesos que ameritan tiempos máximos</t>
  </si>
  <si>
    <t>AREA: GESTION AMBIENTAL</t>
  </si>
  <si>
    <t>N° De actualizaciones ejecutadas mes / Total de actualizaciones programadas</t>
  </si>
  <si>
    <t>(N° De inspecciones ejecutadas mes / Total de inspecciones programadas)  x 100</t>
  </si>
  <si>
    <t>( N° De Canecas cambiadas / N° Canecas dañadas)  x 100</t>
  </si>
  <si>
    <t>( N° De capacitaciones ejecutadas mes / total de capacitaciones programadas) x  100</t>
  </si>
  <si>
    <t>( N° De campañas realizadas / N° De campañas programadas)  x 100</t>
  </si>
  <si>
    <t>(N° De jornadas realizadas / N° De jornada programadas)  x 100</t>
  </si>
  <si>
    <t xml:space="preserve">N° De jornadas realizadas / N° De jornada programadas </t>
  </si>
  <si>
    <t xml:space="preserve">N° De ciclos ejecutadas / N° De ciclos programadas </t>
  </si>
  <si>
    <t>(N° Mantenimiento ejecutadas / N° Mantenimientos programados )x  100</t>
  </si>
  <si>
    <t xml:space="preserve">N° De proyecto estructurado / N° De proyectos planeados </t>
  </si>
  <si>
    <t>N° De jornadas realizadas / N° De jornada programadas</t>
  </si>
  <si>
    <t>( N° De reportes realiazados / N° De reportes programados)  x 100</t>
  </si>
  <si>
    <t>AREA: FINANCIERA</t>
  </si>
  <si>
    <t>(N° de Conciliaciones realizadas/Conciliaciones programadas) x 100</t>
  </si>
  <si>
    <t>(N° de conciliaciones notificadas y gestionadas dentro del plazo / Total de conciliaciones generadas) ×100</t>
  </si>
  <si>
    <t>% de cuentas por cobrar 100%</t>
  </si>
  <si>
    <t>(N° de contratos liquidados / Total de contratos terminados en el periodo) ×100</t>
  </si>
  <si>
    <t>(N° de informes entregados / N° de informes programados) x 100</t>
  </si>
  <si>
    <t>N° de informes entregados / N° de informes programados</t>
  </si>
  <si>
    <t>( N°de documentos generados y comunicados / N° de documentos programados) ×100</t>
  </si>
  <si>
    <t>N° de proyectos aprobados / Total de proyectos formulados y presentados</t>
  </si>
  <si>
    <t xml:space="preserve">N°de reportes bimensuales generados </t>
  </si>
  <si>
    <t>AREA: PLANEACION</t>
  </si>
  <si>
    <t xml:space="preserve">N° de actas documentadas de reuniones del comité de gestión estratégica por trimestre / N° de reuniones programadas </t>
  </si>
  <si>
    <t xml:space="preserve">N° de actualizaciones realizadas al normograma por trimestre / N° de actualizaciones programadas </t>
  </si>
  <si>
    <t xml:space="preserve">N° de procedimientos añadidos y documentados en el mapa de procesos / N° de actulizaciones programadas </t>
  </si>
  <si>
    <t xml:space="preserve">N° de actas generadas en reuniones de seguimiento mensuales / N° de reuniones programadas </t>
  </si>
  <si>
    <t>N° de informes trimestrales de avance del plan de desarrollo publicados en la página web institucional / N° de informes programados</t>
  </si>
  <si>
    <t xml:space="preserve"> (N° de actividades cumplidas en el PDI / N° total de actividades propuestas) x 100. </t>
  </si>
  <si>
    <t xml:space="preserve">N° de informes generados sobre el cumplimiento de los indicadores del plan de gestión gerencial / N° de informes planeados </t>
  </si>
  <si>
    <t>(N° de proyectos aprobados / Total de proyectos formulados y presentados) ×100</t>
  </si>
  <si>
    <t xml:space="preserve">N° de reportes bimensuales generados </t>
  </si>
  <si>
    <t xml:space="preserve">AREA: CONTRATACIÓN </t>
  </si>
  <si>
    <t xml:space="preserve">N°de capacitaciones programadas / N° de capacitaciones atendidas </t>
  </si>
  <si>
    <t xml:space="preserve"> N° de reuniones programadas/ N° de Reportes elaborados y soportados</t>
  </si>
  <si>
    <t xml:space="preserve">( N° de reportes  programados/ N° de reportes cargadoos)  x 100 </t>
  </si>
  <si>
    <t xml:space="preserve">AREA: FACTURACION  </t>
  </si>
  <si>
    <t xml:space="preserve">( N° de cuentas generadas / N° de cuentas efectivamente radicadas ) </t>
  </si>
  <si>
    <t>AREA: ALMACEN</t>
  </si>
  <si>
    <t>( N° de entregas realizadas oportunamente / N° total de pedidos realizados) ×100</t>
  </si>
  <si>
    <t>AREA: COMERCIAL</t>
  </si>
  <si>
    <t>Generar acuerdos de coluntades con entidades locales y regionales para ampliar la red de clientes y captar nuevas oportunidades de negocio.</t>
  </si>
  <si>
    <t>(N°de clientes provenientes de nuevos acuerdos / Total de clientes activos) ×100</t>
  </si>
  <si>
    <t xml:space="preserve">Ofertar los servicios de acuerdo a la capacidad instalada y habilitada </t>
  </si>
  <si>
    <t xml:space="preserve">Ajustar el portafolio de servicios a la capacidad nstalada y declarada en el resgistro especial de prestadores de servicios de salid (REPS), actualizando el mismo de acuerdo a las novedades realizadas en el REPS </t>
  </si>
  <si>
    <t>N° de ajustes realizados al portafolio de servicios declarado en el REPS / Total de novedades autorizadas por el ente territorial, para cada vigencia</t>
  </si>
  <si>
    <t xml:space="preserve">Divulgar ampliamente las condiciones de los contratos </t>
  </si>
  <si>
    <t xml:space="preserve">Socializar semestralmente los compromisos adquiridos en los acuerdos de coluntados debidamente legalizados </t>
  </si>
  <si>
    <t xml:space="preserve">Total de socializaciones realizadas / Total de socializaciones programadas </t>
  </si>
  <si>
    <t>AREA: INFRAESTRUCTURA</t>
  </si>
  <si>
    <t xml:space="preserve">N° de Mttos Preventivos realizados / N° de  Mttos programados </t>
  </si>
  <si>
    <t xml:space="preserve">N° de Mttos Preventivos coordinados realizados / N° de  Mttos coordinados </t>
  </si>
  <si>
    <t xml:space="preserve">(N° de mantenimientos realizados en el intervalo de 5000 km / Total de vehiculos que requieran mantenimiento)*100
​
 </t>
  </si>
  <si>
    <t>AREA: DEFENSA JUDICIAL</t>
  </si>
  <si>
    <t xml:space="preserve">( N°de sentencias y argumentos de defensa registrados en la herramienta/ Porcentaje de casos defendidos exitosamente tras la implementación de la herramienta) X 100 </t>
  </si>
  <si>
    <t xml:space="preserve">N°. de diplomados dictados / N° de diplomados apliacados durante el y juridicos. </t>
  </si>
  <si>
    <t>AREA: CONTROL INTERNO</t>
  </si>
  <si>
    <t>N°de capacitaciones o realizados
/ N° de  capacitaciones programados en el mes</t>
  </si>
  <si>
    <t>N° de auditorias realizadas 
/ N° de auditorias programadas durante el año</t>
  </si>
  <si>
    <t>( N° de informes de Ley  presentados y publicados
/ N° de informes de ley programados en el mes conforme a la normatividad vigente ) X 100</t>
  </si>
  <si>
    <t xml:space="preserve">( N° de seguimientos realizados 
/ N° de seguimeitnos programados en el mes)  X 100 </t>
  </si>
  <si>
    <t xml:space="preserve">AREA: GESTION DOCUMENTAL </t>
  </si>
  <si>
    <t>AREA: ASESOR JURIDICO</t>
  </si>
  <si>
    <t xml:space="preserve">Meta Periodo </t>
  </si>
  <si>
    <t xml:space="preserve">Avance </t>
  </si>
  <si>
    <t xml:space="preserve">Evidencia </t>
  </si>
  <si>
    <t>1ER TRIMESTRE</t>
  </si>
  <si>
    <t>2DO TRIMESTRE</t>
  </si>
  <si>
    <t>3ER TRIMESTRE</t>
  </si>
  <si>
    <t>4TO TRIMESTRE</t>
  </si>
  <si>
    <t>Estado</t>
  </si>
  <si>
    <t>Meta Año 2025</t>
  </si>
  <si>
    <t xml:space="preserve">Consolidado Avances </t>
  </si>
  <si>
    <t xml:space="preserve">Estado </t>
  </si>
  <si>
    <t>CON SOLIDADO AÑO 2025</t>
  </si>
  <si>
    <t xml:space="preserve">Consolidado de Avances </t>
  </si>
  <si>
    <t xml:space="preserve">% CUMPLIMIENTO </t>
  </si>
  <si>
    <t xml:space="preserve">ESTADO </t>
  </si>
  <si>
    <t xml:space="preserve">AREA </t>
  </si>
  <si>
    <t xml:space="preserve">COMUNICACIONES </t>
  </si>
  <si>
    <t>MISION MEDICA</t>
  </si>
  <si>
    <t>TICS</t>
  </si>
  <si>
    <t>BIOMEDICO</t>
  </si>
  <si>
    <t xml:space="preserve">SIAU </t>
  </si>
  <si>
    <t xml:space="preserve">SEGURIDAD Y SALUD EN EL TRABAJO </t>
  </si>
  <si>
    <t>CALIDAD</t>
  </si>
  <si>
    <t>GESTION AMBIENTAL</t>
  </si>
  <si>
    <t>FINANCIERA</t>
  </si>
  <si>
    <t>PLANEACION</t>
  </si>
  <si>
    <t xml:space="preserve">CONTRATACIÓN </t>
  </si>
  <si>
    <t xml:space="preserve">FACTURACION  </t>
  </si>
  <si>
    <t>ALMACEN</t>
  </si>
  <si>
    <t>COMERCIAL</t>
  </si>
  <si>
    <t>INFRAESTRUCTURA</t>
  </si>
  <si>
    <t>DEFENSA JUDICIAL</t>
  </si>
  <si>
    <t>CONTROL INTERNO</t>
  </si>
  <si>
    <t xml:space="preserve">GESTION DOCUMENTAL </t>
  </si>
  <si>
    <t>ASESOR JURIDICO</t>
  </si>
  <si>
    <t>TALENTO HUMANO</t>
  </si>
  <si>
    <t xml:space="preserve">Líder de Comunicación </t>
  </si>
  <si>
    <t>Cuentas médicas</t>
  </si>
  <si>
    <t>Líder Tics</t>
  </si>
  <si>
    <t xml:space="preserve">Lider Equipos Biomedicos </t>
  </si>
  <si>
    <t xml:space="preserve">Lider SIAU </t>
  </si>
  <si>
    <t>Lider SST</t>
  </si>
  <si>
    <t xml:space="preserve">Lider de Calidad </t>
  </si>
  <si>
    <t>Gestion Ambiental</t>
  </si>
  <si>
    <t>Presupuesto, Contratacion y Gestion Ambiental</t>
  </si>
  <si>
    <t>Presupuesto, Gestion Ambiental</t>
  </si>
  <si>
    <t>Contratacion, Presupuesto, Almacen y Gestion Ambiental</t>
  </si>
  <si>
    <t xml:space="preserve">Gestion Ambiental y Cliente interno de la institucion </t>
  </si>
  <si>
    <t xml:space="preserve">Presupuesto y Gestion Ambiental </t>
  </si>
  <si>
    <t>Gestion Ambiental , infraestructura y mantenimiento</t>
  </si>
  <si>
    <t xml:space="preserve">Lider del Area Financiera  </t>
  </si>
  <si>
    <t xml:space="preserve">Lider de Planeacion </t>
  </si>
  <si>
    <t xml:space="preserve">Lider de Contratacion </t>
  </si>
  <si>
    <t xml:space="preserve">Lider de Facturacion </t>
  </si>
  <si>
    <t xml:space="preserve">Lider de Almacen </t>
  </si>
  <si>
    <t xml:space="preserve">Lider del Area Comercial </t>
  </si>
  <si>
    <t xml:space="preserve">Lider de Mantenimiento e Infraestructura </t>
  </si>
  <si>
    <t xml:space="preserve">Lider Defensa Judicial </t>
  </si>
  <si>
    <t xml:space="preserve">Jefe de Control Interno </t>
  </si>
  <si>
    <t xml:space="preserve">Lider de Gestion Documental  </t>
  </si>
  <si>
    <t xml:space="preserve">Asesor Juridico  </t>
  </si>
  <si>
    <t xml:space="preserve">Pocentaje </t>
  </si>
  <si>
    <t xml:space="preserve">OBSERVACIONES </t>
  </si>
  <si>
    <t>Porcentaje</t>
  </si>
  <si>
    <t>TECNICA CIENTIFICA (SUB. DE SERVICIOS DE SALUD)</t>
  </si>
  <si>
    <t xml:space="preserve">Porcentaje </t>
  </si>
  <si>
    <t xml:space="preserve">Observaciones </t>
  </si>
  <si>
    <t xml:space="preserve">META </t>
  </si>
  <si>
    <t>CONSOLIDADO AÑO 2025</t>
  </si>
  <si>
    <t>Observaciones</t>
  </si>
  <si>
    <t xml:space="preserve">Observacion </t>
  </si>
  <si>
    <r>
      <rPr>
        <b/>
        <sz val="8"/>
        <rFont val="Arial"/>
        <family val="2"/>
      </rPr>
      <t>FORMATO</t>
    </r>
    <r>
      <rPr>
        <b/>
        <sz val="11"/>
        <rFont val="Arial"/>
        <family val="2"/>
      </rPr>
      <t xml:space="preserve">
</t>
    </r>
    <r>
      <rPr>
        <b/>
        <sz val="12"/>
        <rFont val="Arial"/>
        <family val="2"/>
      </rPr>
      <t>MATRIZ DE SEGUIMIENTO AL PLAN DE DESARROLLO 2024 -2028</t>
    </r>
  </si>
  <si>
    <t>PAGINA 1 DE 2</t>
  </si>
  <si>
    <t>CONTROL DE CAMBIOS</t>
  </si>
  <si>
    <t>Versión</t>
  </si>
  <si>
    <t>Fecha de aprobación</t>
  </si>
  <si>
    <t>Elaboró</t>
  </si>
  <si>
    <t>Revisó</t>
  </si>
  <si>
    <t>Aprobó</t>
  </si>
  <si>
    <r>
      <rPr>
        <b/>
        <sz val="7"/>
        <color theme="1"/>
        <rFont val="Arial"/>
        <family val="2"/>
      </rPr>
      <t xml:space="preserve">PAGINA: </t>
    </r>
    <r>
      <rPr>
        <sz val="7"/>
        <color theme="1"/>
        <rFont val="Arial"/>
        <family val="2"/>
      </rPr>
      <t>1 DE 2</t>
    </r>
  </si>
  <si>
    <t xml:space="preserve">OBJETIVO: </t>
  </si>
  <si>
    <t>ALCANCE</t>
  </si>
  <si>
    <t>Descripción del Cambio</t>
  </si>
  <si>
    <t>V1</t>
  </si>
  <si>
    <t>PROCESO: GESTIÓN DEL DIRECCIONAMIENTO Y PLANEACIÓN ESTRATÉGICA</t>
  </si>
  <si>
    <t>CODIGO: GE-S1-F14</t>
  </si>
  <si>
    <t>VIGENCIA: 26/08/2025</t>
  </si>
  <si>
    <r>
      <rPr>
        <b/>
        <sz val="8"/>
        <color theme="1"/>
        <rFont val="Arial"/>
        <family val="2"/>
      </rPr>
      <t>FORMATO</t>
    </r>
    <r>
      <rPr>
        <b/>
        <sz val="12"/>
        <color theme="1"/>
        <rFont val="Arial"/>
        <family val="2"/>
      </rPr>
      <t xml:space="preserve">
MATRIZ DE SEGUIMIENTO AL PLAN DE DESARROLLO 2024 -2028</t>
    </r>
  </si>
  <si>
    <r>
      <rPr>
        <b/>
        <sz val="7"/>
        <color theme="1"/>
        <rFont val="Arial"/>
        <family val="2"/>
      </rPr>
      <t xml:space="preserve">CÓDIGO: </t>
    </r>
    <r>
      <rPr>
        <sz val="7"/>
        <color theme="1"/>
        <rFont val="Arial"/>
        <family val="2"/>
      </rPr>
      <t>GE-S1-F14</t>
    </r>
  </si>
  <si>
    <r>
      <rPr>
        <b/>
        <sz val="8"/>
        <color theme="1"/>
        <rFont val="Arial"/>
        <family val="2"/>
      </rPr>
      <t>FORMATO</t>
    </r>
    <r>
      <rPr>
        <b/>
        <sz val="11"/>
        <color theme="1"/>
        <rFont val="Arial"/>
        <family val="2"/>
      </rPr>
      <t xml:space="preserve">
</t>
    </r>
    <r>
      <rPr>
        <b/>
        <sz val="12"/>
        <color theme="1"/>
        <rFont val="Arial"/>
        <family val="2"/>
      </rPr>
      <t>MATRIZ DE SEGUIMIENTO AL PLAN DE DESARROLLO 2024 -2028</t>
    </r>
  </si>
  <si>
    <t>INSTRUCTIVO PARA DILIGENCIAR EL FORMATO "MATRIZ DE SEGUIMIENTO AL PLAN DE DESARROLLO 2024 -2028"</t>
  </si>
  <si>
    <t>El presente instrumento aplica para todos y cada uno de los procesos, de la ESE Carmen Emilia Ospina.</t>
  </si>
  <si>
    <r>
      <rPr>
        <b/>
        <sz val="7"/>
        <color theme="1"/>
        <rFont val="Arial"/>
        <family val="2"/>
      </rPr>
      <t xml:space="preserve">VIGENCIA: </t>
    </r>
    <r>
      <rPr>
        <sz val="7"/>
        <color theme="1"/>
        <rFont val="Arial"/>
        <family val="2"/>
      </rPr>
      <t>26/08/2025</t>
    </r>
  </si>
  <si>
    <t>Para el diligenciamiento correcto del formato tenga en cuenta lo siguiente:
 La presente matriz de seguimiento retoma de manera literal los ítems establecidos en el Acuerdo mediante el cual se aprobó el Plan de Desarrollo Institucional, para la vigencia 2024–2028.</t>
  </si>
  <si>
    <t>Meta Periodo</t>
  </si>
  <si>
    <t>Evidencia</t>
  </si>
  <si>
    <r>
      <t xml:space="preserve">Cálculo del avance respecto a la meta del periodo. </t>
    </r>
    <r>
      <rPr>
        <u/>
        <sz val="10"/>
        <rFont val="Arial"/>
        <family val="2"/>
      </rPr>
      <t>(Esta formulado automaticamente)</t>
    </r>
  </si>
  <si>
    <t>Indica el nivel de cumplimiento de la acción en el trimestre. (Esta formulado automaticamente)</t>
  </si>
  <si>
    <t>Registra el hipervínculo (link) que lleve directamente al repositorio digital (carpeta en la nube, sistema de gestión documental, drive, etc.) donde se encuentran los documentos, informes, fotografías o soportes que demuestran el avance reportado. Asegúrese de que el enlace esté activo y con permisos de acceso adecuados.</t>
  </si>
  <si>
    <t xml:space="preserve">ESTRUCTURA DE LA MATRIZ TRIMESTRAL 
Los siguientes item aplican para los 4 trimestres del año </t>
  </si>
  <si>
    <t xml:space="preserve">CONSOLIDADO DE RESULTADOS AÑO EVALUADO </t>
  </si>
  <si>
    <t xml:space="preserve">Meta Año </t>
  </si>
  <si>
    <t>Meta Año</t>
  </si>
  <si>
    <t>Estos item no deben ser modificados ni alterados, ya que esta formulado automaticamente para consolidar los resultados obtenidos en cada trimestre.</t>
  </si>
  <si>
    <t xml:space="preserve">El lider de planeacion registrara las observaciones que se tengan con relacion a cada acción. </t>
  </si>
  <si>
    <t>Elaboración del documento: Se elabora documento con el fin de obtener  un instructivo metodológico que permita monitorear, evaluar y controlar el avance de las acciones establecidas en el Plan de Desarrollo de la ESE Carmen Emilia Ospina, para la vigencia 2024 a 2028, con el fin de garantizar el cumplimiento de metas, identificar desviaciones a tiempo y tomar decisiones oportunas para el logro de los objetivos estratégicos y con esto obtener una mejora continua en el subproceso de "Planeación".</t>
  </si>
  <si>
    <t>Nombre: Lina Maria Vasquez Diaz
Cargo: Gerente E</t>
  </si>
  <si>
    <t xml:space="preserve">
Nombre: Lina Maria Fierro Gonzalez 
Lider de Oficina Asesora de Planeacion </t>
  </si>
  <si>
    <t>Nombre: Paula Clareth Garnica Quintero 
Contratista área Planeación.</t>
  </si>
  <si>
    <t xml:space="preserve">Elaborar un instructivo metodológico que permita monitorear, evaluar y controlar el avance de las acciones establecidas en el Plan de Desarrollo Institucional de la ESE Carmen Emilia Ospina, para la vigencia 2024 a 2028, con el fin de garantizar el cumplimiento de metas, identificar desviaciones a tiempo y tomar decisiones oportunas para el logro de los objetivos estratégicos.
</t>
  </si>
  <si>
    <t>Estos item no deben ser modificados ni alterados, ya que corresponden a la estructura oficial aprobada por la junta directiva y forman parte del seguimiento y evaluación del PDI.</t>
  </si>
  <si>
    <t>Corresponde al valor esperado o programado para el periodo de seguimiento (trimestral). Estando alineado con la meta anual, el formulario se encuentra sincronizado para que de manera automatica se pueda medir la meta alcanzada por perido.</t>
  </si>
  <si>
    <t>Registrar el valor del indicador en el periodo evaluado. Debe reflejar resultados cuantificables o cualitativos que permitan medir el cumplimiento de la meta del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</si>
</sst>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164" formatCode="_ * #,##0.00_ ;_ * \-#,##0.00_ ;_ * &quot;-&quot;??_ ;_ @_ "/>
    <numFmt numFmtId="165" formatCode="_-* #,##0\ _€_-;\-* #,##0\ _€_-;_-* &quot;-&quot;\ _€_-;_-@_-"/>
    <numFmt numFmtId="166" formatCode="_-* #,##0.00\ _€_-;\-* #,##0.00\ _€_-;_-* &quot;-&quot;??\ _€_-;_-@_-"/>
    <numFmt numFmtId="167" formatCode="_(&quot;$&quot;\ * #,##0.00_);_(&quot;$&quot;\ * \(#,##0.00\);_(&quot;$&quot;\ * &quot;-&quot;??_);_(@_)"/>
    <numFmt numFmtId="168" formatCode="0.0%"/>
    <numFmt numFmtId="169" formatCode="0.0"/>
  </numFmts>
  <fonts count="36">
    <font>
      <sz val="11"/>
      <color theme="1"/>
      <name val="Calibri"/>
      <charset val="134"/>
      <scheme val="minor"/>
    </font>
    <font>
      <sz val="11"/>
      <color theme="1"/>
      <name val="Arial"/>
      <family val="2"/>
    </font>
    <font>
      <sz val="11"/>
      <name val="Arial"/>
      <family val="2"/>
    </font>
    <font>
      <sz val="11"/>
      <color indexed="8"/>
      <name val="Calibri"/>
      <family val="2"/>
    </font>
    <font>
      <sz val="11"/>
      <color theme="1"/>
      <name val="Calibri"/>
      <family val="2"/>
    </font>
    <font>
      <sz val="10"/>
      <name val="Arial"/>
      <family val="2"/>
    </font>
    <font>
      <sz val="11"/>
      <color theme="1"/>
      <name val="Calibri"/>
      <family val="2"/>
      <scheme val="minor"/>
    </font>
    <font>
      <sz val="11"/>
      <color rgb="FF000000"/>
      <name val="Arial"/>
      <family val="2"/>
    </font>
    <font>
      <sz val="11"/>
      <color indexed="8"/>
      <name val="Arial"/>
      <family val="2"/>
    </font>
    <font>
      <b/>
      <sz val="11"/>
      <name val="Arial"/>
      <family val="2"/>
    </font>
    <font>
      <sz val="11"/>
      <color theme="1"/>
      <name val="Arial"/>
      <family val="2"/>
    </font>
    <font>
      <sz val="11"/>
      <color indexed="8"/>
      <name val="Arial"/>
      <charset val="134"/>
    </font>
    <font>
      <u/>
      <sz val="11"/>
      <color theme="10"/>
      <name val="Calibri"/>
      <charset val="134"/>
      <scheme val="minor"/>
    </font>
    <font>
      <b/>
      <sz val="11"/>
      <color theme="1"/>
      <name val="Arial"/>
      <family val="2"/>
    </font>
    <font>
      <u/>
      <sz val="11"/>
      <color theme="10"/>
      <name val="Arial"/>
      <family val="2"/>
    </font>
    <font>
      <sz val="12"/>
      <color theme="1"/>
      <name val="Arial"/>
      <family val="2"/>
    </font>
    <font>
      <sz val="12"/>
      <name val="Arial"/>
      <family val="2"/>
    </font>
    <font>
      <sz val="9"/>
      <name val="Arial"/>
      <family val="2"/>
    </font>
    <font>
      <b/>
      <sz val="12"/>
      <name val="Arial"/>
      <family val="2"/>
    </font>
    <font>
      <sz val="12"/>
      <color rgb="FF000000"/>
      <name val="Arial"/>
      <family val="2"/>
    </font>
    <font>
      <b/>
      <sz val="16"/>
      <name val="Arial"/>
      <family val="2"/>
    </font>
    <font>
      <sz val="16"/>
      <name val="Arial"/>
      <family val="2"/>
    </font>
    <font>
      <sz val="16"/>
      <color theme="1"/>
      <name val="Arial"/>
      <family val="2"/>
    </font>
    <font>
      <b/>
      <sz val="12"/>
      <color theme="1"/>
      <name val="Arial"/>
      <family val="2"/>
    </font>
    <font>
      <b/>
      <sz val="8"/>
      <name val="Arial"/>
      <family val="2"/>
    </font>
    <font>
      <sz val="10"/>
      <color theme="1"/>
      <name val="Arial"/>
      <family val="2"/>
    </font>
    <font>
      <b/>
      <sz val="8"/>
      <color theme="1"/>
      <name val="Arial"/>
      <family val="2"/>
    </font>
    <font>
      <b/>
      <sz val="7"/>
      <color theme="1"/>
      <name val="Arial"/>
      <family val="2"/>
    </font>
    <font>
      <sz val="7"/>
      <color theme="1"/>
      <name val="Arial"/>
      <family val="2"/>
    </font>
    <font>
      <b/>
      <sz val="10"/>
      <color theme="1"/>
      <name val="Arial"/>
      <family val="2"/>
    </font>
    <font>
      <b/>
      <sz val="10"/>
      <name val="Arial"/>
      <family val="2"/>
    </font>
    <font>
      <b/>
      <i/>
      <sz val="10"/>
      <color theme="1"/>
      <name val="Arial"/>
      <family val="2"/>
    </font>
    <font>
      <sz val="10"/>
      <name val="Arial Narrow"/>
      <family val="2"/>
    </font>
    <font>
      <b/>
      <sz val="10"/>
      <name val="Arial Narrow"/>
      <family val="2"/>
    </font>
    <font>
      <sz val="12"/>
      <name val="Times New Roman"/>
      <family val="1"/>
    </font>
    <font>
      <u/>
      <sz val="10"/>
      <name val="Arial"/>
      <family val="2"/>
    </font>
  </fonts>
  <fills count="17">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rgb="FFFFFFFF"/>
        <bgColor rgb="FFFFFFFF"/>
      </patternFill>
    </fill>
    <fill>
      <patternFill patternType="solid">
        <fgColor rgb="FFFF0000"/>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style="thin">
        <color rgb="FF000000"/>
      </left>
      <right style="thin">
        <color rgb="FF000000"/>
      </right>
      <top style="thin">
        <color auto="1"/>
      </top>
      <bottom style="thin">
        <color rgb="FF000000"/>
      </bottom>
      <diagonal/>
    </border>
    <border>
      <left style="thin">
        <color rgb="FF000000"/>
      </left>
      <right/>
      <top style="thin">
        <color auto="1"/>
      </top>
      <bottom style="thin">
        <color rgb="FF000000"/>
      </bottom>
      <diagonal/>
    </border>
    <border>
      <left style="thin">
        <color rgb="FF000000"/>
      </left>
      <right style="thin">
        <color rgb="FF000000"/>
      </right>
      <top style="thin">
        <color rgb="FF000000"/>
      </top>
      <bottom style="thin">
        <color indexed="64"/>
      </bottom>
      <diagonal/>
    </border>
    <border>
      <left style="thin">
        <color auto="1"/>
      </left>
      <right/>
      <top/>
      <bottom/>
      <diagonal/>
    </border>
    <border>
      <left/>
      <right/>
      <top style="thin">
        <color indexed="64"/>
      </top>
      <bottom/>
      <diagonal/>
    </border>
    <border>
      <left/>
      <right/>
      <top/>
      <bottom style="thin">
        <color auto="1"/>
      </bottom>
      <diagonal/>
    </border>
  </borders>
  <cellStyleXfs count="39">
    <xf numFmtId="0" fontId="0" fillId="0" borderId="0"/>
    <xf numFmtId="9" fontId="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2"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4" fillId="0" borderId="0"/>
    <xf numFmtId="0" fontId="5" fillId="0" borderId="0"/>
    <xf numFmtId="0" fontId="4" fillId="0" borderId="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0" fontId="12" fillId="0" borderId="0" applyNumberFormat="0" applyFill="0" applyBorder="0" applyAlignment="0" applyProtection="0"/>
    <xf numFmtId="0" fontId="5" fillId="0" borderId="0"/>
    <xf numFmtId="0" fontId="34" fillId="0" borderId="0"/>
  </cellStyleXfs>
  <cellXfs count="478">
    <xf numFmtId="0" fontId="0" fillId="0" borderId="0" xfId="0"/>
    <xf numFmtId="0" fontId="0" fillId="6" borderId="3" xfId="0" applyFill="1" applyBorder="1"/>
    <xf numFmtId="0" fontId="0" fillId="6" borderId="0" xfId="0" applyFill="1"/>
    <xf numFmtId="0" fontId="27" fillId="6" borderId="3"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31" fillId="6" borderId="1" xfId="0" quotePrefix="1" applyFont="1" applyFill="1" applyBorder="1" applyAlignment="1">
      <alignment horizontal="center" vertical="top" wrapText="1"/>
    </xf>
    <xf numFmtId="0" fontId="31" fillId="6" borderId="2" xfId="0" quotePrefix="1" applyFont="1" applyFill="1" applyBorder="1" applyAlignment="1">
      <alignment horizontal="center" vertical="top" wrapText="1"/>
    </xf>
    <xf numFmtId="0" fontId="31" fillId="6" borderId="5" xfId="0" quotePrefix="1" applyFont="1" applyFill="1" applyBorder="1" applyAlignment="1">
      <alignment horizontal="center" vertical="top" wrapText="1"/>
    </xf>
    <xf numFmtId="0" fontId="13" fillId="12" borderId="3" xfId="0" applyFont="1" applyFill="1" applyBorder="1" applyAlignment="1">
      <alignment horizontal="center" vertical="center" wrapText="1"/>
    </xf>
    <xf numFmtId="0" fontId="13" fillId="15" borderId="3" xfId="0" applyFont="1" applyFill="1" applyBorder="1" applyAlignment="1">
      <alignment horizontal="center" vertical="center" wrapText="1"/>
    </xf>
    <xf numFmtId="0" fontId="13" fillId="16" borderId="3"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13" fillId="14" borderId="3" xfId="0" applyFont="1" applyFill="1" applyBorder="1" applyAlignment="1">
      <alignment horizontal="center" vertical="center" wrapText="1"/>
    </xf>
    <xf numFmtId="0" fontId="14" fillId="0" borderId="3" xfId="36" applyFont="1" applyFill="1" applyBorder="1" applyAlignment="1" applyProtection="1"/>
    <xf numFmtId="9" fontId="1" fillId="0" borderId="3" xfId="1" applyFont="1" applyBorder="1" applyAlignment="1" applyProtection="1">
      <alignment horizontal="center"/>
    </xf>
    <xf numFmtId="168" fontId="1" fillId="0" borderId="3" xfId="1" applyNumberFormat="1" applyFont="1" applyBorder="1" applyAlignment="1" applyProtection="1">
      <alignment horizontal="center"/>
    </xf>
    <xf numFmtId="168" fontId="17" fillId="6" borderId="3" xfId="1" applyNumberFormat="1" applyFont="1" applyFill="1" applyBorder="1" applyAlignment="1" applyProtection="1">
      <alignment horizontal="center" wrapText="1"/>
    </xf>
    <xf numFmtId="0" fontId="14" fillId="0" borderId="3" xfId="36" applyFont="1" applyBorder="1" applyAlignment="1" applyProtection="1">
      <alignment horizontal="left" wrapText="1"/>
    </xf>
    <xf numFmtId="0" fontId="14" fillId="0" borderId="3" xfId="36" applyFont="1" applyBorder="1" applyAlignment="1" applyProtection="1">
      <alignment horizontal="left"/>
    </xf>
    <xf numFmtId="0" fontId="16" fillId="0" borderId="3" xfId="30" applyFont="1" applyBorder="1" applyAlignment="1" applyProtection="1">
      <alignment horizontal="center" vertical="center" wrapText="1"/>
      <protection locked="0"/>
    </xf>
    <xf numFmtId="0" fontId="16" fillId="6" borderId="3" xfId="30" applyFont="1" applyFill="1" applyBorder="1" applyAlignment="1" applyProtection="1">
      <alignment horizontal="center" vertical="center" wrapText="1"/>
      <protection locked="0"/>
    </xf>
    <xf numFmtId="9" fontId="16" fillId="6" borderId="3" xfId="30" applyNumberFormat="1" applyFont="1" applyFill="1" applyBorder="1" applyAlignment="1" applyProtection="1">
      <alignment horizontal="center" vertical="center" wrapText="1"/>
      <protection locked="0"/>
    </xf>
    <xf numFmtId="168" fontId="16" fillId="6" borderId="3" xfId="1" applyNumberFormat="1" applyFont="1" applyFill="1" applyBorder="1" applyAlignment="1" applyProtection="1">
      <alignment horizontal="center" vertical="center" wrapText="1"/>
      <protection locked="0"/>
    </xf>
    <xf numFmtId="9" fontId="16" fillId="6" borderId="3" xfId="1" applyFont="1" applyFill="1" applyBorder="1" applyAlignment="1" applyProtection="1">
      <alignment horizontal="center" vertical="center" wrapText="1"/>
      <protection locked="0"/>
    </xf>
    <xf numFmtId="0" fontId="9" fillId="12" borderId="3" xfId="30" applyFont="1" applyFill="1" applyBorder="1" applyAlignment="1" applyProtection="1">
      <alignment horizontal="center" vertical="center" wrapText="1"/>
      <protection locked="0"/>
    </xf>
    <xf numFmtId="0" fontId="2" fillId="6" borderId="3" xfId="30" applyFont="1" applyFill="1" applyBorder="1" applyAlignment="1" applyProtection="1">
      <alignment horizontal="center" vertical="center" wrapText="1"/>
      <protection locked="0"/>
    </xf>
    <xf numFmtId="0" fontId="2" fillId="0" borderId="0" xfId="0" applyFont="1" applyAlignment="1" applyProtection="1">
      <alignment horizontal="center"/>
      <protection locked="0"/>
    </xf>
    <xf numFmtId="0" fontId="8" fillId="6" borderId="3" xfId="30" applyFont="1" applyFill="1" applyBorder="1" applyAlignment="1" applyProtection="1">
      <alignment horizontal="center" vertical="center" wrapText="1"/>
      <protection locked="0"/>
    </xf>
    <xf numFmtId="168" fontId="2" fillId="0" borderId="3" xfId="1" applyNumberFormat="1" applyFont="1" applyBorder="1" applyAlignment="1" applyProtection="1">
      <alignment horizontal="center" vertical="center" wrapText="1"/>
      <protection locked="0"/>
    </xf>
    <xf numFmtId="168" fontId="2" fillId="6" borderId="3" xfId="1" applyNumberFormat="1" applyFont="1" applyFill="1" applyBorder="1" applyAlignment="1" applyProtection="1">
      <alignment horizontal="center" vertical="center" wrapText="1"/>
      <protection locked="0"/>
    </xf>
    <xf numFmtId="168" fontId="8" fillId="6" borderId="3" xfId="1" applyNumberFormat="1" applyFont="1" applyFill="1" applyBorder="1" applyAlignment="1" applyProtection="1">
      <alignment horizontal="center" vertical="center" wrapText="1"/>
      <protection locked="0"/>
    </xf>
    <xf numFmtId="9" fontId="8" fillId="6" borderId="3" xfId="30" applyNumberFormat="1" applyFont="1" applyFill="1" applyBorder="1" applyAlignment="1" applyProtection="1">
      <alignment horizontal="center" vertical="center" wrapText="1"/>
      <protection locked="0"/>
    </xf>
    <xf numFmtId="9" fontId="2" fillId="6" borderId="3" xfId="1" applyFont="1" applyFill="1" applyBorder="1" applyAlignment="1" applyProtection="1">
      <alignment horizontal="center" vertical="center" wrapText="1"/>
      <protection locked="0"/>
    </xf>
    <xf numFmtId="1" fontId="2" fillId="6" borderId="3" xfId="30" applyNumberFormat="1" applyFont="1" applyFill="1" applyBorder="1" applyAlignment="1" applyProtection="1">
      <alignment horizontal="center" vertical="center" wrapText="1"/>
      <protection locked="0"/>
    </xf>
    <xf numFmtId="9" fontId="2" fillId="6" borderId="3" xfId="30" applyNumberFormat="1" applyFont="1" applyFill="1" applyBorder="1" applyAlignment="1" applyProtection="1">
      <alignment horizontal="center" vertical="center" wrapText="1"/>
      <protection locked="0"/>
    </xf>
    <xf numFmtId="0" fontId="2" fillId="6" borderId="3" xfId="0" applyFont="1" applyFill="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9" fontId="16" fillId="6" borderId="3" xfId="0" applyNumberFormat="1" applyFont="1" applyFill="1" applyBorder="1" applyAlignment="1" applyProtection="1">
      <alignment horizontal="center" vertical="center"/>
      <protection locked="0"/>
    </xf>
    <xf numFmtId="9" fontId="16" fillId="6" borderId="3" xfId="0" applyNumberFormat="1" applyFont="1" applyFill="1" applyBorder="1" applyAlignment="1" applyProtection="1">
      <alignment horizontal="center" vertical="center" wrapText="1"/>
      <protection locked="0"/>
    </xf>
    <xf numFmtId="0" fontId="16" fillId="6" borderId="3" xfId="0" applyFont="1" applyFill="1" applyBorder="1" applyAlignment="1" applyProtection="1">
      <alignment horizontal="center" vertical="center" wrapText="1"/>
      <protection locked="0"/>
    </xf>
    <xf numFmtId="168" fontId="16" fillId="6" borderId="3" xfId="1" applyNumberFormat="1" applyFont="1" applyFill="1" applyBorder="1" applyAlignment="1" applyProtection="1">
      <alignment horizontal="center" vertical="center"/>
      <protection locked="0"/>
    </xf>
    <xf numFmtId="1" fontId="16" fillId="6" borderId="3" xfId="0" applyNumberFormat="1" applyFont="1" applyFill="1" applyBorder="1" applyAlignment="1" applyProtection="1">
      <alignment horizontal="center" vertical="center"/>
      <protection locked="0"/>
    </xf>
    <xf numFmtId="9" fontId="15" fillId="6" borderId="3" xfId="0" applyNumberFormat="1" applyFont="1" applyFill="1" applyBorder="1" applyAlignment="1" applyProtection="1">
      <alignment horizontal="center" vertical="center" wrapText="1"/>
      <protection locked="0"/>
    </xf>
    <xf numFmtId="9" fontId="15" fillId="6" borderId="3" xfId="0" applyNumberFormat="1" applyFont="1" applyFill="1" applyBorder="1" applyAlignment="1" applyProtection="1">
      <alignment horizontal="center" vertical="center"/>
      <protection locked="0"/>
    </xf>
    <xf numFmtId="168" fontId="15" fillId="6" borderId="3" xfId="1" applyNumberFormat="1" applyFont="1" applyFill="1" applyBorder="1" applyAlignment="1" applyProtection="1">
      <alignment horizontal="center" vertical="center"/>
      <protection locked="0"/>
    </xf>
    <xf numFmtId="168" fontId="15" fillId="6" borderId="3" xfId="1" applyNumberFormat="1" applyFont="1" applyFill="1" applyBorder="1" applyAlignment="1" applyProtection="1">
      <alignment horizontal="center" vertical="center" wrapText="1"/>
      <protection locked="0"/>
    </xf>
    <xf numFmtId="1" fontId="15" fillId="6" borderId="3" xfId="0" applyNumberFormat="1" applyFont="1" applyFill="1" applyBorder="1" applyAlignment="1" applyProtection="1">
      <alignment horizontal="center" vertical="center" wrapText="1"/>
      <protection locked="0"/>
    </xf>
    <xf numFmtId="1" fontId="15" fillId="6" borderId="3" xfId="0" applyNumberFormat="1" applyFont="1" applyFill="1" applyBorder="1" applyAlignment="1" applyProtection="1">
      <alignment horizontal="center" vertical="center"/>
      <protection locked="0"/>
    </xf>
    <xf numFmtId="0" fontId="15" fillId="6" borderId="3" xfId="0" applyFont="1" applyFill="1" applyBorder="1" applyAlignment="1" applyProtection="1">
      <alignment horizontal="center" vertical="center"/>
      <protection locked="0"/>
    </xf>
    <xf numFmtId="0" fontId="15" fillId="6" borderId="3" xfId="0" applyFont="1" applyFill="1" applyBorder="1" applyAlignment="1" applyProtection="1">
      <alignment horizontal="center" vertical="center" wrapText="1"/>
      <protection locked="0"/>
    </xf>
    <xf numFmtId="9" fontId="15" fillId="6" borderId="3" xfId="1" applyFont="1" applyFill="1" applyBorder="1" applyAlignment="1" applyProtection="1">
      <alignment horizontal="center" vertical="center"/>
      <protection locked="0"/>
    </xf>
    <xf numFmtId="168" fontId="15" fillId="6" borderId="3" xfId="0" applyNumberFormat="1" applyFont="1" applyFill="1" applyBorder="1" applyAlignment="1" applyProtection="1">
      <alignment horizontal="center" vertical="center"/>
      <protection locked="0"/>
    </xf>
    <xf numFmtId="0" fontId="1" fillId="0" borderId="0" xfId="0" applyFont="1"/>
    <xf numFmtId="0" fontId="13" fillId="0" borderId="0" xfId="0" applyFont="1" applyAlignment="1">
      <alignment vertical="center"/>
    </xf>
    <xf numFmtId="0" fontId="21" fillId="2" borderId="0" xfId="30" applyFont="1" applyFill="1" applyAlignment="1">
      <alignment horizontal="center" vertical="center" wrapText="1"/>
    </xf>
    <xf numFmtId="0" fontId="21" fillId="2" borderId="0" xfId="30" applyFont="1" applyFill="1" applyAlignment="1">
      <alignment horizontal="center" vertical="center"/>
    </xf>
    <xf numFmtId="0" fontId="22" fillId="0" borderId="0" xfId="0" applyFont="1" applyAlignment="1">
      <alignment horizontal="center" vertical="center"/>
    </xf>
    <xf numFmtId="0" fontId="18" fillId="12" borderId="3" xfId="30" applyFont="1" applyFill="1" applyBorder="1" applyAlignment="1">
      <alignment horizontal="center" vertical="center" wrapText="1"/>
    </xf>
    <xf numFmtId="0" fontId="18" fillId="15" borderId="3" xfId="30" applyFont="1" applyFill="1" applyBorder="1" applyAlignment="1">
      <alignment horizontal="center" vertical="center" wrapText="1"/>
    </xf>
    <xf numFmtId="0" fontId="18" fillId="16" borderId="3" xfId="30" applyFont="1" applyFill="1" applyBorder="1" applyAlignment="1">
      <alignment horizontal="center" vertical="center" wrapText="1"/>
    </xf>
    <xf numFmtId="0" fontId="18" fillId="13" borderId="3" xfId="30" applyFont="1" applyFill="1" applyBorder="1" applyAlignment="1">
      <alignment horizontal="center" vertical="center" wrapText="1"/>
    </xf>
    <xf numFmtId="0" fontId="18" fillId="14" borderId="3" xfId="30" applyFont="1" applyFill="1" applyBorder="1" applyAlignment="1">
      <alignment horizontal="center" vertical="center" wrapText="1"/>
    </xf>
    <xf numFmtId="0" fontId="16" fillId="2" borderId="0" xfId="30" applyFont="1" applyFill="1" applyAlignment="1">
      <alignment horizontal="center" vertical="center" wrapText="1"/>
    </xf>
    <xf numFmtId="0" fontId="16" fillId="2" borderId="0" xfId="30" applyFont="1" applyFill="1" applyAlignment="1">
      <alignment horizontal="center" vertical="center"/>
    </xf>
    <xf numFmtId="0" fontId="15" fillId="0" borderId="0" xfId="0" applyFont="1" applyAlignment="1">
      <alignment horizontal="center" vertical="center"/>
    </xf>
    <xf numFmtId="0" fontId="16" fillId="0" borderId="3" xfId="30" applyFont="1" applyBorder="1" applyAlignment="1">
      <alignment horizontal="center" vertical="center" wrapText="1"/>
    </xf>
    <xf numFmtId="0" fontId="16" fillId="6" borderId="3" xfId="30" applyFont="1" applyFill="1" applyBorder="1" applyAlignment="1">
      <alignment horizontal="center" vertical="center" wrapText="1"/>
    </xf>
    <xf numFmtId="169" fontId="16" fillId="6" borderId="3" xfId="30" applyNumberFormat="1" applyFont="1" applyFill="1" applyBorder="1" applyAlignment="1">
      <alignment horizontal="center" vertical="center" wrapText="1"/>
    </xf>
    <xf numFmtId="9" fontId="16" fillId="0" borderId="3" xfId="1" applyFont="1" applyBorder="1" applyAlignment="1" applyProtection="1">
      <alignment horizontal="center" vertical="center" wrapText="1"/>
    </xf>
    <xf numFmtId="0" fontId="16" fillId="0" borderId="0" xfId="30" applyFont="1" applyAlignment="1">
      <alignment horizontal="center" vertical="center" wrapText="1"/>
    </xf>
    <xf numFmtId="0" fontId="16" fillId="0" borderId="0" xfId="30" applyFont="1" applyAlignment="1">
      <alignment horizontal="center" vertical="center"/>
    </xf>
    <xf numFmtId="0" fontId="16" fillId="10" borderId="0" xfId="30" applyFont="1" applyFill="1" applyAlignment="1">
      <alignment horizontal="center" vertical="center" wrapText="1"/>
    </xf>
    <xf numFmtId="0" fontId="15" fillId="0" borderId="0" xfId="0" applyFont="1" applyAlignment="1">
      <alignment horizontal="center" vertical="center" wrapText="1"/>
    </xf>
    <xf numFmtId="9" fontId="16" fillId="6" borderId="3" xfId="30" applyNumberFormat="1" applyFont="1" applyFill="1" applyBorder="1" applyAlignment="1">
      <alignment horizontal="center" vertical="center" wrapText="1"/>
    </xf>
    <xf numFmtId="168" fontId="16" fillId="6" borderId="3" xfId="1" applyNumberFormat="1" applyFont="1" applyFill="1" applyBorder="1" applyAlignment="1" applyProtection="1">
      <alignment horizontal="center" vertical="center" wrapText="1"/>
    </xf>
    <xf numFmtId="9" fontId="16" fillId="6" borderId="3" xfId="1" applyFont="1" applyFill="1" applyBorder="1" applyAlignment="1" applyProtection="1">
      <alignment horizontal="center" vertical="center" wrapText="1"/>
    </xf>
    <xf numFmtId="0" fontId="15" fillId="10" borderId="5" xfId="0" applyFont="1" applyFill="1" applyBorder="1" applyAlignment="1">
      <alignment horizontal="center" vertical="center" wrapText="1"/>
    </xf>
    <xf numFmtId="0" fontId="9" fillId="12" borderId="1" xfId="30" applyFont="1" applyFill="1" applyBorder="1" applyAlignment="1">
      <alignment horizontal="center" vertical="center" wrapText="1"/>
    </xf>
    <xf numFmtId="0" fontId="9" fillId="15" borderId="1" xfId="30" applyFont="1" applyFill="1" applyBorder="1" applyAlignment="1">
      <alignment horizontal="center" vertical="center" wrapText="1"/>
    </xf>
    <xf numFmtId="0" fontId="9" fillId="16" borderId="5" xfId="30" applyFont="1" applyFill="1" applyBorder="1" applyAlignment="1">
      <alignment horizontal="center" vertical="center" wrapText="1"/>
    </xf>
    <xf numFmtId="0" fontId="9" fillId="16" borderId="3" xfId="30" applyFont="1" applyFill="1" applyBorder="1" applyAlignment="1">
      <alignment horizontal="center" vertical="center" wrapText="1"/>
    </xf>
    <xf numFmtId="0" fontId="9" fillId="16" borderId="1" xfId="30" applyFont="1" applyFill="1" applyBorder="1" applyAlignment="1">
      <alignment horizontal="center" vertical="center" wrapText="1"/>
    </xf>
    <xf numFmtId="0" fontId="9" fillId="13" borderId="1" xfId="30" applyFont="1" applyFill="1" applyBorder="1" applyAlignment="1">
      <alignment horizontal="center" vertical="center" wrapText="1"/>
    </xf>
    <xf numFmtId="0" fontId="9" fillId="14" borderId="1" xfId="30" applyFont="1" applyFill="1" applyBorder="1" applyAlignment="1">
      <alignment horizontal="center" vertical="center" wrapText="1"/>
    </xf>
    <xf numFmtId="0" fontId="10" fillId="10" borderId="0" xfId="0" applyFont="1" applyFill="1" applyAlignment="1">
      <alignment vertical="center" wrapText="1"/>
    </xf>
    <xf numFmtId="0" fontId="1" fillId="0" borderId="0" xfId="0" applyFont="1" applyAlignment="1">
      <alignment wrapText="1"/>
    </xf>
    <xf numFmtId="0" fontId="9" fillId="12" borderId="3" xfId="30" applyFont="1" applyFill="1" applyBorder="1" applyAlignment="1">
      <alignment horizontal="center" vertical="center" wrapText="1"/>
    </xf>
    <xf numFmtId="0" fontId="9" fillId="15" borderId="3" xfId="30" applyFont="1" applyFill="1" applyBorder="1" applyAlignment="1">
      <alignment horizontal="center" vertical="center" wrapText="1"/>
    </xf>
    <xf numFmtId="0" fontId="9" fillId="13" borderId="5" xfId="30" applyFont="1" applyFill="1" applyBorder="1" applyAlignment="1">
      <alignment horizontal="center" vertical="center" wrapText="1"/>
    </xf>
    <xf numFmtId="0" fontId="9" fillId="13" borderId="3" xfId="30" applyFont="1" applyFill="1" applyBorder="1" applyAlignment="1">
      <alignment horizontal="center" vertical="center" wrapText="1"/>
    </xf>
    <xf numFmtId="0" fontId="9" fillId="14" borderId="5" xfId="30" applyFont="1" applyFill="1" applyBorder="1" applyAlignment="1">
      <alignment horizontal="center" vertical="center" wrapText="1"/>
    </xf>
    <xf numFmtId="0" fontId="9" fillId="14" borderId="3" xfId="30" applyFont="1" applyFill="1" applyBorder="1" applyAlignment="1">
      <alignment horizontal="center" vertical="center" wrapText="1"/>
    </xf>
    <xf numFmtId="168" fontId="2" fillId="0" borderId="3" xfId="0" applyNumberFormat="1" applyFont="1" applyBorder="1" applyAlignment="1">
      <alignment horizontal="center" vertical="center"/>
    </xf>
    <xf numFmtId="168" fontId="2" fillId="0" borderId="5" xfId="0" applyNumberFormat="1" applyFont="1" applyBorder="1" applyAlignment="1">
      <alignment horizontal="center" vertical="center"/>
    </xf>
    <xf numFmtId="0" fontId="2" fillId="6" borderId="3" xfId="30" applyFont="1" applyFill="1" applyBorder="1" applyAlignment="1">
      <alignment horizontal="center" vertical="center" wrapText="1"/>
    </xf>
    <xf numFmtId="0" fontId="2" fillId="6" borderId="1" xfId="30" applyFont="1" applyFill="1" applyBorder="1" applyAlignment="1">
      <alignment horizontal="center" vertical="center" wrapText="1"/>
    </xf>
    <xf numFmtId="0" fontId="2" fillId="0" borderId="0" xfId="0" applyFont="1" applyAlignment="1">
      <alignment horizontal="center"/>
    </xf>
    <xf numFmtId="0" fontId="22" fillId="0" borderId="0" xfId="0" applyFont="1" applyAlignment="1">
      <alignment wrapText="1"/>
    </xf>
    <xf numFmtId="0" fontId="22" fillId="0" borderId="0" xfId="0" applyFont="1"/>
    <xf numFmtId="0" fontId="5" fillId="2" borderId="0" xfId="30" applyFont="1" applyFill="1" applyAlignment="1">
      <alignment wrapText="1"/>
    </xf>
    <xf numFmtId="0" fontId="5" fillId="2" borderId="0" xfId="30" applyFont="1" applyFill="1"/>
    <xf numFmtId="0" fontId="8" fillId="0" borderId="3" xfId="30" applyFont="1" applyBorder="1" applyAlignment="1">
      <alignment horizontal="center" vertical="center" wrapText="1"/>
    </xf>
    <xf numFmtId="0" fontId="1" fillId="0" borderId="3" xfId="0" applyFont="1" applyBorder="1" applyAlignment="1">
      <alignment horizontal="center" vertical="center" wrapText="1"/>
    </xf>
    <xf numFmtId="0" fontId="8" fillId="2" borderId="3" xfId="30" applyFont="1" applyFill="1" applyBorder="1" applyAlignment="1">
      <alignment horizontal="center" vertical="center" wrapText="1"/>
    </xf>
    <xf numFmtId="169" fontId="2" fillId="6" borderId="3" xfId="1" applyNumberFormat="1" applyFont="1" applyFill="1" applyBorder="1" applyAlignment="1" applyProtection="1">
      <alignment horizontal="center" vertical="center" wrapText="1"/>
    </xf>
    <xf numFmtId="0" fontId="8" fillId="6" borderId="3" xfId="30" applyFont="1" applyFill="1" applyBorder="1" applyAlignment="1">
      <alignment horizontal="center" vertical="center" wrapText="1"/>
    </xf>
    <xf numFmtId="168" fontId="2" fillId="0" borderId="3" xfId="1" applyNumberFormat="1" applyFont="1" applyBorder="1" applyAlignment="1" applyProtection="1">
      <alignment horizontal="center" vertical="center" wrapText="1"/>
    </xf>
    <xf numFmtId="1" fontId="2" fillId="6" borderId="3" xfId="1" applyNumberFormat="1" applyFont="1" applyFill="1" applyBorder="1" applyAlignment="1" applyProtection="1">
      <alignment horizontal="center" vertical="center" wrapText="1"/>
    </xf>
    <xf numFmtId="0" fontId="2" fillId="2" borderId="3" xfId="30" applyFont="1" applyFill="1" applyBorder="1" applyAlignment="1">
      <alignment horizontal="center" vertical="center" wrapText="1"/>
    </xf>
    <xf numFmtId="0" fontId="1" fillId="11" borderId="3" xfId="0" applyFont="1" applyFill="1" applyBorder="1" applyAlignment="1">
      <alignment vertical="center" wrapText="1"/>
    </xf>
    <xf numFmtId="0" fontId="9" fillId="6" borderId="3" xfId="30" applyFont="1" applyFill="1" applyBorder="1" applyAlignment="1">
      <alignment horizontal="center" vertical="center"/>
    </xf>
    <xf numFmtId="0" fontId="2" fillId="0" borderId="3" xfId="30" applyFont="1" applyBorder="1" applyAlignment="1">
      <alignment horizontal="center" vertical="center" wrapText="1"/>
    </xf>
    <xf numFmtId="1" fontId="8" fillId="0" borderId="3" xfId="30" applyNumberFormat="1" applyFont="1" applyBorder="1" applyAlignment="1">
      <alignment horizontal="center" vertical="center" wrapText="1"/>
    </xf>
    <xf numFmtId="0" fontId="8" fillId="0" borderId="11" xfId="30" applyFont="1" applyBorder="1" applyAlignment="1">
      <alignment horizontal="center" vertical="center" wrapText="1"/>
    </xf>
    <xf numFmtId="0" fontId="8" fillId="0" borderId="4" xfId="30" applyFont="1" applyBorder="1" applyAlignment="1">
      <alignment horizontal="center" vertical="center" wrapText="1"/>
    </xf>
    <xf numFmtId="9" fontId="1" fillId="0" borderId="3" xfId="0" applyNumberFormat="1" applyFont="1" applyBorder="1" applyAlignment="1">
      <alignment horizontal="center" vertical="center"/>
    </xf>
    <xf numFmtId="168" fontId="2" fillId="6" borderId="3" xfId="1" applyNumberFormat="1" applyFont="1" applyFill="1" applyBorder="1" applyAlignment="1" applyProtection="1">
      <alignment horizontal="center" vertical="center" wrapText="1"/>
    </xf>
    <xf numFmtId="168" fontId="8" fillId="6" borderId="3" xfId="1" applyNumberFormat="1" applyFont="1" applyFill="1" applyBorder="1" applyAlignment="1" applyProtection="1">
      <alignment horizontal="center" vertical="center" wrapText="1"/>
    </xf>
    <xf numFmtId="9" fontId="8" fillId="6" borderId="3" xfId="30" applyNumberFormat="1" applyFont="1" applyFill="1" applyBorder="1" applyAlignment="1">
      <alignment horizontal="center" vertical="center" wrapText="1"/>
    </xf>
    <xf numFmtId="9" fontId="2" fillId="6" borderId="3" xfId="1" applyFont="1" applyFill="1" applyBorder="1" applyAlignment="1" applyProtection="1">
      <alignment horizontal="center" vertical="center" wrapText="1"/>
    </xf>
    <xf numFmtId="0" fontId="8" fillId="0" borderId="10" xfId="30" applyFont="1" applyBorder="1" applyAlignment="1">
      <alignment horizontal="center" vertical="center" wrapText="1"/>
    </xf>
    <xf numFmtId="0" fontId="7" fillId="0" borderId="3" xfId="0" applyFont="1" applyBorder="1" applyAlignment="1">
      <alignment horizontal="center" vertical="center" wrapText="1"/>
    </xf>
    <xf numFmtId="0" fontId="1" fillId="0" borderId="3" xfId="0" applyFont="1" applyBorder="1" applyAlignment="1">
      <alignment horizontal="center" wrapText="1"/>
    </xf>
    <xf numFmtId="9" fontId="2" fillId="0" borderId="3" xfId="30" applyNumberFormat="1" applyFont="1" applyBorder="1" applyAlignment="1">
      <alignment horizontal="center" vertical="center" wrapText="1"/>
    </xf>
    <xf numFmtId="0" fontId="1" fillId="0" borderId="3" xfId="0" applyFont="1" applyBorder="1"/>
    <xf numFmtId="0" fontId="13" fillId="0" borderId="3" xfId="0" applyFont="1" applyBorder="1" applyAlignment="1">
      <alignment vertical="center"/>
    </xf>
    <xf numFmtId="0" fontId="9" fillId="0" borderId="3" xfId="30" applyFont="1" applyBorder="1" applyAlignment="1">
      <alignment horizontal="center" vertical="center" wrapText="1"/>
    </xf>
    <xf numFmtId="0" fontId="7" fillId="0" borderId="0" xfId="0" applyFont="1" applyAlignment="1">
      <alignment horizontal="center" vertical="center" wrapText="1"/>
    </xf>
    <xf numFmtId="0" fontId="11" fillId="0" borderId="3" xfId="3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30" applyFont="1" applyBorder="1" applyAlignment="1">
      <alignment horizontal="center" vertical="top" wrapText="1"/>
    </xf>
    <xf numFmtId="0" fontId="2" fillId="0" borderId="0" xfId="0" applyFont="1" applyAlignment="1">
      <alignment horizontal="center" vertical="center" textRotation="90"/>
    </xf>
    <xf numFmtId="0" fontId="8" fillId="0" borderId="1" xfId="30" applyFont="1" applyBorder="1" applyAlignment="1">
      <alignment horizontal="center" vertical="center" wrapText="1"/>
    </xf>
    <xf numFmtId="2" fontId="1" fillId="11" borderId="3" xfId="0" applyNumberFormat="1" applyFont="1" applyFill="1" applyBorder="1" applyAlignment="1">
      <alignment vertical="center" wrapText="1"/>
    </xf>
    <xf numFmtId="9" fontId="8" fillId="0" borderId="3" xfId="30" applyNumberFormat="1" applyFont="1" applyBorder="1" applyAlignment="1">
      <alignment horizontal="center" vertical="center" wrapText="1"/>
    </xf>
    <xf numFmtId="0" fontId="2" fillId="0" borderId="10" xfId="0" applyFont="1" applyBorder="1" applyAlignment="1">
      <alignment horizontal="center" vertical="center" textRotation="90"/>
    </xf>
    <xf numFmtId="1" fontId="2" fillId="0" borderId="3" xfId="30" applyNumberFormat="1" applyFont="1" applyBorder="1" applyAlignment="1">
      <alignment horizontal="center" vertical="center" wrapText="1"/>
    </xf>
    <xf numFmtId="1" fontId="2" fillId="6" borderId="3" xfId="30" applyNumberFormat="1" applyFont="1" applyFill="1" applyBorder="1" applyAlignment="1">
      <alignment horizontal="center" vertical="center" wrapText="1"/>
    </xf>
    <xf numFmtId="9" fontId="8" fillId="2" borderId="3" xfId="30"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8" fillId="6" borderId="1" xfId="30" applyFont="1" applyFill="1" applyBorder="1" applyAlignment="1">
      <alignment horizontal="center" vertical="center" wrapText="1"/>
    </xf>
    <xf numFmtId="0" fontId="1" fillId="0" borderId="0" xfId="0" applyFont="1" applyAlignment="1">
      <alignment horizontal="center" vertical="center" wrapText="1"/>
    </xf>
    <xf numFmtId="0" fontId="2" fillId="0" borderId="5" xfId="30" applyFont="1" applyBorder="1" applyAlignment="1">
      <alignment horizontal="center" vertical="center" wrapText="1"/>
    </xf>
    <xf numFmtId="9" fontId="8" fillId="0" borderId="3" xfId="1" applyFont="1" applyFill="1" applyBorder="1" applyAlignment="1" applyProtection="1">
      <alignment horizontal="center" vertical="center" wrapText="1"/>
    </xf>
    <xf numFmtId="9" fontId="8" fillId="2" borderId="3" xfId="1" applyFont="1" applyFill="1" applyBorder="1" applyAlignment="1" applyProtection="1">
      <alignment horizontal="center" vertical="center" wrapText="1"/>
    </xf>
    <xf numFmtId="0" fontId="8" fillId="0" borderId="3" xfId="1" applyNumberFormat="1" applyFont="1" applyFill="1" applyBorder="1" applyAlignment="1" applyProtection="1">
      <alignment horizontal="center" vertical="center" wrapText="1"/>
    </xf>
    <xf numFmtId="0" fontId="8" fillId="2" borderId="3" xfId="1" applyNumberFormat="1" applyFont="1" applyFill="1" applyBorder="1" applyAlignment="1" applyProtection="1">
      <alignment horizontal="center" vertical="center" wrapText="1"/>
    </xf>
    <xf numFmtId="0" fontId="7" fillId="6" borderId="5"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7" fillId="6" borderId="3" xfId="0" applyFont="1" applyFill="1" applyBorder="1" applyAlignment="1">
      <alignment horizontal="center" vertical="center" wrapText="1"/>
    </xf>
    <xf numFmtId="9" fontId="2" fillId="6" borderId="3" xfId="30" applyNumberFormat="1" applyFont="1" applyFill="1" applyBorder="1" applyAlignment="1">
      <alignment horizontal="center" vertical="center" wrapText="1"/>
    </xf>
    <xf numFmtId="0" fontId="2" fillId="6" borderId="3" xfId="0" applyFont="1" applyFill="1" applyBorder="1" applyAlignment="1">
      <alignment horizontal="center" vertical="center" wrapText="1"/>
    </xf>
    <xf numFmtId="0" fontId="1" fillId="0" borderId="1" xfId="0" applyFont="1" applyBorder="1" applyAlignment="1">
      <alignment horizontal="center" vertical="center" wrapText="1"/>
    </xf>
    <xf numFmtId="1" fontId="8" fillId="6" borderId="3" xfId="3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1" fillId="6" borderId="10" xfId="0" applyFont="1" applyFill="1" applyBorder="1" applyAlignment="1">
      <alignment horizontal="center" vertical="center" wrapText="1"/>
    </xf>
    <xf numFmtId="0" fontId="1" fillId="6" borderId="0" xfId="0" applyFont="1" applyFill="1" applyAlignment="1">
      <alignment wrapText="1"/>
    </xf>
    <xf numFmtId="0" fontId="1" fillId="6" borderId="0" xfId="0" applyFont="1" applyFill="1"/>
    <xf numFmtId="0" fontId="1" fillId="8" borderId="0" xfId="0" applyFont="1" applyFill="1"/>
    <xf numFmtId="0" fontId="2" fillId="6" borderId="2" xfId="0" applyFont="1" applyFill="1" applyBorder="1"/>
    <xf numFmtId="1" fontId="1" fillId="6" borderId="3" xfId="0" applyNumberFormat="1" applyFont="1" applyFill="1" applyBorder="1" applyAlignment="1">
      <alignment horizontal="center" vertical="center" wrapText="1"/>
    </xf>
    <xf numFmtId="0" fontId="2" fillId="6" borderId="3" xfId="1" applyNumberFormat="1" applyFont="1" applyFill="1" applyBorder="1" applyAlignment="1" applyProtection="1">
      <alignment horizontal="center" vertical="center" wrapText="1"/>
    </xf>
    <xf numFmtId="9" fontId="1" fillId="6" borderId="3" xfId="0" applyNumberFormat="1" applyFont="1" applyFill="1" applyBorder="1" applyAlignment="1">
      <alignment horizontal="center" vertical="center" wrapText="1"/>
    </xf>
    <xf numFmtId="0" fontId="1" fillId="0" borderId="9" xfId="0" applyFont="1" applyBorder="1" applyAlignment="1">
      <alignment horizontal="center" wrapText="1"/>
    </xf>
    <xf numFmtId="0" fontId="1" fillId="6" borderId="9" xfId="0" applyFont="1" applyFill="1" applyBorder="1" applyAlignment="1">
      <alignment horizontal="center" vertical="center" wrapText="1"/>
    </xf>
    <xf numFmtId="9" fontId="2" fillId="6" borderId="3" xfId="0" applyNumberFormat="1"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2" fillId="7"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7" borderId="8" xfId="0" applyFont="1" applyFill="1" applyBorder="1" applyAlignment="1">
      <alignment horizontal="center" vertical="center" wrapText="1"/>
    </xf>
    <xf numFmtId="0" fontId="7" fillId="7" borderId="3" xfId="0" applyFont="1" applyFill="1" applyBorder="1" applyAlignment="1">
      <alignment horizontal="center" vertical="center" wrapText="1"/>
    </xf>
    <xf numFmtId="9" fontId="7" fillId="7" borderId="3" xfId="0" applyNumberFormat="1" applyFont="1" applyFill="1" applyBorder="1" applyAlignment="1">
      <alignment horizontal="center" vertical="center" wrapText="1"/>
    </xf>
    <xf numFmtId="0" fontId="2" fillId="7" borderId="18" xfId="0" applyFont="1" applyFill="1" applyBorder="1" applyAlignment="1">
      <alignment horizontal="center" vertical="center" wrapText="1"/>
    </xf>
    <xf numFmtId="0" fontId="7" fillId="7" borderId="18" xfId="0" applyFont="1" applyFill="1" applyBorder="1" applyAlignment="1">
      <alignment horizontal="center" vertical="center" wrapText="1"/>
    </xf>
    <xf numFmtId="9" fontId="1" fillId="0" borderId="3" xfId="0" applyNumberFormat="1" applyFont="1" applyBorder="1" applyAlignment="1">
      <alignment horizontal="center" vertical="center" wrapText="1"/>
    </xf>
    <xf numFmtId="9" fontId="2" fillId="0" borderId="3" xfId="1" applyFont="1" applyBorder="1" applyAlignment="1" applyProtection="1">
      <alignment horizontal="center" vertical="center" wrapText="1"/>
    </xf>
    <xf numFmtId="0" fontId="1" fillId="6" borderId="3" xfId="0" applyFont="1" applyFill="1" applyBorder="1" applyAlignment="1">
      <alignment horizontal="center" vertical="center"/>
    </xf>
    <xf numFmtId="0" fontId="1" fillId="0" borderId="3" xfId="0" applyFont="1" applyBorder="1" applyAlignment="1">
      <alignment horizontal="center" vertical="center"/>
    </xf>
    <xf numFmtId="0" fontId="2" fillId="0" borderId="0" xfId="0" applyFont="1" applyAlignment="1">
      <alignment horizontal="center" vertical="center" wrapText="1"/>
    </xf>
    <xf numFmtId="0" fontId="1" fillId="9" borderId="0" xfId="0" applyFont="1" applyFill="1" applyAlignment="1">
      <alignment wrapText="1"/>
    </xf>
    <xf numFmtId="0" fontId="2" fillId="0" borderId="1" xfId="30" applyFont="1" applyBorder="1" applyAlignment="1">
      <alignment horizontal="center" vertical="center" wrapText="1"/>
    </xf>
    <xf numFmtId="2" fontId="2" fillId="6" borderId="3" xfId="1" applyNumberFormat="1" applyFont="1" applyFill="1" applyBorder="1" applyAlignment="1" applyProtection="1">
      <alignment horizontal="center" vertical="center" wrapText="1"/>
    </xf>
    <xf numFmtId="0" fontId="22" fillId="0" borderId="0" xfId="0" applyFont="1" applyAlignment="1">
      <alignment horizontal="center" vertical="center" wrapText="1"/>
    </xf>
    <xf numFmtId="0" fontId="2" fillId="2" borderId="0" xfId="30" applyFont="1" applyFill="1" applyAlignment="1">
      <alignment horizontal="center" vertical="center" wrapText="1"/>
    </xf>
    <xf numFmtId="0" fontId="2" fillId="2" borderId="0" xfId="30" applyFont="1" applyFill="1" applyAlignment="1">
      <alignment horizontal="center" vertical="center"/>
    </xf>
    <xf numFmtId="0" fontId="1" fillId="0" borderId="0" xfId="0" applyFont="1" applyAlignment="1">
      <alignment horizontal="center" vertical="center"/>
    </xf>
    <xf numFmtId="0" fontId="1" fillId="4" borderId="0" xfId="0" applyFont="1" applyFill="1" applyAlignment="1">
      <alignment horizontal="center" vertical="center" wrapText="1"/>
    </xf>
    <xf numFmtId="0" fontId="1" fillId="10" borderId="0" xfId="0" applyFont="1" applyFill="1" applyAlignment="1">
      <alignment horizontal="center" vertical="center" wrapText="1"/>
    </xf>
    <xf numFmtId="0" fontId="18" fillId="12" borderId="1" xfId="30" applyFont="1" applyFill="1" applyBorder="1" applyAlignment="1">
      <alignment horizontal="center" vertical="center" wrapText="1"/>
    </xf>
    <xf numFmtId="0" fontId="18" fillId="15" borderId="1" xfId="30" applyFont="1" applyFill="1" applyBorder="1" applyAlignment="1">
      <alignment horizontal="center" vertical="center" wrapText="1"/>
    </xf>
    <xf numFmtId="0" fontId="18" fillId="16" borderId="1" xfId="30" applyFont="1" applyFill="1" applyBorder="1" applyAlignment="1">
      <alignment horizontal="center" vertical="center" wrapText="1"/>
    </xf>
    <xf numFmtId="0" fontId="18" fillId="16" borderId="5" xfId="30" applyFont="1" applyFill="1" applyBorder="1" applyAlignment="1">
      <alignment horizontal="center" vertical="center" wrapText="1"/>
    </xf>
    <xf numFmtId="0" fontId="18" fillId="13" borderId="1" xfId="30" applyFont="1" applyFill="1" applyBorder="1" applyAlignment="1">
      <alignment horizontal="center" vertical="center" wrapText="1"/>
    </xf>
    <xf numFmtId="0" fontId="18" fillId="13" borderId="5" xfId="30" applyFont="1" applyFill="1" applyBorder="1" applyAlignment="1">
      <alignment horizontal="center" vertical="center" wrapText="1"/>
    </xf>
    <xf numFmtId="0" fontId="18" fillId="14" borderId="1" xfId="30" applyFont="1" applyFill="1" applyBorder="1" applyAlignment="1">
      <alignment horizontal="center" vertical="center" wrapText="1"/>
    </xf>
    <xf numFmtId="0" fontId="18" fillId="14" borderId="5" xfId="30" applyFont="1" applyFill="1" applyBorder="1" applyAlignment="1">
      <alignment horizontal="center" vertical="center" wrapText="1"/>
    </xf>
    <xf numFmtId="0" fontId="16" fillId="0" borderId="11" xfId="0" applyFont="1" applyBorder="1" applyAlignment="1">
      <alignment horizontal="center" vertical="center" wrapText="1"/>
    </xf>
    <xf numFmtId="0" fontId="16" fillId="0" borderId="3" xfId="0" applyFont="1" applyBorder="1" applyAlignment="1">
      <alignment horizontal="center" vertical="center" wrapText="1"/>
    </xf>
    <xf numFmtId="9" fontId="16" fillId="6" borderId="3" xfId="0" applyNumberFormat="1" applyFont="1" applyFill="1" applyBorder="1" applyAlignment="1">
      <alignment horizontal="center" vertical="center"/>
    </xf>
    <xf numFmtId="9" fontId="16" fillId="6" borderId="3" xfId="0" applyNumberFormat="1" applyFont="1" applyFill="1" applyBorder="1" applyAlignment="1">
      <alignment horizontal="center" vertical="center" wrapText="1"/>
    </xf>
    <xf numFmtId="168" fontId="16" fillId="0" borderId="3" xfId="1" applyNumberFormat="1" applyFont="1" applyBorder="1" applyAlignment="1" applyProtection="1">
      <alignment horizontal="center" vertical="center" wrapText="1"/>
    </xf>
    <xf numFmtId="0" fontId="16" fillId="6" borderId="3" xfId="0" applyFont="1" applyFill="1" applyBorder="1" applyAlignment="1">
      <alignment horizontal="center" vertical="center"/>
    </xf>
    <xf numFmtId="0" fontId="16" fillId="6" borderId="3" xfId="0" applyFont="1" applyFill="1" applyBorder="1" applyAlignment="1">
      <alignment horizontal="center" vertical="center" wrapText="1"/>
    </xf>
    <xf numFmtId="0" fontId="15" fillId="10" borderId="0" xfId="0" applyFont="1" applyFill="1" applyAlignment="1">
      <alignment horizontal="center" vertical="center" wrapText="1"/>
    </xf>
    <xf numFmtId="49" fontId="16" fillId="6" borderId="3" xfId="0" applyNumberFormat="1" applyFont="1" applyFill="1" applyBorder="1" applyAlignment="1">
      <alignment horizontal="center" vertical="center" wrapText="1"/>
    </xf>
    <xf numFmtId="0" fontId="16" fillId="6" borderId="2" xfId="0" applyFont="1" applyFill="1" applyBorder="1" applyAlignment="1">
      <alignment horizontal="center" vertical="center"/>
    </xf>
    <xf numFmtId="0" fontId="16" fillId="0" borderId="0" xfId="0" applyFont="1" applyAlignment="1">
      <alignment horizontal="center" vertical="center"/>
    </xf>
    <xf numFmtId="168" fontId="16" fillId="0" borderId="3" xfId="0" applyNumberFormat="1" applyFont="1" applyBorder="1" applyAlignment="1">
      <alignment horizontal="center" vertical="center"/>
    </xf>
    <xf numFmtId="168" fontId="16" fillId="0" borderId="5" xfId="0" applyNumberFormat="1" applyFont="1" applyBorder="1" applyAlignment="1">
      <alignment horizontal="center" vertical="center"/>
    </xf>
    <xf numFmtId="0" fontId="16" fillId="6" borderId="1" xfId="30" applyFont="1" applyFill="1" applyBorder="1" applyAlignment="1">
      <alignment horizontal="center" vertical="center" wrapText="1"/>
    </xf>
    <xf numFmtId="0" fontId="2" fillId="0" borderId="0" xfId="0" applyFont="1" applyAlignment="1">
      <alignment horizontal="center" wrapText="1"/>
    </xf>
    <xf numFmtId="0" fontId="19" fillId="0" borderId="3" xfId="0" applyFont="1" applyBorder="1" applyAlignment="1">
      <alignment horizontal="center" vertical="center" wrapText="1"/>
    </xf>
    <xf numFmtId="0" fontId="15" fillId="0" borderId="3" xfId="0" applyFont="1" applyBorder="1" applyAlignment="1">
      <alignment horizontal="center" vertical="center" wrapText="1"/>
    </xf>
    <xf numFmtId="1" fontId="16" fillId="6" borderId="3" xfId="0" applyNumberFormat="1" applyFont="1" applyFill="1" applyBorder="1" applyAlignment="1">
      <alignment horizontal="center" vertical="center"/>
    </xf>
    <xf numFmtId="1" fontId="16" fillId="6" borderId="3" xfId="30" applyNumberFormat="1" applyFont="1" applyFill="1" applyBorder="1" applyAlignment="1">
      <alignment horizontal="center" vertical="center" wrapText="1"/>
    </xf>
    <xf numFmtId="9" fontId="15" fillId="0" borderId="3" xfId="0" applyNumberFormat="1" applyFont="1" applyBorder="1" applyAlignment="1">
      <alignment horizontal="center" vertical="center" wrapText="1"/>
    </xf>
    <xf numFmtId="9" fontId="15" fillId="6" borderId="3" xfId="0" applyNumberFormat="1" applyFont="1" applyFill="1" applyBorder="1" applyAlignment="1">
      <alignment horizontal="center" vertical="center" wrapText="1"/>
    </xf>
    <xf numFmtId="9" fontId="15" fillId="6" borderId="3" xfId="0" applyNumberFormat="1" applyFont="1" applyFill="1" applyBorder="1" applyAlignment="1">
      <alignment horizontal="center" vertical="center"/>
    </xf>
    <xf numFmtId="1" fontId="15" fillId="6" borderId="3" xfId="0" applyNumberFormat="1" applyFont="1" applyFill="1" applyBorder="1" applyAlignment="1">
      <alignment horizontal="center" vertical="center" wrapText="1"/>
    </xf>
    <xf numFmtId="1" fontId="15" fillId="6" borderId="3" xfId="0" applyNumberFormat="1" applyFont="1" applyFill="1" applyBorder="1" applyAlignment="1">
      <alignment horizontal="center" vertical="center"/>
    </xf>
    <xf numFmtId="0" fontId="15" fillId="6" borderId="3" xfId="0" applyFont="1" applyFill="1" applyBorder="1" applyAlignment="1">
      <alignment horizontal="center" vertical="center"/>
    </xf>
    <xf numFmtId="0" fontId="15" fillId="6" borderId="3" xfId="0" applyFont="1" applyFill="1" applyBorder="1" applyAlignment="1">
      <alignment horizontal="center" vertical="center" wrapText="1"/>
    </xf>
    <xf numFmtId="0" fontId="16" fillId="0" borderId="3" xfId="31" applyFont="1" applyBorder="1" applyAlignment="1">
      <alignment horizontal="center" vertical="center" wrapText="1"/>
    </xf>
    <xf numFmtId="9" fontId="15" fillId="6" borderId="3" xfId="1" applyFont="1" applyFill="1" applyBorder="1" applyAlignment="1" applyProtection="1">
      <alignment horizontal="center" vertical="center"/>
    </xf>
    <xf numFmtId="168" fontId="16" fillId="6" borderId="3" xfId="30" applyNumberFormat="1" applyFont="1" applyFill="1" applyBorder="1" applyAlignment="1">
      <alignment horizontal="center" vertical="center" wrapText="1"/>
    </xf>
    <xf numFmtId="0" fontId="19" fillId="6" borderId="3" xfId="0" applyFont="1" applyFill="1" applyBorder="1" applyAlignment="1">
      <alignment horizontal="center" vertical="center" wrapText="1"/>
    </xf>
    <xf numFmtId="9" fontId="19" fillId="6" borderId="3" xfId="0" applyNumberFormat="1" applyFont="1" applyFill="1" applyBorder="1" applyAlignment="1">
      <alignment horizontal="center" vertical="center" wrapText="1"/>
    </xf>
    <xf numFmtId="9" fontId="11" fillId="0" borderId="3" xfId="30" applyNumberFormat="1" applyFont="1" applyBorder="1" applyAlignment="1">
      <alignment horizontal="center" vertical="center" wrapText="1"/>
    </xf>
    <xf numFmtId="0" fontId="0" fillId="0" borderId="3" xfId="0" applyBorder="1"/>
    <xf numFmtId="0" fontId="26" fillId="0" borderId="3" xfId="0" applyFont="1" applyBorder="1" applyAlignment="1">
      <alignment horizontal="center" vertical="center" wrapText="1"/>
    </xf>
    <xf numFmtId="0" fontId="0" fillId="0" borderId="20" xfId="0" applyBorder="1" applyAlignment="1">
      <alignment horizontal="center"/>
    </xf>
    <xf numFmtId="0" fontId="0" fillId="0" borderId="3" xfId="0" applyBorder="1" applyAlignment="1">
      <alignment horizontal="center"/>
    </xf>
    <xf numFmtId="0" fontId="26" fillId="0" borderId="3" xfId="0" applyFont="1" applyBorder="1" applyAlignment="1">
      <alignment horizontal="center" vertical="center"/>
    </xf>
    <xf numFmtId="0" fontId="23" fillId="0" borderId="3" xfId="0" applyFont="1" applyBorder="1" applyAlignment="1">
      <alignment horizontal="center" vertical="center" wrapText="1"/>
    </xf>
    <xf numFmtId="0" fontId="23" fillId="0" borderId="3"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13" fillId="12" borderId="3" xfId="0" applyFont="1" applyFill="1" applyBorder="1" applyAlignment="1">
      <alignment horizontal="center" vertical="center"/>
    </xf>
    <xf numFmtId="0" fontId="13" fillId="0" borderId="3" xfId="0" applyFont="1" applyBorder="1" applyAlignment="1">
      <alignment horizontal="center" vertical="center"/>
    </xf>
    <xf numFmtId="0" fontId="13" fillId="15" borderId="3" xfId="0" applyFont="1" applyFill="1" applyBorder="1" applyAlignment="1">
      <alignment horizontal="center" vertical="center"/>
    </xf>
    <xf numFmtId="0" fontId="13" fillId="16" borderId="3" xfId="0" applyFont="1" applyFill="1" applyBorder="1" applyAlignment="1">
      <alignment horizontal="center" vertical="center"/>
    </xf>
    <xf numFmtId="0" fontId="13" fillId="13" borderId="3" xfId="0" applyFont="1" applyFill="1" applyBorder="1" applyAlignment="1">
      <alignment horizontal="center" vertical="center"/>
    </xf>
    <xf numFmtId="0" fontId="13" fillId="14" borderId="3" xfId="0" applyFont="1" applyFill="1" applyBorder="1" applyAlignment="1">
      <alignment horizontal="center" vertical="center"/>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2" fillId="0" borderId="3" xfId="0" applyFont="1" applyBorder="1" applyAlignment="1">
      <alignment horizont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15" borderId="1" xfId="30" applyFont="1" applyFill="1" applyBorder="1" applyAlignment="1">
      <alignment horizontal="center" vertical="center" wrapText="1"/>
    </xf>
    <xf numFmtId="0" fontId="9" fillId="15" borderId="2" xfId="30" applyFont="1" applyFill="1" applyBorder="1" applyAlignment="1">
      <alignment horizontal="center" vertical="center" wrapText="1"/>
    </xf>
    <xf numFmtId="0" fontId="9" fillId="0" borderId="9" xfId="30" applyFont="1" applyBorder="1" applyAlignment="1">
      <alignment horizontal="center" vertical="center" wrapText="1"/>
    </xf>
    <xf numFmtId="0" fontId="9" fillId="0" borderId="15" xfId="30" applyFont="1" applyBorder="1" applyAlignment="1">
      <alignment horizontal="center" vertical="center" wrapText="1"/>
    </xf>
    <xf numFmtId="0" fontId="9" fillId="0" borderId="19" xfId="30" applyFont="1" applyBorder="1" applyAlignment="1">
      <alignment horizontal="center" vertical="center" wrapText="1"/>
    </xf>
    <xf numFmtId="0" fontId="9" fillId="0" borderId="14" xfId="30" applyFont="1" applyBorder="1" applyAlignment="1">
      <alignment horizontal="center" vertical="center" wrapText="1"/>
    </xf>
    <xf numFmtId="0" fontId="9" fillId="16" borderId="5" xfId="30" applyFont="1" applyFill="1" applyBorder="1" applyAlignment="1">
      <alignment horizontal="center" vertical="center" wrapText="1"/>
    </xf>
    <xf numFmtId="0" fontId="9" fillId="16" borderId="3" xfId="30" applyFont="1" applyFill="1" applyBorder="1" applyAlignment="1">
      <alignment horizontal="center" vertical="center" wrapText="1"/>
    </xf>
    <xf numFmtId="0" fontId="9" fillId="16" borderId="1" xfId="30" applyFont="1" applyFill="1" applyBorder="1" applyAlignment="1">
      <alignment horizontal="center" vertical="center" wrapText="1"/>
    </xf>
    <xf numFmtId="0" fontId="9" fillId="2" borderId="1" xfId="30" applyFont="1" applyFill="1" applyBorder="1" applyAlignment="1">
      <alignment horizontal="center" vertical="center"/>
    </xf>
    <xf numFmtId="0" fontId="9" fillId="2" borderId="2" xfId="30" applyFont="1" applyFill="1" applyBorder="1" applyAlignment="1">
      <alignment horizontal="center" vertical="center"/>
    </xf>
    <xf numFmtId="0" fontId="9" fillId="2" borderId="5" xfId="30" applyFont="1" applyFill="1" applyBorder="1" applyAlignment="1">
      <alignment horizontal="center" vertical="center"/>
    </xf>
    <xf numFmtId="0" fontId="18" fillId="5" borderId="3" xfId="30" applyFont="1" applyFill="1" applyBorder="1" applyAlignment="1">
      <alignment horizontal="center" vertical="center" wrapText="1"/>
    </xf>
    <xf numFmtId="0" fontId="18" fillId="12" borderId="3" xfId="30" applyFont="1" applyFill="1" applyBorder="1" applyAlignment="1">
      <alignment horizontal="center" vertical="center" wrapText="1"/>
    </xf>
    <xf numFmtId="0" fontId="16" fillId="6" borderId="3" xfId="0" applyFont="1" applyFill="1" applyBorder="1" applyAlignment="1">
      <alignment horizontal="center" vertical="center" textRotation="90"/>
    </xf>
    <xf numFmtId="0" fontId="9" fillId="13" borderId="1" xfId="30" applyFont="1" applyFill="1" applyBorder="1" applyAlignment="1">
      <alignment horizontal="center" vertical="center" wrapText="1"/>
    </xf>
    <xf numFmtId="0" fontId="9" fillId="13" borderId="2" xfId="30" applyFont="1" applyFill="1" applyBorder="1" applyAlignment="1">
      <alignment horizontal="center" vertical="center" wrapText="1"/>
    </xf>
    <xf numFmtId="0" fontId="9" fillId="14" borderId="1" xfId="30" applyFont="1" applyFill="1" applyBorder="1" applyAlignment="1">
      <alignment horizontal="center" vertical="center" wrapText="1"/>
    </xf>
    <xf numFmtId="0" fontId="9" fillId="14" borderId="2" xfId="30" applyFont="1" applyFill="1" applyBorder="1" applyAlignment="1">
      <alignment horizontal="center" vertical="center" wrapText="1"/>
    </xf>
    <xf numFmtId="0" fontId="2" fillId="6" borderId="20" xfId="0" applyFont="1" applyFill="1" applyBorder="1" applyAlignment="1">
      <alignment horizontal="center" vertical="center" textRotation="90"/>
    </xf>
    <xf numFmtId="0" fontId="2" fillId="6" borderId="15" xfId="0" applyFont="1" applyFill="1" applyBorder="1" applyAlignment="1">
      <alignment horizontal="center" vertical="center" textRotation="90"/>
    </xf>
    <xf numFmtId="0" fontId="2" fillId="6" borderId="0" xfId="0" applyFont="1" applyFill="1" applyAlignment="1">
      <alignment horizontal="center" vertical="center" textRotation="90"/>
    </xf>
    <xf numFmtId="0" fontId="2" fillId="6" borderId="14" xfId="0" applyFont="1" applyFill="1" applyBorder="1" applyAlignment="1">
      <alignment horizontal="center" vertical="center" textRotation="90"/>
    </xf>
    <xf numFmtId="0" fontId="9" fillId="12" borderId="1" xfId="30" applyFont="1" applyFill="1" applyBorder="1" applyAlignment="1">
      <alignment horizontal="center" vertical="center" wrapText="1"/>
    </xf>
    <xf numFmtId="0" fontId="9" fillId="12" borderId="2" xfId="30" applyFont="1" applyFill="1" applyBorder="1" applyAlignment="1">
      <alignment horizontal="center" vertical="center" wrapText="1"/>
    </xf>
    <xf numFmtId="0" fontId="9" fillId="12" borderId="5" xfId="30" applyFont="1" applyFill="1" applyBorder="1" applyAlignment="1">
      <alignment horizontal="center" vertical="center" wrapText="1"/>
    </xf>
    <xf numFmtId="0" fontId="20" fillId="3" borderId="3" xfId="30" applyFont="1" applyFill="1" applyBorder="1" applyAlignment="1">
      <alignment horizontal="center" vertical="center"/>
    </xf>
    <xf numFmtId="0" fontId="18" fillId="14" borderId="3" xfId="30" applyFont="1" applyFill="1" applyBorder="1" applyAlignment="1">
      <alignment horizontal="center" vertical="center" wrapText="1"/>
    </xf>
    <xf numFmtId="0" fontId="18" fillId="15" borderId="3" xfId="30" applyFont="1" applyFill="1" applyBorder="1" applyAlignment="1">
      <alignment horizontal="center" vertical="center" wrapText="1"/>
    </xf>
    <xf numFmtId="0" fontId="18" fillId="16" borderId="3" xfId="30" applyFont="1" applyFill="1" applyBorder="1" applyAlignment="1">
      <alignment horizontal="center" vertical="center" wrapText="1"/>
    </xf>
    <xf numFmtId="0" fontId="18" fillId="13" borderId="3" xfId="30" applyFont="1" applyFill="1" applyBorder="1" applyAlignment="1">
      <alignment horizontal="center" vertical="center" wrapText="1"/>
    </xf>
    <xf numFmtId="0" fontId="18" fillId="0" borderId="11" xfId="30" applyFont="1" applyBorder="1" applyAlignment="1">
      <alignment horizontal="center" vertical="center" wrapText="1"/>
    </xf>
    <xf numFmtId="0" fontId="18" fillId="0" borderId="10" xfId="30" applyFont="1" applyBorder="1" applyAlignment="1">
      <alignment horizontal="center" vertical="center" wrapText="1"/>
    </xf>
    <xf numFmtId="0" fontId="18" fillId="0" borderId="9" xfId="30" applyFont="1" applyBorder="1" applyAlignment="1">
      <alignment horizontal="center" vertical="center" wrapText="1"/>
    </xf>
    <xf numFmtId="0" fontId="18" fillId="0" borderId="15" xfId="30" applyFont="1" applyBorder="1" applyAlignment="1">
      <alignment horizontal="center" vertical="center" wrapText="1"/>
    </xf>
    <xf numFmtId="0" fontId="18" fillId="0" borderId="19" xfId="30" applyFont="1" applyBorder="1" applyAlignment="1">
      <alignment horizontal="center" vertical="center" wrapText="1"/>
    </xf>
    <xf numFmtId="0" fontId="18" fillId="0" borderId="14" xfId="30" applyFont="1" applyBorder="1" applyAlignment="1">
      <alignment horizontal="center" vertical="center" wrapText="1"/>
    </xf>
    <xf numFmtId="0" fontId="18" fillId="13" borderId="1" xfId="30" applyFont="1" applyFill="1" applyBorder="1" applyAlignment="1">
      <alignment horizontal="center" vertical="center" wrapText="1"/>
    </xf>
    <xf numFmtId="0" fontId="18" fillId="13" borderId="2" xfId="30" applyFont="1" applyFill="1" applyBorder="1" applyAlignment="1">
      <alignment horizontal="center" vertical="center" wrapText="1"/>
    </xf>
    <xf numFmtId="0" fontId="18" fillId="14" borderId="1" xfId="30" applyFont="1" applyFill="1" applyBorder="1" applyAlignment="1">
      <alignment horizontal="center" vertical="center" wrapText="1"/>
    </xf>
    <xf numFmtId="0" fontId="18" fillId="14" borderId="2" xfId="30" applyFont="1" applyFill="1" applyBorder="1" applyAlignment="1">
      <alignment horizontal="center" vertical="center" wrapText="1"/>
    </xf>
    <xf numFmtId="0" fontId="16" fillId="0" borderId="20" xfId="0" applyFont="1" applyBorder="1" applyAlignment="1">
      <alignment horizontal="center" vertical="center"/>
    </xf>
    <xf numFmtId="0" fontId="16" fillId="0" borderId="15"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8" fillId="12" borderId="1" xfId="30" applyFont="1" applyFill="1" applyBorder="1" applyAlignment="1">
      <alignment horizontal="center" vertical="center" wrapText="1"/>
    </xf>
    <xf numFmtId="0" fontId="18" fillId="12" borderId="2" xfId="30" applyFont="1" applyFill="1" applyBorder="1" applyAlignment="1">
      <alignment horizontal="center" vertical="center" wrapText="1"/>
    </xf>
    <xf numFmtId="0" fontId="18" fillId="12" borderId="5" xfId="30" applyFont="1" applyFill="1" applyBorder="1" applyAlignment="1">
      <alignment horizontal="center" vertical="center" wrapText="1"/>
    </xf>
    <xf numFmtId="0" fontId="18" fillId="15" borderId="1" xfId="30" applyFont="1" applyFill="1" applyBorder="1" applyAlignment="1">
      <alignment horizontal="center" vertical="center" wrapText="1"/>
    </xf>
    <xf numFmtId="0" fontId="18" fillId="15" borderId="2" xfId="30" applyFont="1" applyFill="1" applyBorder="1" applyAlignment="1">
      <alignment horizontal="center" vertical="center" wrapText="1"/>
    </xf>
    <xf numFmtId="0" fontId="18" fillId="16" borderId="5" xfId="30" applyFont="1" applyFill="1" applyBorder="1" applyAlignment="1">
      <alignment horizontal="center" vertical="center" wrapText="1"/>
    </xf>
    <xf numFmtId="0" fontId="18" fillId="16" borderId="1" xfId="30" applyFont="1" applyFill="1" applyBorder="1" applyAlignment="1">
      <alignment horizontal="center" vertical="center" wrapText="1"/>
    </xf>
    <xf numFmtId="0" fontId="15" fillId="0" borderId="3" xfId="0" applyFont="1" applyBorder="1" applyAlignment="1">
      <alignment horizontal="center" vertical="center" textRotation="90" wrapText="1"/>
    </xf>
    <xf numFmtId="0" fontId="19" fillId="0" borderId="3" xfId="0" applyFont="1" applyBorder="1" applyAlignment="1">
      <alignment horizontal="center" vertical="center" wrapText="1"/>
    </xf>
    <xf numFmtId="0" fontId="15" fillId="0" borderId="3" xfId="0" applyFont="1" applyBorder="1" applyAlignment="1">
      <alignment horizontal="center" vertical="center" wrapText="1"/>
    </xf>
    <xf numFmtId="9" fontId="15" fillId="0" borderId="3" xfId="0" applyNumberFormat="1" applyFont="1" applyBorder="1" applyAlignment="1">
      <alignment horizontal="center" vertical="center" wrapText="1"/>
    </xf>
    <xf numFmtId="0" fontId="18" fillId="15" borderId="5" xfId="30" applyFont="1" applyFill="1" applyBorder="1" applyAlignment="1">
      <alignment horizontal="center" vertical="center" wrapText="1"/>
    </xf>
    <xf numFmtId="0" fontId="18" fillId="16" borderId="2" xfId="30" applyFont="1" applyFill="1" applyBorder="1" applyAlignment="1">
      <alignment horizontal="center" vertical="center" wrapText="1"/>
    </xf>
    <xf numFmtId="0" fontId="18" fillId="13" borderId="5" xfId="30" applyFont="1" applyFill="1" applyBorder="1" applyAlignment="1">
      <alignment horizontal="center" vertical="center" wrapText="1"/>
    </xf>
    <xf numFmtId="0" fontId="18" fillId="14" borderId="5" xfId="30" applyFont="1" applyFill="1" applyBorder="1" applyAlignment="1">
      <alignment horizontal="center" vertical="center" wrapText="1"/>
    </xf>
    <xf numFmtId="0" fontId="18" fillId="0" borderId="6" xfId="30" applyFont="1" applyBorder="1" applyAlignment="1">
      <alignment horizontal="center" vertical="center" wrapText="1"/>
    </xf>
    <xf numFmtId="0" fontId="18" fillId="0" borderId="7" xfId="30" applyFont="1" applyBorder="1" applyAlignment="1">
      <alignment horizontal="center" vertical="center" wrapText="1"/>
    </xf>
    <xf numFmtId="0" fontId="16" fillId="6" borderId="20" xfId="0" applyFont="1" applyFill="1" applyBorder="1" applyAlignment="1">
      <alignment horizontal="center" vertical="center"/>
    </xf>
    <xf numFmtId="0" fontId="16" fillId="6" borderId="15" xfId="0" applyFont="1" applyFill="1" applyBorder="1" applyAlignment="1">
      <alignment horizontal="center" vertical="center"/>
    </xf>
    <xf numFmtId="0" fontId="16" fillId="6" borderId="0" xfId="0" applyFont="1" applyFill="1" applyAlignment="1">
      <alignment horizontal="center" vertical="center"/>
    </xf>
    <xf numFmtId="0" fontId="16" fillId="6" borderId="14" xfId="0" applyFont="1" applyFill="1" applyBorder="1" applyAlignment="1">
      <alignment horizontal="center" vertical="center"/>
    </xf>
    <xf numFmtId="0" fontId="20" fillId="3" borderId="1" xfId="30" applyFont="1" applyFill="1" applyBorder="1" applyAlignment="1">
      <alignment horizontal="center" vertical="center"/>
    </xf>
    <xf numFmtId="0" fontId="20" fillId="3" borderId="2" xfId="30" applyFont="1" applyFill="1" applyBorder="1" applyAlignment="1">
      <alignment horizontal="center" vertical="center"/>
    </xf>
    <xf numFmtId="0" fontId="16" fillId="0" borderId="1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0" xfId="0" applyFont="1" applyBorder="1" applyAlignment="1">
      <alignment horizontal="center" vertical="center" wrapText="1"/>
    </xf>
    <xf numFmtId="0" fontId="18" fillId="5" borderId="11" xfId="30" applyFont="1" applyFill="1" applyBorder="1" applyAlignment="1">
      <alignment horizontal="center" vertical="center" wrapText="1"/>
    </xf>
    <xf numFmtId="0" fontId="18" fillId="5" borderId="10" xfId="30" applyFont="1" applyFill="1" applyBorder="1" applyAlignment="1">
      <alignment horizontal="center" vertical="center" wrapText="1"/>
    </xf>
    <xf numFmtId="0" fontId="18" fillId="5" borderId="6" xfId="30" applyFont="1" applyFill="1" applyBorder="1" applyAlignment="1">
      <alignment horizontal="center" vertical="center" wrapText="1"/>
    </xf>
    <xf numFmtId="0" fontId="18" fillId="5" borderId="7" xfId="30" applyFont="1" applyFill="1" applyBorder="1" applyAlignment="1">
      <alignment horizontal="center" vertical="center" wrapText="1"/>
    </xf>
    <xf numFmtId="0" fontId="9" fillId="2" borderId="3" xfId="30" applyFont="1" applyFill="1" applyBorder="1" applyAlignment="1">
      <alignment horizontal="center" vertical="center"/>
    </xf>
    <xf numFmtId="0" fontId="9" fillId="0" borderId="11" xfId="0" applyFont="1" applyBorder="1" applyAlignment="1">
      <alignment horizontal="center" vertical="center" wrapText="1"/>
    </xf>
    <xf numFmtId="0" fontId="9" fillId="0" borderId="9" xfId="0" applyFont="1" applyBorder="1" applyAlignment="1">
      <alignment horizontal="center" vertical="center"/>
    </xf>
    <xf numFmtId="0" fontId="9" fillId="0" borderId="20" xfId="0" applyFont="1" applyBorder="1" applyAlignment="1">
      <alignment horizontal="center" vertical="center"/>
    </xf>
    <xf numFmtId="0" fontId="9" fillId="0" borderId="15" xfId="0" applyFont="1" applyBorder="1" applyAlignment="1">
      <alignment horizontal="center" vertical="center"/>
    </xf>
    <xf numFmtId="0" fontId="9" fillId="0" borderId="11" xfId="0" applyFont="1" applyBorder="1" applyAlignment="1">
      <alignment horizontal="center" vertical="center"/>
    </xf>
    <xf numFmtId="0" fontId="9" fillId="15" borderId="5" xfId="30" applyFont="1" applyFill="1" applyBorder="1" applyAlignment="1">
      <alignment horizontal="center" vertical="center" wrapText="1"/>
    </xf>
    <xf numFmtId="0" fontId="9" fillId="16" borderId="2" xfId="30" applyFont="1" applyFill="1" applyBorder="1" applyAlignment="1">
      <alignment horizontal="center" vertical="center" wrapText="1"/>
    </xf>
    <xf numFmtId="0" fontId="9" fillId="13" borderId="5" xfId="30" applyFont="1" applyFill="1" applyBorder="1" applyAlignment="1">
      <alignment horizontal="center" vertical="center" wrapText="1"/>
    </xf>
    <xf numFmtId="0" fontId="9" fillId="14" borderId="5" xfId="30" applyFont="1" applyFill="1" applyBorder="1" applyAlignment="1">
      <alignment horizontal="center" vertical="center" wrapText="1"/>
    </xf>
    <xf numFmtId="0" fontId="20" fillId="3" borderId="12" xfId="30" applyFont="1" applyFill="1" applyBorder="1" applyAlignment="1">
      <alignment horizontal="center" vertical="center"/>
    </xf>
    <xf numFmtId="0" fontId="20" fillId="3" borderId="21" xfId="30" applyFont="1" applyFill="1" applyBorder="1" applyAlignment="1">
      <alignment horizontal="center" vertical="center"/>
    </xf>
    <xf numFmtId="0" fontId="9" fillId="5" borderId="6" xfId="30" applyFont="1" applyFill="1" applyBorder="1" applyAlignment="1">
      <alignment horizontal="center" vertical="center" wrapText="1"/>
    </xf>
    <xf numFmtId="0" fontId="9" fillId="5" borderId="7" xfId="30" applyFont="1" applyFill="1" applyBorder="1" applyAlignment="1">
      <alignment horizontal="center" vertical="center" wrapText="1"/>
    </xf>
    <xf numFmtId="0" fontId="9" fillId="5" borderId="11" xfId="30" applyFont="1" applyFill="1" applyBorder="1" applyAlignment="1">
      <alignment horizontal="center" vertical="center" wrapText="1"/>
    </xf>
    <xf numFmtId="0" fontId="9" fillId="5" borderId="10" xfId="30" applyFont="1" applyFill="1" applyBorder="1" applyAlignment="1">
      <alignment horizontal="center" vertical="center" wrapText="1"/>
    </xf>
    <xf numFmtId="0" fontId="2" fillId="6" borderId="9" xfId="0" applyFont="1" applyFill="1" applyBorder="1" applyAlignment="1">
      <alignment horizontal="center" vertical="center" textRotation="90"/>
    </xf>
    <xf numFmtId="0" fontId="2" fillId="6" borderId="19" xfId="0" applyFont="1" applyFill="1" applyBorder="1" applyAlignment="1">
      <alignment horizontal="center" vertical="center" textRotation="90"/>
    </xf>
    <xf numFmtId="0" fontId="9" fillId="2" borderId="20" xfId="30" applyFont="1" applyFill="1" applyBorder="1" applyAlignment="1">
      <alignment horizontal="center" vertical="center"/>
    </xf>
    <xf numFmtId="0" fontId="9" fillId="2" borderId="15" xfId="30" applyFont="1" applyFill="1" applyBorder="1" applyAlignment="1">
      <alignment horizontal="center" vertical="center"/>
    </xf>
    <xf numFmtId="0" fontId="9" fillId="2" borderId="0" xfId="30" applyFont="1" applyFill="1" applyAlignment="1">
      <alignment horizontal="center" vertical="center"/>
    </xf>
    <xf numFmtId="0" fontId="9" fillId="2" borderId="14" xfId="30" applyFont="1" applyFill="1" applyBorder="1" applyAlignment="1">
      <alignment horizontal="center" vertical="center"/>
    </xf>
    <xf numFmtId="0" fontId="2" fillId="6" borderId="3" xfId="0" applyFont="1" applyFill="1" applyBorder="1" applyAlignment="1">
      <alignment horizontal="center" vertical="center" textRotation="90"/>
    </xf>
    <xf numFmtId="0" fontId="2" fillId="0" borderId="11" xfId="30" applyFont="1" applyBorder="1" applyAlignment="1">
      <alignment horizontal="center" vertical="center" wrapText="1"/>
    </xf>
    <xf numFmtId="0" fontId="2" fillId="0" borderId="4" xfId="30" applyFont="1" applyBorder="1" applyAlignment="1">
      <alignment horizontal="center" vertical="center" wrapText="1"/>
    </xf>
    <xf numFmtId="0" fontId="9" fillId="6" borderId="20" xfId="30" applyFont="1" applyFill="1" applyBorder="1" applyAlignment="1">
      <alignment horizontal="center" vertical="center"/>
    </xf>
    <xf numFmtId="0" fontId="9" fillId="6" borderId="15" xfId="30" applyFont="1" applyFill="1" applyBorder="1" applyAlignment="1">
      <alignment horizontal="center" vertical="center"/>
    </xf>
    <xf numFmtId="0" fontId="9" fillId="6" borderId="0" xfId="30" applyFont="1" applyFill="1" applyAlignment="1">
      <alignment horizontal="center" vertical="center"/>
    </xf>
    <xf numFmtId="0" fontId="9" fillId="6" borderId="14" xfId="30" applyFont="1" applyFill="1" applyBorder="1" applyAlignment="1">
      <alignment horizontal="center" vertical="center"/>
    </xf>
    <xf numFmtId="0" fontId="2" fillId="6" borderId="20" xfId="0" applyFont="1" applyFill="1" applyBorder="1" applyAlignment="1">
      <alignment horizontal="center"/>
    </xf>
    <xf numFmtId="0" fontId="2" fillId="6" borderId="15" xfId="0" applyFont="1" applyFill="1" applyBorder="1" applyAlignment="1">
      <alignment horizontal="center"/>
    </xf>
    <xf numFmtId="0" fontId="2" fillId="6" borderId="0" xfId="0" applyFont="1" applyFill="1" applyAlignment="1">
      <alignment horizontal="center"/>
    </xf>
    <xf numFmtId="0" fontId="2" fillId="6" borderId="14" xfId="0" applyFont="1" applyFill="1" applyBorder="1" applyAlignment="1">
      <alignment horizontal="center"/>
    </xf>
    <xf numFmtId="0" fontId="9" fillId="2" borderId="9" xfId="30" applyFont="1" applyFill="1" applyBorder="1" applyAlignment="1">
      <alignment horizontal="center" vertical="center"/>
    </xf>
    <xf numFmtId="0" fontId="7" fillId="0" borderId="3" xfId="0" applyFont="1" applyBorder="1" applyAlignment="1">
      <alignment horizontal="center" vertical="center" textRotation="90" wrapText="1"/>
    </xf>
    <xf numFmtId="0" fontId="8" fillId="0" borderId="3" xfId="30" applyFont="1" applyBorder="1" applyAlignment="1">
      <alignment horizontal="center" vertical="center" textRotation="90" wrapText="1"/>
    </xf>
    <xf numFmtId="0" fontId="8" fillId="0" borderId="11" xfId="30" applyFont="1" applyBorder="1" applyAlignment="1">
      <alignment horizontal="center" vertical="center" wrapText="1"/>
    </xf>
    <xf numFmtId="0" fontId="8" fillId="0" borderId="10" xfId="30" applyFont="1" applyBorder="1" applyAlignment="1">
      <alignment horizontal="center" vertical="center" wrapText="1"/>
    </xf>
    <xf numFmtId="0" fontId="2" fillId="0" borderId="3" xfId="0" applyFont="1" applyBorder="1" applyAlignment="1">
      <alignment horizontal="center" vertical="center" textRotation="90"/>
    </xf>
    <xf numFmtId="0" fontId="9" fillId="13" borderId="3" xfId="30" applyFont="1" applyFill="1" applyBorder="1" applyAlignment="1">
      <alignment horizontal="center" vertical="center" wrapText="1"/>
    </xf>
    <xf numFmtId="0" fontId="9" fillId="14" borderId="3" xfId="30" applyFont="1" applyFill="1" applyBorder="1" applyAlignment="1">
      <alignment horizontal="center" vertical="center" wrapText="1"/>
    </xf>
    <xf numFmtId="0" fontId="8" fillId="0" borderId="4" xfId="3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9" fillId="5" borderId="3" xfId="30" applyFont="1" applyFill="1" applyBorder="1" applyAlignment="1">
      <alignment horizontal="center" vertical="center" wrapText="1"/>
    </xf>
    <xf numFmtId="0" fontId="9" fillId="12" borderId="3" xfId="30" applyFont="1" applyFill="1" applyBorder="1" applyAlignment="1">
      <alignment horizontal="center" vertical="center" wrapText="1"/>
    </xf>
    <xf numFmtId="0" fontId="9" fillId="15" borderId="3" xfId="3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2" fillId="0" borderId="15" xfId="30" applyFont="1" applyBorder="1" applyAlignment="1">
      <alignment horizontal="center" vertical="center" wrapText="1"/>
    </xf>
    <xf numFmtId="0" fontId="2" fillId="0" borderId="13" xfId="30" applyFont="1" applyBorder="1" applyAlignment="1">
      <alignment horizontal="center" vertical="center" wrapText="1"/>
    </xf>
    <xf numFmtId="0" fontId="2" fillId="6" borderId="9" xfId="0" applyFont="1" applyFill="1" applyBorder="1" applyAlignment="1">
      <alignment horizontal="center"/>
    </xf>
    <xf numFmtId="0" fontId="2" fillId="6" borderId="19" xfId="0" applyFont="1" applyFill="1" applyBorder="1" applyAlignment="1">
      <alignment horizontal="center"/>
    </xf>
    <xf numFmtId="0" fontId="2" fillId="0" borderId="0" xfId="0" applyFont="1" applyAlignment="1">
      <alignment horizontal="center" vertical="center" textRotation="90"/>
    </xf>
    <xf numFmtId="0" fontId="2" fillId="0" borderId="3" xfId="0" applyFont="1" applyBorder="1" applyAlignment="1">
      <alignment horizontal="center" vertical="center" wrapText="1"/>
    </xf>
    <xf numFmtId="0" fontId="2" fillId="0" borderId="3" xfId="0" applyFont="1" applyBorder="1" applyAlignment="1">
      <alignment horizontal="center" vertical="center" textRotation="90" wrapText="1"/>
    </xf>
    <xf numFmtId="0" fontId="2" fillId="2" borderId="3" xfId="30" applyFont="1" applyFill="1" applyBorder="1" applyAlignment="1">
      <alignment horizontal="center" vertical="center" wrapText="1"/>
    </xf>
    <xf numFmtId="0" fontId="2" fillId="0" borderId="15"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8" fillId="0" borderId="3" xfId="30" applyFont="1" applyBorder="1" applyAlignment="1">
      <alignment horizontal="center" vertical="center" wrapText="1"/>
    </xf>
    <xf numFmtId="0" fontId="0" fillId="6" borderId="0" xfId="0" applyFill="1" applyAlignment="1">
      <alignment horizontal="center"/>
    </xf>
    <xf numFmtId="0" fontId="0" fillId="6" borderId="3" xfId="0" applyFill="1" applyBorder="1" applyAlignment="1">
      <alignment horizontal="center"/>
    </xf>
    <xf numFmtId="0" fontId="30" fillId="6" borderId="3" xfId="38" applyFont="1" applyFill="1" applyBorder="1" applyAlignment="1">
      <alignment horizontal="justify" vertical="center" wrapText="1" readingOrder="1"/>
    </xf>
    <xf numFmtId="0" fontId="25" fillId="6" borderId="1" xfId="0" applyFont="1" applyFill="1" applyBorder="1" applyAlignment="1">
      <alignment horizontal="center" wrapText="1"/>
    </xf>
    <xf numFmtId="0" fontId="25" fillId="6" borderId="2" xfId="0" applyFont="1" applyFill="1" applyBorder="1" applyAlignment="1">
      <alignment horizontal="center" wrapText="1"/>
    </xf>
    <xf numFmtId="0" fontId="25" fillId="6" borderId="5" xfId="0" applyFont="1" applyFill="1" applyBorder="1" applyAlignment="1">
      <alignment horizontal="center" wrapText="1"/>
    </xf>
    <xf numFmtId="0" fontId="29" fillId="6" borderId="1" xfId="0" applyFont="1" applyFill="1" applyBorder="1" applyAlignment="1">
      <alignment horizontal="center"/>
    </xf>
    <xf numFmtId="0" fontId="29" fillId="6" borderId="2" xfId="0" applyFont="1" applyFill="1" applyBorder="1" applyAlignment="1">
      <alignment horizontal="center"/>
    </xf>
    <xf numFmtId="0" fontId="29" fillId="6" borderId="5" xfId="0" applyFont="1" applyFill="1" applyBorder="1" applyAlignment="1">
      <alignment horizont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5" xfId="0" applyFont="1" applyBorder="1" applyAlignment="1">
      <alignment horizontal="center" vertical="center"/>
    </xf>
    <xf numFmtId="0" fontId="25" fillId="0" borderId="1" xfId="0" applyFont="1" applyBorder="1" applyAlignment="1">
      <alignment horizontal="justify" vertical="center" wrapText="1"/>
    </xf>
    <xf numFmtId="0" fontId="25" fillId="0" borderId="2" xfId="0" applyFont="1" applyBorder="1" applyAlignment="1">
      <alignment horizontal="justify" vertical="center" wrapText="1"/>
    </xf>
    <xf numFmtId="0" fontId="25" fillId="0" borderId="5" xfId="0" applyFont="1" applyBorder="1" applyAlignment="1">
      <alignment horizontal="justify" vertical="center" wrapText="1"/>
    </xf>
    <xf numFmtId="14" fontId="25" fillId="0" borderId="1" xfId="0" applyNumberFormat="1" applyFont="1" applyBorder="1" applyAlignment="1">
      <alignment horizontal="center" vertical="center"/>
    </xf>
    <xf numFmtId="14" fontId="25" fillId="0" borderId="2" xfId="0" applyNumberFormat="1" applyFont="1" applyBorder="1" applyAlignment="1">
      <alignment horizontal="center" vertical="center"/>
    </xf>
    <xf numFmtId="14" fontId="25" fillId="0" borderId="5" xfId="0" applyNumberFormat="1" applyFont="1" applyBorder="1" applyAlignment="1">
      <alignment horizontal="center" vertical="center"/>
    </xf>
    <xf numFmtId="0" fontId="32" fillId="6" borderId="1" xfId="37" applyFont="1" applyFill="1" applyBorder="1" applyAlignment="1">
      <alignment horizontal="center"/>
    </xf>
    <xf numFmtId="0" fontId="32" fillId="6" borderId="2" xfId="37" applyFont="1" applyFill="1" applyBorder="1" applyAlignment="1">
      <alignment horizontal="center"/>
    </xf>
    <xf numFmtId="0" fontId="32" fillId="6" borderId="5" xfId="37" applyFont="1" applyFill="1" applyBorder="1" applyAlignment="1">
      <alignment horizontal="center"/>
    </xf>
    <xf numFmtId="0" fontId="0" fillId="6" borderId="1" xfId="0" applyFill="1" applyBorder="1" applyAlignment="1">
      <alignment horizontal="center"/>
    </xf>
    <xf numFmtId="0" fontId="0" fillId="6" borderId="2" xfId="0" applyFill="1" applyBorder="1" applyAlignment="1">
      <alignment horizontal="center"/>
    </xf>
    <xf numFmtId="0" fontId="0" fillId="6" borderId="5" xfId="0" applyFill="1" applyBorder="1" applyAlignment="1">
      <alignment horizontal="center"/>
    </xf>
    <xf numFmtId="0" fontId="29" fillId="0" borderId="1" xfId="0" applyFont="1" applyBorder="1" applyAlignment="1">
      <alignment horizontal="center"/>
    </xf>
    <xf numFmtId="0" fontId="29" fillId="0" borderId="2" xfId="0" applyFont="1" applyBorder="1" applyAlignment="1">
      <alignment horizontal="center"/>
    </xf>
    <xf numFmtId="0" fontId="29" fillId="0" borderId="5" xfId="0" applyFont="1" applyBorder="1" applyAlignment="1">
      <alignment horizontal="center"/>
    </xf>
    <xf numFmtId="0" fontId="33" fillId="5" borderId="1" xfId="37" quotePrefix="1" applyFont="1" applyFill="1" applyBorder="1" applyAlignment="1">
      <alignment horizontal="center" vertical="center" wrapText="1"/>
    </xf>
    <xf numFmtId="0" fontId="32" fillId="5" borderId="2" xfId="37" quotePrefix="1" applyFont="1" applyFill="1" applyBorder="1" applyAlignment="1">
      <alignment horizontal="center" vertical="center" wrapText="1"/>
    </xf>
    <xf numFmtId="0" fontId="32" fillId="5" borderId="5" xfId="37" quotePrefix="1" applyFont="1" applyFill="1" applyBorder="1" applyAlignment="1">
      <alignment horizontal="center" vertical="center" wrapText="1"/>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5" xfId="0" applyFont="1" applyFill="1" applyBorder="1" applyAlignment="1">
      <alignment horizontal="center" vertical="center"/>
    </xf>
    <xf numFmtId="0" fontId="30" fillId="6" borderId="1" xfId="38" applyFont="1" applyFill="1" applyBorder="1" applyAlignment="1">
      <alignment horizontal="justify" vertical="center" wrapText="1" readingOrder="1"/>
    </xf>
    <xf numFmtId="0" fontId="30" fillId="6" borderId="2" xfId="38" applyFont="1" applyFill="1" applyBorder="1" applyAlignment="1">
      <alignment horizontal="justify" vertical="center" wrapText="1" readingOrder="1"/>
    </xf>
    <xf numFmtId="0" fontId="5" fillId="6" borderId="1" xfId="37" applyFill="1" applyBorder="1" applyAlignment="1">
      <alignment horizontal="justify" vertical="top" wrapText="1"/>
    </xf>
    <xf numFmtId="0" fontId="5" fillId="6" borderId="2" xfId="37" applyFill="1" applyBorder="1" applyAlignment="1">
      <alignment horizontal="justify" vertical="top" wrapText="1"/>
    </xf>
    <xf numFmtId="0" fontId="5" fillId="6" borderId="5" xfId="37" applyFill="1" applyBorder="1" applyAlignment="1">
      <alignment horizontal="justify" vertical="top" wrapText="1"/>
    </xf>
    <xf numFmtId="0" fontId="5" fillId="6" borderId="9" xfId="37" quotePrefix="1" applyFill="1" applyBorder="1" applyAlignment="1">
      <alignment horizontal="left" vertical="center" wrapText="1"/>
    </xf>
    <xf numFmtId="0" fontId="5" fillId="6" borderId="20" xfId="37" applyFill="1" applyBorder="1" applyAlignment="1">
      <alignment horizontal="left" vertical="center" wrapText="1"/>
    </xf>
    <xf numFmtId="0" fontId="5" fillId="6" borderId="15" xfId="37" applyFill="1" applyBorder="1" applyAlignment="1">
      <alignment horizontal="left" vertical="center" wrapText="1"/>
    </xf>
    <xf numFmtId="0" fontId="5" fillId="6" borderId="19" xfId="37" applyFill="1" applyBorder="1" applyAlignment="1">
      <alignment horizontal="left" vertical="center" wrapText="1"/>
    </xf>
    <xf numFmtId="0" fontId="5" fillId="6" borderId="0" xfId="37" applyFill="1" applyAlignment="1">
      <alignment horizontal="left" vertical="center" wrapText="1"/>
    </xf>
    <xf numFmtId="0" fontId="5" fillId="6" borderId="14" xfId="37" applyFill="1" applyBorder="1" applyAlignment="1">
      <alignment horizontal="left" vertical="center" wrapText="1"/>
    </xf>
    <xf numFmtId="0" fontId="5" fillId="6" borderId="12" xfId="37" applyFill="1" applyBorder="1" applyAlignment="1">
      <alignment horizontal="left" vertical="center" wrapText="1"/>
    </xf>
    <xf numFmtId="0" fontId="5" fillId="6" borderId="21" xfId="37" applyFill="1" applyBorder="1" applyAlignment="1">
      <alignment horizontal="left" vertical="center" wrapText="1"/>
    </xf>
    <xf numFmtId="0" fontId="5" fillId="6" borderId="13" xfId="37" applyFill="1" applyBorder="1" applyAlignment="1">
      <alignment horizontal="left" vertical="center" wrapText="1"/>
    </xf>
    <xf numFmtId="0" fontId="5" fillId="6" borderId="2" xfId="37" applyFill="1" applyBorder="1" applyAlignment="1">
      <alignment horizontal="left" vertical="center" wrapText="1"/>
    </xf>
    <xf numFmtId="0" fontId="5" fillId="6" borderId="5" xfId="37" applyFill="1" applyBorder="1" applyAlignment="1">
      <alignment horizontal="left" vertical="center" wrapText="1"/>
    </xf>
    <xf numFmtId="0" fontId="25" fillId="6" borderId="9" xfId="0" quotePrefix="1" applyFont="1" applyFill="1" applyBorder="1" applyAlignment="1">
      <alignment horizontal="left" vertical="center" wrapText="1"/>
    </xf>
    <xf numFmtId="0" fontId="25" fillId="6" borderId="20" xfId="0" quotePrefix="1" applyFont="1" applyFill="1" applyBorder="1" applyAlignment="1">
      <alignment horizontal="left" vertical="center" wrapText="1"/>
    </xf>
    <xf numFmtId="0" fontId="25" fillId="6" borderId="15" xfId="0" quotePrefix="1" applyFont="1" applyFill="1" applyBorder="1" applyAlignment="1">
      <alignment horizontal="left" vertical="center" wrapText="1"/>
    </xf>
    <xf numFmtId="0" fontId="25" fillId="6" borderId="19" xfId="0" quotePrefix="1" applyFont="1" applyFill="1" applyBorder="1" applyAlignment="1">
      <alignment horizontal="left" vertical="center" wrapText="1"/>
    </xf>
    <xf numFmtId="0" fontId="25" fillId="6" borderId="0" xfId="0" quotePrefix="1" applyFont="1" applyFill="1" applyAlignment="1">
      <alignment horizontal="left" vertical="center" wrapText="1"/>
    </xf>
    <xf numFmtId="0" fontId="25" fillId="6" borderId="14" xfId="0" quotePrefix="1" applyFont="1" applyFill="1" applyBorder="1" applyAlignment="1">
      <alignment horizontal="left" vertical="center" wrapText="1"/>
    </xf>
    <xf numFmtId="0" fontId="25" fillId="6" borderId="12" xfId="0" quotePrefix="1" applyFont="1" applyFill="1" applyBorder="1" applyAlignment="1">
      <alignment horizontal="left" vertical="center" wrapText="1"/>
    </xf>
    <xf numFmtId="0" fontId="25" fillId="6" borderId="21" xfId="0" quotePrefix="1" applyFont="1" applyFill="1" applyBorder="1" applyAlignment="1">
      <alignment horizontal="left" vertical="center" wrapText="1"/>
    </xf>
    <xf numFmtId="0" fontId="25" fillId="6" borderId="13" xfId="0" quotePrefix="1" applyFont="1" applyFill="1" applyBorder="1" applyAlignment="1">
      <alignment horizontal="left" vertical="center" wrapText="1"/>
    </xf>
    <xf numFmtId="0" fontId="5" fillId="6" borderId="2" xfId="37" applyFill="1" applyBorder="1" applyAlignment="1">
      <alignment horizontal="justify" vertical="center" wrapText="1"/>
    </xf>
    <xf numFmtId="0" fontId="5" fillId="6" borderId="5" xfId="37" applyFill="1" applyBorder="1" applyAlignment="1">
      <alignment horizontal="justify" vertical="center" wrapText="1"/>
    </xf>
    <xf numFmtId="0" fontId="31" fillId="6" borderId="1" xfId="0" quotePrefix="1" applyFont="1" applyFill="1" applyBorder="1" applyAlignment="1">
      <alignment horizontal="center" vertical="center" wrapText="1"/>
    </xf>
    <xf numFmtId="0" fontId="31" fillId="6" borderId="2" xfId="0" quotePrefix="1" applyFont="1" applyFill="1" applyBorder="1" applyAlignment="1">
      <alignment horizontal="center" vertical="center" wrapText="1"/>
    </xf>
    <xf numFmtId="0" fontId="31" fillId="6" borderId="5" xfId="0" quotePrefix="1" applyFont="1" applyFill="1" applyBorder="1" applyAlignment="1">
      <alignment horizontal="center" vertical="center" wrapText="1"/>
    </xf>
    <xf numFmtId="0" fontId="30" fillId="6" borderId="1" xfId="37" applyFont="1" applyFill="1" applyBorder="1" applyAlignment="1">
      <alignment horizontal="center" vertical="center"/>
    </xf>
    <xf numFmtId="0" fontId="30" fillId="6" borderId="2" xfId="37" applyFont="1" applyFill="1" applyBorder="1" applyAlignment="1">
      <alignment horizontal="center" vertical="center"/>
    </xf>
    <xf numFmtId="0" fontId="30" fillId="6" borderId="5" xfId="37"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2" xfId="0" applyFont="1" applyFill="1" applyBorder="1" applyAlignment="1">
      <alignment horizontal="center" vertical="center"/>
    </xf>
    <xf numFmtId="0" fontId="13" fillId="6" borderId="5" xfId="0" applyFont="1" applyFill="1" applyBorder="1" applyAlignment="1">
      <alignment horizontal="center" vertical="center"/>
    </xf>
    <xf numFmtId="0" fontId="27" fillId="6" borderId="1" xfId="0" applyFont="1" applyFill="1" applyBorder="1" applyAlignment="1">
      <alignment horizontal="center" vertical="center" wrapText="1"/>
    </xf>
    <xf numFmtId="0" fontId="28" fillId="6" borderId="2" xfId="0" applyFont="1" applyFill="1" applyBorder="1" applyAlignment="1">
      <alignment horizontal="center" vertical="center" wrapText="1"/>
    </xf>
    <xf numFmtId="0" fontId="28" fillId="6" borderId="5"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3" xfId="0" applyFont="1" applyBorder="1" applyAlignment="1">
      <alignment horizontal="center" vertical="center" wrapText="1"/>
    </xf>
    <xf numFmtId="0" fontId="30" fillId="6" borderId="3" xfId="37" applyFont="1" applyFill="1" applyBorder="1" applyAlignment="1">
      <alignment horizontal="center" vertical="center"/>
    </xf>
    <xf numFmtId="0" fontId="5" fillId="6" borderId="1" xfId="37" quotePrefix="1" applyFill="1" applyBorder="1" applyAlignment="1">
      <alignment horizontal="justify" vertical="center" wrapText="1"/>
    </xf>
    <xf numFmtId="0" fontId="5" fillId="6" borderId="2" xfId="37" quotePrefix="1" applyFill="1" applyBorder="1" applyAlignment="1">
      <alignment horizontal="justify" vertical="center" wrapText="1"/>
    </xf>
    <xf numFmtId="0" fontId="5" fillId="6" borderId="5" xfId="37" quotePrefix="1" applyFill="1" applyBorder="1" applyAlignment="1">
      <alignment horizontal="justify" vertical="center" wrapText="1"/>
    </xf>
    <xf numFmtId="0" fontId="25" fillId="6" borderId="1" xfId="0" quotePrefix="1" applyFont="1" applyFill="1" applyBorder="1" applyAlignment="1">
      <alignment horizontal="justify" vertical="center" wrapText="1"/>
    </xf>
    <xf numFmtId="0" fontId="25" fillId="6" borderId="2" xfId="0" quotePrefix="1" applyFont="1" applyFill="1" applyBorder="1" applyAlignment="1">
      <alignment horizontal="justify" vertical="center" wrapText="1"/>
    </xf>
    <xf numFmtId="0" fontId="25" fillId="6" borderId="5" xfId="0" quotePrefix="1" applyFont="1" applyFill="1" applyBorder="1" applyAlignment="1">
      <alignment horizontal="justify" vertical="center" wrapText="1"/>
    </xf>
  </cellXfs>
  <cellStyles count="39">
    <cellStyle name="Hipervínculo" xfId="36" builtinId="8"/>
    <cellStyle name="Millares [0] 2" xfId="2" xr:uid="{00000000-0005-0000-0000-000000000000}"/>
    <cellStyle name="Millares [0] 2 2" xfId="3" xr:uid="{00000000-0005-0000-0000-000001000000}"/>
    <cellStyle name="Millares [0] 2 2 2" xfId="4" xr:uid="{00000000-0005-0000-0000-000002000000}"/>
    <cellStyle name="Millares [0] 2 3" xfId="5" xr:uid="{00000000-0005-0000-0000-000003000000}"/>
    <cellStyle name="Millares [0] 2 3 2" xfId="6" xr:uid="{00000000-0005-0000-0000-000004000000}"/>
    <cellStyle name="Millares [0] 2 4" xfId="7" xr:uid="{00000000-0005-0000-0000-000005000000}"/>
    <cellStyle name="Millares 2" xfId="8" xr:uid="{00000000-0005-0000-0000-000006000000}"/>
    <cellStyle name="Millares 2 2" xfId="9" xr:uid="{00000000-0005-0000-0000-000007000000}"/>
    <cellStyle name="Millares 2 2 2" xfId="10" xr:uid="{00000000-0005-0000-0000-000008000000}"/>
    <cellStyle name="Millares 2 3" xfId="11" xr:uid="{00000000-0005-0000-0000-000009000000}"/>
    <cellStyle name="Millares 2 3 2" xfId="12" xr:uid="{00000000-0005-0000-0000-00000A000000}"/>
    <cellStyle name="Millares 2 4" xfId="13" xr:uid="{00000000-0005-0000-0000-00000B000000}"/>
    <cellStyle name="Millares 3" xfId="14" xr:uid="{00000000-0005-0000-0000-00000C000000}"/>
    <cellStyle name="Millares 3 2" xfId="15" xr:uid="{00000000-0005-0000-0000-00000D000000}"/>
    <cellStyle name="Millares 3 2 2" xfId="16" xr:uid="{00000000-0005-0000-0000-00000E000000}"/>
    <cellStyle name="Millares 3 3" xfId="17" xr:uid="{00000000-0005-0000-0000-00000F000000}"/>
    <cellStyle name="Millares 3 3 2" xfId="18" xr:uid="{00000000-0005-0000-0000-000010000000}"/>
    <cellStyle name="Millares 3 4" xfId="19" xr:uid="{00000000-0005-0000-0000-000011000000}"/>
    <cellStyle name="Millares 4" xfId="20" xr:uid="{00000000-0005-0000-0000-000012000000}"/>
    <cellStyle name="Millares 4 2" xfId="21" xr:uid="{00000000-0005-0000-0000-000013000000}"/>
    <cellStyle name="Millares 4 2 2" xfId="22" xr:uid="{00000000-0005-0000-0000-000014000000}"/>
    <cellStyle name="Millares 4 3" xfId="23" xr:uid="{00000000-0005-0000-0000-000015000000}"/>
    <cellStyle name="Millares 4 3 2" xfId="24" xr:uid="{00000000-0005-0000-0000-000016000000}"/>
    <cellStyle name="Millares 4 4" xfId="25" xr:uid="{00000000-0005-0000-0000-000017000000}"/>
    <cellStyle name="Moneda [0] 2" xfId="26" xr:uid="{00000000-0005-0000-0000-000018000000}"/>
    <cellStyle name="Moneda 2" xfId="27" xr:uid="{00000000-0005-0000-0000-000019000000}"/>
    <cellStyle name="Moneda 3" xfId="28" xr:uid="{00000000-0005-0000-0000-00001A000000}"/>
    <cellStyle name="Moneda 4" xfId="29" xr:uid="{00000000-0005-0000-0000-00001B000000}"/>
    <cellStyle name="Normal" xfId="0" builtinId="0"/>
    <cellStyle name="Normal - Style1 2" xfId="37" xr:uid="{E0F0E734-1EFC-4F26-85A1-3E2CD50DF668}"/>
    <cellStyle name="Normal 2" xfId="30" xr:uid="{00000000-0005-0000-0000-00001D000000}"/>
    <cellStyle name="Normal 2 2" xfId="38" xr:uid="{5E9DB97B-4FDA-4538-B84F-CBAE8504787C}"/>
    <cellStyle name="Normal 4" xfId="31" xr:uid="{00000000-0005-0000-0000-00001E000000}"/>
    <cellStyle name="Normal 8" xfId="32" xr:uid="{00000000-0005-0000-0000-00001F000000}"/>
    <cellStyle name="Porcentaje" xfId="1" builtinId="5"/>
    <cellStyle name="Porcentaje 2" xfId="33" xr:uid="{00000000-0005-0000-0000-000021000000}"/>
    <cellStyle name="Porcentaje 2 2 2" xfId="34" xr:uid="{00000000-0005-0000-0000-000022000000}"/>
    <cellStyle name="Porcentual 2" xfId="35" xr:uid="{00000000-0005-0000-0000-000023000000}"/>
  </cellStyles>
  <dxfs count="43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ABDB77"/>
      <color rgb="FF399997"/>
      <color rgb="FF2D8772"/>
      <color rgb="FFFFFDB1"/>
      <color rgb="FF37AB8F"/>
      <color rgb="FF4FC5A9"/>
      <color rgb="FF53C1B4"/>
      <color rgb="FF77D3BD"/>
      <color rgb="FF319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Plan</a:t>
            </a:r>
            <a:r>
              <a:rPr lang="es-CO" b="1" baseline="0"/>
              <a:t> de Desarrollo 2024 - 2028</a:t>
            </a:r>
            <a:endParaRPr lang="es-CO"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'Consolidado Año 2025'!$C$4</c:f>
              <c:strCache>
                <c:ptCount val="1"/>
                <c:pt idx="0">
                  <c:v>META </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'Consolidado Año 2025'!$B$5:$B$26</c:f>
              <c:strCache>
                <c:ptCount val="22"/>
                <c:pt idx="1">
                  <c:v>TALENTO HUMANO</c:v>
                </c:pt>
                <c:pt idx="2">
                  <c:v>TECNICA CIENTIFICA (SUB. DE SERVICIOS DE SALUD)</c:v>
                </c:pt>
                <c:pt idx="3">
                  <c:v>COMUNICACIONES </c:v>
                </c:pt>
                <c:pt idx="4">
                  <c:v>MISION MEDICA</c:v>
                </c:pt>
                <c:pt idx="5">
                  <c:v>TICS</c:v>
                </c:pt>
                <c:pt idx="6">
                  <c:v>BIOMEDICO</c:v>
                </c:pt>
                <c:pt idx="7">
                  <c:v>SIAU </c:v>
                </c:pt>
                <c:pt idx="8">
                  <c:v>SEGURIDAD Y SALUD EN EL TRABAJO </c:v>
                </c:pt>
                <c:pt idx="9">
                  <c:v>CALIDAD</c:v>
                </c:pt>
                <c:pt idx="10">
                  <c:v>GESTION AMBIENTAL</c:v>
                </c:pt>
                <c:pt idx="11">
                  <c:v>FINANCIERA</c:v>
                </c:pt>
                <c:pt idx="12">
                  <c:v>PLANEACION</c:v>
                </c:pt>
                <c:pt idx="13">
                  <c:v>CONTRATACIÓN </c:v>
                </c:pt>
                <c:pt idx="14">
                  <c:v>FACTURACION  </c:v>
                </c:pt>
                <c:pt idx="15">
                  <c:v>ALMACEN</c:v>
                </c:pt>
                <c:pt idx="16">
                  <c:v>COMERCIAL</c:v>
                </c:pt>
                <c:pt idx="17">
                  <c:v>INFRAESTRUCTURA</c:v>
                </c:pt>
                <c:pt idx="18">
                  <c:v>DEFENSA JUDICIAL</c:v>
                </c:pt>
                <c:pt idx="19">
                  <c:v>CONTROL INTERNO</c:v>
                </c:pt>
                <c:pt idx="20">
                  <c:v>GESTION DOCUMENTAL </c:v>
                </c:pt>
                <c:pt idx="21">
                  <c:v>ASESOR JURIDICO</c:v>
                </c:pt>
              </c:strCache>
            </c:strRef>
          </c:cat>
          <c:val>
            <c:numRef>
              <c:f>'Consolidado Año 2025'!$C$5:$C$26</c:f>
              <c:numCache>
                <c:formatCode>0%</c:formatCode>
                <c:ptCount val="22"/>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numCache>
            </c:numRef>
          </c:val>
          <c:smooth val="0"/>
          <c:extLst>
            <c:ext xmlns:c16="http://schemas.microsoft.com/office/drawing/2014/chart" uri="{C3380CC4-5D6E-409C-BE32-E72D297353CC}">
              <c16:uniqueId val="{00000000-5D4D-41CF-BF4B-9F76B4650CAA}"/>
            </c:ext>
          </c:extLst>
        </c:ser>
        <c:ser>
          <c:idx val="1"/>
          <c:order val="1"/>
          <c:tx>
            <c:strRef>
              <c:f>'Consolidado Año 2025'!$L$5</c:f>
              <c:strCache>
                <c:ptCount val="1"/>
                <c:pt idx="0">
                  <c:v>% CUMPLIMIENTO </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'Consolidado Año 2025'!$B$5:$B$26</c:f>
              <c:strCache>
                <c:ptCount val="22"/>
                <c:pt idx="1">
                  <c:v>TALENTO HUMANO</c:v>
                </c:pt>
                <c:pt idx="2">
                  <c:v>TECNICA CIENTIFICA (SUB. DE SERVICIOS DE SALUD)</c:v>
                </c:pt>
                <c:pt idx="3">
                  <c:v>COMUNICACIONES </c:v>
                </c:pt>
                <c:pt idx="4">
                  <c:v>MISION MEDICA</c:v>
                </c:pt>
                <c:pt idx="5">
                  <c:v>TICS</c:v>
                </c:pt>
                <c:pt idx="6">
                  <c:v>BIOMEDICO</c:v>
                </c:pt>
                <c:pt idx="7">
                  <c:v>SIAU </c:v>
                </c:pt>
                <c:pt idx="8">
                  <c:v>SEGURIDAD Y SALUD EN EL TRABAJO </c:v>
                </c:pt>
                <c:pt idx="9">
                  <c:v>CALIDAD</c:v>
                </c:pt>
                <c:pt idx="10">
                  <c:v>GESTION AMBIENTAL</c:v>
                </c:pt>
                <c:pt idx="11">
                  <c:v>FINANCIERA</c:v>
                </c:pt>
                <c:pt idx="12">
                  <c:v>PLANEACION</c:v>
                </c:pt>
                <c:pt idx="13">
                  <c:v>CONTRATACIÓN </c:v>
                </c:pt>
                <c:pt idx="14">
                  <c:v>FACTURACION  </c:v>
                </c:pt>
                <c:pt idx="15">
                  <c:v>ALMACEN</c:v>
                </c:pt>
                <c:pt idx="16">
                  <c:v>COMERCIAL</c:v>
                </c:pt>
                <c:pt idx="17">
                  <c:v>INFRAESTRUCTURA</c:v>
                </c:pt>
                <c:pt idx="18">
                  <c:v>DEFENSA JUDICIAL</c:v>
                </c:pt>
                <c:pt idx="19">
                  <c:v>CONTROL INTERNO</c:v>
                </c:pt>
                <c:pt idx="20">
                  <c:v>GESTION DOCUMENTAL </c:v>
                </c:pt>
                <c:pt idx="21">
                  <c:v>ASESOR JURIDICO</c:v>
                </c:pt>
              </c:strCache>
            </c:strRef>
          </c:cat>
          <c:val>
            <c:numRef>
              <c:f>'Consolidado Año 2025'!$L$6:$L$26</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mooth val="0"/>
          <c:extLst>
            <c:ext xmlns:c16="http://schemas.microsoft.com/office/drawing/2014/chart" uri="{C3380CC4-5D6E-409C-BE32-E72D297353CC}">
              <c16:uniqueId val="{00000001-5D4D-41CF-BF4B-9F76B4650CAA}"/>
            </c:ext>
          </c:extLst>
        </c:ser>
        <c:dLbls>
          <c:showLegendKey val="0"/>
          <c:showVal val="0"/>
          <c:showCatName val="0"/>
          <c:showSerName val="0"/>
          <c:showPercent val="0"/>
          <c:showBubbleSize val="0"/>
        </c:dLbls>
        <c:marker val="1"/>
        <c:smooth val="0"/>
        <c:axId val="1876940384"/>
        <c:axId val="1876934144"/>
      </c:lineChart>
      <c:catAx>
        <c:axId val="1876940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6934144"/>
        <c:crosses val="autoZero"/>
        <c:auto val="1"/>
        <c:lblAlgn val="ctr"/>
        <c:lblOffset val="100"/>
        <c:noMultiLvlLbl val="0"/>
      </c:catAx>
      <c:valAx>
        <c:axId val="1876934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6940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1.xml"/><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3204883</xdr:colOff>
      <xdr:row>28</xdr:row>
      <xdr:rowOff>67236</xdr:rowOff>
    </xdr:from>
    <xdr:to>
      <xdr:col>11</xdr:col>
      <xdr:colOff>324971</xdr:colOff>
      <xdr:row>47</xdr:row>
      <xdr:rowOff>89647</xdr:rowOff>
    </xdr:to>
    <xdr:graphicFrame macro="">
      <xdr:nvGraphicFramePr>
        <xdr:cNvPr id="7" name="Gráfico 6">
          <a:extLst>
            <a:ext uri="{FF2B5EF4-FFF2-40B4-BE49-F238E27FC236}">
              <a16:creationId xmlns:a16="http://schemas.microsoft.com/office/drawing/2014/main" id="{1A0C4F79-0DA2-A7E4-CFAE-5FFB50C851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1098178</xdr:colOff>
      <xdr:row>0</xdr:row>
      <xdr:rowOff>1</xdr:rowOff>
    </xdr:from>
    <xdr:to>
      <xdr:col>1</xdr:col>
      <xdr:colOff>2364442</xdr:colOff>
      <xdr:row>0</xdr:row>
      <xdr:rowOff>894827</xdr:rowOff>
    </xdr:to>
    <xdr:pic>
      <xdr:nvPicPr>
        <xdr:cNvPr id="8" name="Imagen 2" descr="WhatsApp Image 2021-05-18 at 17">
          <a:extLst>
            <a:ext uri="{FF2B5EF4-FFF2-40B4-BE49-F238E27FC236}">
              <a16:creationId xmlns:a16="http://schemas.microsoft.com/office/drawing/2014/main" id="{59647F5F-F859-441B-BA7C-F823DF7FCC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1456766" y="1"/>
          <a:ext cx="1266264" cy="894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392207</xdr:colOff>
      <xdr:row>0</xdr:row>
      <xdr:rowOff>0</xdr:rowOff>
    </xdr:from>
    <xdr:to>
      <xdr:col>12</xdr:col>
      <xdr:colOff>744174</xdr:colOff>
      <xdr:row>0</xdr:row>
      <xdr:rowOff>918882</xdr:rowOff>
    </xdr:to>
    <xdr:pic>
      <xdr:nvPicPr>
        <xdr:cNvPr id="9" name="2 Imagen" descr="LOGO MIPG_Mesa de trabajo 1">
          <a:extLst>
            <a:ext uri="{FF2B5EF4-FFF2-40B4-BE49-F238E27FC236}">
              <a16:creationId xmlns:a16="http://schemas.microsoft.com/office/drawing/2014/main" id="{1D0F74B7-29C4-411D-A661-F9C1B9451DA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40001" y="0"/>
          <a:ext cx="1584614" cy="918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963705</xdr:colOff>
      <xdr:row>26</xdr:row>
      <xdr:rowOff>33617</xdr:rowOff>
    </xdr:from>
    <xdr:to>
      <xdr:col>8</xdr:col>
      <xdr:colOff>744070</xdr:colOff>
      <xdr:row>26</xdr:row>
      <xdr:rowOff>519392</xdr:rowOff>
    </xdr:to>
    <xdr:pic>
      <xdr:nvPicPr>
        <xdr:cNvPr id="10" name="4 Imagen" descr="PIE DE PAGINA PARA AUDITORÍA_Mesa de trabajo 1_Mesa de trabajo 1">
          <a:extLst>
            <a:ext uri="{FF2B5EF4-FFF2-40B4-BE49-F238E27FC236}">
              <a16:creationId xmlns:a16="http://schemas.microsoft.com/office/drawing/2014/main" id="{D84A934C-B0CF-43AD-B9A2-C43102D4D8A5}"/>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50323" y="5939117"/>
          <a:ext cx="5943600" cy="4857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415637</xdr:colOff>
      <xdr:row>0</xdr:row>
      <xdr:rowOff>17318</xdr:rowOff>
    </xdr:from>
    <xdr:to>
      <xdr:col>1</xdr:col>
      <xdr:colOff>1870364</xdr:colOff>
      <xdr:row>0</xdr:row>
      <xdr:rowOff>1045325</xdr:rowOff>
    </xdr:to>
    <xdr:pic>
      <xdr:nvPicPr>
        <xdr:cNvPr id="2" name="Imagen 2" descr="WhatsApp Image 2021-05-18 at 17">
          <a:extLst>
            <a:ext uri="{FF2B5EF4-FFF2-40B4-BE49-F238E27FC236}">
              <a16:creationId xmlns:a16="http://schemas.microsoft.com/office/drawing/2014/main" id="{B6C9406C-563A-405A-B4EC-66B420C5C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777712" y="17318"/>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190500</xdr:colOff>
      <xdr:row>0</xdr:row>
      <xdr:rowOff>1</xdr:rowOff>
    </xdr:from>
    <xdr:to>
      <xdr:col>31</xdr:col>
      <xdr:colOff>1775114</xdr:colOff>
      <xdr:row>1</xdr:row>
      <xdr:rowOff>34638</xdr:rowOff>
    </xdr:to>
    <xdr:pic>
      <xdr:nvPicPr>
        <xdr:cNvPr id="3" name="2 Imagen" descr="LOGO MIPG_Mesa de trabajo 1">
          <a:extLst>
            <a:ext uri="{FF2B5EF4-FFF2-40B4-BE49-F238E27FC236}">
              <a16:creationId xmlns:a16="http://schemas.microsoft.com/office/drawing/2014/main" id="{140743C4-23E8-4E6B-8A90-21738BED75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004500" y="1"/>
          <a:ext cx="889289"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415637</xdr:colOff>
      <xdr:row>0</xdr:row>
      <xdr:rowOff>17318</xdr:rowOff>
    </xdr:from>
    <xdr:to>
      <xdr:col>1</xdr:col>
      <xdr:colOff>1870364</xdr:colOff>
      <xdr:row>0</xdr:row>
      <xdr:rowOff>1045325</xdr:rowOff>
    </xdr:to>
    <xdr:pic>
      <xdr:nvPicPr>
        <xdr:cNvPr id="2" name="Imagen 2" descr="WhatsApp Image 2021-05-18 at 17">
          <a:extLst>
            <a:ext uri="{FF2B5EF4-FFF2-40B4-BE49-F238E27FC236}">
              <a16:creationId xmlns:a16="http://schemas.microsoft.com/office/drawing/2014/main" id="{D125E779-92F8-4F78-A6A2-1B6D8CA7E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777712" y="17318"/>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190500</xdr:colOff>
      <xdr:row>0</xdr:row>
      <xdr:rowOff>1</xdr:rowOff>
    </xdr:from>
    <xdr:to>
      <xdr:col>31</xdr:col>
      <xdr:colOff>1775114</xdr:colOff>
      <xdr:row>1</xdr:row>
      <xdr:rowOff>34638</xdr:rowOff>
    </xdr:to>
    <xdr:pic>
      <xdr:nvPicPr>
        <xdr:cNvPr id="3" name="2 Imagen" descr="LOGO MIPG_Mesa de trabajo 1">
          <a:extLst>
            <a:ext uri="{FF2B5EF4-FFF2-40B4-BE49-F238E27FC236}">
              <a16:creationId xmlns:a16="http://schemas.microsoft.com/office/drawing/2014/main" id="{E7E0DDA7-0C27-4FE7-BE5B-BE81D82C1C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004500" y="1"/>
          <a:ext cx="889289"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415637</xdr:colOff>
      <xdr:row>0</xdr:row>
      <xdr:rowOff>17318</xdr:rowOff>
    </xdr:from>
    <xdr:to>
      <xdr:col>1</xdr:col>
      <xdr:colOff>1870364</xdr:colOff>
      <xdr:row>0</xdr:row>
      <xdr:rowOff>1045325</xdr:rowOff>
    </xdr:to>
    <xdr:pic>
      <xdr:nvPicPr>
        <xdr:cNvPr id="2" name="Imagen 2" descr="WhatsApp Image 2021-05-18 at 17">
          <a:extLst>
            <a:ext uri="{FF2B5EF4-FFF2-40B4-BE49-F238E27FC236}">
              <a16:creationId xmlns:a16="http://schemas.microsoft.com/office/drawing/2014/main" id="{1199CF4C-B2B9-439F-8E58-3E93675D0D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777712" y="17318"/>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190500</xdr:colOff>
      <xdr:row>0</xdr:row>
      <xdr:rowOff>1</xdr:rowOff>
    </xdr:from>
    <xdr:to>
      <xdr:col>31</xdr:col>
      <xdr:colOff>1775114</xdr:colOff>
      <xdr:row>1</xdr:row>
      <xdr:rowOff>34638</xdr:rowOff>
    </xdr:to>
    <xdr:pic>
      <xdr:nvPicPr>
        <xdr:cNvPr id="3" name="2 Imagen" descr="LOGO MIPG_Mesa de trabajo 1">
          <a:extLst>
            <a:ext uri="{FF2B5EF4-FFF2-40B4-BE49-F238E27FC236}">
              <a16:creationId xmlns:a16="http://schemas.microsoft.com/office/drawing/2014/main" id="{2FE778AE-2B70-43C5-85B0-9C6C816584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004500" y="1"/>
          <a:ext cx="889289"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415637</xdr:colOff>
      <xdr:row>0</xdr:row>
      <xdr:rowOff>17318</xdr:rowOff>
    </xdr:from>
    <xdr:to>
      <xdr:col>1</xdr:col>
      <xdr:colOff>1870364</xdr:colOff>
      <xdr:row>0</xdr:row>
      <xdr:rowOff>1045325</xdr:rowOff>
    </xdr:to>
    <xdr:pic>
      <xdr:nvPicPr>
        <xdr:cNvPr id="2" name="Imagen 2" descr="WhatsApp Image 2021-05-18 at 17">
          <a:extLst>
            <a:ext uri="{FF2B5EF4-FFF2-40B4-BE49-F238E27FC236}">
              <a16:creationId xmlns:a16="http://schemas.microsoft.com/office/drawing/2014/main" id="{8224369F-35DE-4C84-B25F-5CBFAFA9EC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777712" y="17318"/>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190500</xdr:colOff>
      <xdr:row>0</xdr:row>
      <xdr:rowOff>1</xdr:rowOff>
    </xdr:from>
    <xdr:to>
      <xdr:col>31</xdr:col>
      <xdr:colOff>1775114</xdr:colOff>
      <xdr:row>1</xdr:row>
      <xdr:rowOff>34638</xdr:rowOff>
    </xdr:to>
    <xdr:pic>
      <xdr:nvPicPr>
        <xdr:cNvPr id="3" name="2 Imagen" descr="LOGO MIPG_Mesa de trabajo 1">
          <a:extLst>
            <a:ext uri="{FF2B5EF4-FFF2-40B4-BE49-F238E27FC236}">
              <a16:creationId xmlns:a16="http://schemas.microsoft.com/office/drawing/2014/main" id="{5861FB5D-3D49-4049-9D6D-35CBEA116D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004500" y="1"/>
          <a:ext cx="889289"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415637</xdr:colOff>
      <xdr:row>0</xdr:row>
      <xdr:rowOff>17318</xdr:rowOff>
    </xdr:from>
    <xdr:to>
      <xdr:col>1</xdr:col>
      <xdr:colOff>1870364</xdr:colOff>
      <xdr:row>0</xdr:row>
      <xdr:rowOff>1045325</xdr:rowOff>
    </xdr:to>
    <xdr:pic>
      <xdr:nvPicPr>
        <xdr:cNvPr id="2" name="Imagen 2" descr="WhatsApp Image 2021-05-18 at 17">
          <a:extLst>
            <a:ext uri="{FF2B5EF4-FFF2-40B4-BE49-F238E27FC236}">
              <a16:creationId xmlns:a16="http://schemas.microsoft.com/office/drawing/2014/main" id="{AF93619E-CF92-4F39-B66B-DC4D5B35AA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777712" y="17318"/>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190500</xdr:colOff>
      <xdr:row>0</xdr:row>
      <xdr:rowOff>1</xdr:rowOff>
    </xdr:from>
    <xdr:to>
      <xdr:col>31</xdr:col>
      <xdr:colOff>1775114</xdr:colOff>
      <xdr:row>1</xdr:row>
      <xdr:rowOff>34638</xdr:rowOff>
    </xdr:to>
    <xdr:pic>
      <xdr:nvPicPr>
        <xdr:cNvPr id="3" name="2 Imagen" descr="LOGO MIPG_Mesa de trabajo 1">
          <a:extLst>
            <a:ext uri="{FF2B5EF4-FFF2-40B4-BE49-F238E27FC236}">
              <a16:creationId xmlns:a16="http://schemas.microsoft.com/office/drawing/2014/main" id="{AE979DC9-C3CE-4DFF-91DD-3FCA309058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004500" y="1"/>
          <a:ext cx="889289"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415637</xdr:colOff>
      <xdr:row>0</xdr:row>
      <xdr:rowOff>17318</xdr:rowOff>
    </xdr:from>
    <xdr:to>
      <xdr:col>1</xdr:col>
      <xdr:colOff>1870364</xdr:colOff>
      <xdr:row>0</xdr:row>
      <xdr:rowOff>1045325</xdr:rowOff>
    </xdr:to>
    <xdr:pic>
      <xdr:nvPicPr>
        <xdr:cNvPr id="2" name="Imagen 2" descr="WhatsApp Image 2021-05-18 at 17">
          <a:extLst>
            <a:ext uri="{FF2B5EF4-FFF2-40B4-BE49-F238E27FC236}">
              <a16:creationId xmlns:a16="http://schemas.microsoft.com/office/drawing/2014/main" id="{7715FA6B-AB0E-4CC9-A35E-8D2D69647A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777712" y="17318"/>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190500</xdr:colOff>
      <xdr:row>0</xdr:row>
      <xdr:rowOff>1</xdr:rowOff>
    </xdr:from>
    <xdr:to>
      <xdr:col>31</xdr:col>
      <xdr:colOff>1775114</xdr:colOff>
      <xdr:row>1</xdr:row>
      <xdr:rowOff>34638</xdr:rowOff>
    </xdr:to>
    <xdr:pic>
      <xdr:nvPicPr>
        <xdr:cNvPr id="3" name="2 Imagen" descr="LOGO MIPG_Mesa de trabajo 1">
          <a:extLst>
            <a:ext uri="{FF2B5EF4-FFF2-40B4-BE49-F238E27FC236}">
              <a16:creationId xmlns:a16="http://schemas.microsoft.com/office/drawing/2014/main" id="{A474C63F-2407-4094-90E6-C01A335073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004500" y="1"/>
          <a:ext cx="889289"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415637</xdr:colOff>
      <xdr:row>0</xdr:row>
      <xdr:rowOff>17318</xdr:rowOff>
    </xdr:from>
    <xdr:to>
      <xdr:col>1</xdr:col>
      <xdr:colOff>1870364</xdr:colOff>
      <xdr:row>0</xdr:row>
      <xdr:rowOff>1045325</xdr:rowOff>
    </xdr:to>
    <xdr:pic>
      <xdr:nvPicPr>
        <xdr:cNvPr id="2" name="Imagen 2" descr="WhatsApp Image 2021-05-18 at 17">
          <a:extLst>
            <a:ext uri="{FF2B5EF4-FFF2-40B4-BE49-F238E27FC236}">
              <a16:creationId xmlns:a16="http://schemas.microsoft.com/office/drawing/2014/main" id="{EC963844-8D23-4E2F-9129-A7A335F184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777712" y="17318"/>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190500</xdr:colOff>
      <xdr:row>0</xdr:row>
      <xdr:rowOff>1</xdr:rowOff>
    </xdr:from>
    <xdr:to>
      <xdr:col>31</xdr:col>
      <xdr:colOff>1775114</xdr:colOff>
      <xdr:row>1</xdr:row>
      <xdr:rowOff>34638</xdr:rowOff>
    </xdr:to>
    <xdr:pic>
      <xdr:nvPicPr>
        <xdr:cNvPr id="3" name="2 Imagen" descr="LOGO MIPG_Mesa de trabajo 1">
          <a:extLst>
            <a:ext uri="{FF2B5EF4-FFF2-40B4-BE49-F238E27FC236}">
              <a16:creationId xmlns:a16="http://schemas.microsoft.com/office/drawing/2014/main" id="{B8E147D7-A723-49C4-9DE3-F4F30C68DD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004500" y="1"/>
          <a:ext cx="889289"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415637</xdr:colOff>
      <xdr:row>0</xdr:row>
      <xdr:rowOff>17318</xdr:rowOff>
    </xdr:from>
    <xdr:to>
      <xdr:col>1</xdr:col>
      <xdr:colOff>1870364</xdr:colOff>
      <xdr:row>0</xdr:row>
      <xdr:rowOff>1045325</xdr:rowOff>
    </xdr:to>
    <xdr:pic>
      <xdr:nvPicPr>
        <xdr:cNvPr id="2" name="Imagen 2" descr="WhatsApp Image 2021-05-18 at 17">
          <a:extLst>
            <a:ext uri="{FF2B5EF4-FFF2-40B4-BE49-F238E27FC236}">
              <a16:creationId xmlns:a16="http://schemas.microsoft.com/office/drawing/2014/main" id="{F80FF922-36AB-4C77-9A1C-C83E240AE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777712" y="17318"/>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190500</xdr:colOff>
      <xdr:row>0</xdr:row>
      <xdr:rowOff>1</xdr:rowOff>
    </xdr:from>
    <xdr:to>
      <xdr:col>31</xdr:col>
      <xdr:colOff>1775114</xdr:colOff>
      <xdr:row>1</xdr:row>
      <xdr:rowOff>34638</xdr:rowOff>
    </xdr:to>
    <xdr:pic>
      <xdr:nvPicPr>
        <xdr:cNvPr id="3" name="2 Imagen" descr="LOGO MIPG_Mesa de trabajo 1">
          <a:extLst>
            <a:ext uri="{FF2B5EF4-FFF2-40B4-BE49-F238E27FC236}">
              <a16:creationId xmlns:a16="http://schemas.microsoft.com/office/drawing/2014/main" id="{E6998A5B-1254-4B54-9A55-DC59606287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004500" y="1"/>
          <a:ext cx="889289"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415637</xdr:colOff>
      <xdr:row>0</xdr:row>
      <xdr:rowOff>17318</xdr:rowOff>
    </xdr:from>
    <xdr:to>
      <xdr:col>1</xdr:col>
      <xdr:colOff>1870364</xdr:colOff>
      <xdr:row>0</xdr:row>
      <xdr:rowOff>1045325</xdr:rowOff>
    </xdr:to>
    <xdr:pic>
      <xdr:nvPicPr>
        <xdr:cNvPr id="2" name="Imagen 2" descr="WhatsApp Image 2021-05-18 at 17">
          <a:extLst>
            <a:ext uri="{FF2B5EF4-FFF2-40B4-BE49-F238E27FC236}">
              <a16:creationId xmlns:a16="http://schemas.microsoft.com/office/drawing/2014/main" id="{0691AAFF-2AD9-4A55-A314-A22CB8BB12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777712" y="17318"/>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952500</xdr:colOff>
      <xdr:row>0</xdr:row>
      <xdr:rowOff>0</xdr:rowOff>
    </xdr:from>
    <xdr:to>
      <xdr:col>31</xdr:col>
      <xdr:colOff>403514</xdr:colOff>
      <xdr:row>1</xdr:row>
      <xdr:rowOff>34637</xdr:rowOff>
    </xdr:to>
    <xdr:pic>
      <xdr:nvPicPr>
        <xdr:cNvPr id="3" name="2 Imagen" descr="LOGO MIPG_Mesa de trabajo 1">
          <a:extLst>
            <a:ext uri="{FF2B5EF4-FFF2-40B4-BE49-F238E27FC236}">
              <a16:creationId xmlns:a16="http://schemas.microsoft.com/office/drawing/2014/main" id="{06B25A65-36F1-4069-8D76-4D078FD080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966400" y="0"/>
          <a:ext cx="1584614" cy="1139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415637</xdr:colOff>
      <xdr:row>0</xdr:row>
      <xdr:rowOff>17318</xdr:rowOff>
    </xdr:from>
    <xdr:to>
      <xdr:col>1</xdr:col>
      <xdr:colOff>1870364</xdr:colOff>
      <xdr:row>0</xdr:row>
      <xdr:rowOff>1045325</xdr:rowOff>
    </xdr:to>
    <xdr:pic>
      <xdr:nvPicPr>
        <xdr:cNvPr id="2" name="Imagen 2" descr="WhatsApp Image 2021-05-18 at 17">
          <a:extLst>
            <a:ext uri="{FF2B5EF4-FFF2-40B4-BE49-F238E27FC236}">
              <a16:creationId xmlns:a16="http://schemas.microsoft.com/office/drawing/2014/main" id="{34BABEB4-698E-4692-A9EB-A0251D7F9C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777712" y="17318"/>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190500</xdr:colOff>
      <xdr:row>0</xdr:row>
      <xdr:rowOff>1</xdr:rowOff>
    </xdr:from>
    <xdr:to>
      <xdr:col>31</xdr:col>
      <xdr:colOff>1775114</xdr:colOff>
      <xdr:row>1</xdr:row>
      <xdr:rowOff>34638</xdr:rowOff>
    </xdr:to>
    <xdr:pic>
      <xdr:nvPicPr>
        <xdr:cNvPr id="3" name="2 Imagen" descr="LOGO MIPG_Mesa de trabajo 1">
          <a:extLst>
            <a:ext uri="{FF2B5EF4-FFF2-40B4-BE49-F238E27FC236}">
              <a16:creationId xmlns:a16="http://schemas.microsoft.com/office/drawing/2014/main" id="{91F6B97B-A867-4BE2-B2B3-04885641DE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004500" y="1"/>
          <a:ext cx="889289"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415637</xdr:colOff>
      <xdr:row>0</xdr:row>
      <xdr:rowOff>17318</xdr:rowOff>
    </xdr:from>
    <xdr:to>
      <xdr:col>1</xdr:col>
      <xdr:colOff>1870364</xdr:colOff>
      <xdr:row>0</xdr:row>
      <xdr:rowOff>1045325</xdr:rowOff>
    </xdr:to>
    <xdr:pic>
      <xdr:nvPicPr>
        <xdr:cNvPr id="2" name="Imagen 2" descr="WhatsApp Image 2021-05-18 at 17">
          <a:extLst>
            <a:ext uri="{FF2B5EF4-FFF2-40B4-BE49-F238E27FC236}">
              <a16:creationId xmlns:a16="http://schemas.microsoft.com/office/drawing/2014/main" id="{F1CA60B8-BCDA-4279-A940-8F8B9E950D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783773" y="17318"/>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190500</xdr:colOff>
      <xdr:row>0</xdr:row>
      <xdr:rowOff>1</xdr:rowOff>
    </xdr:from>
    <xdr:to>
      <xdr:col>31</xdr:col>
      <xdr:colOff>1775114</xdr:colOff>
      <xdr:row>1</xdr:row>
      <xdr:rowOff>34638</xdr:rowOff>
    </xdr:to>
    <xdr:pic>
      <xdr:nvPicPr>
        <xdr:cNvPr id="3" name="2 Imagen" descr="LOGO MIPG_Mesa de trabajo 1">
          <a:extLst>
            <a:ext uri="{FF2B5EF4-FFF2-40B4-BE49-F238E27FC236}">
              <a16:creationId xmlns:a16="http://schemas.microsoft.com/office/drawing/2014/main" id="{9B234109-719B-4A24-9BA5-C86F014709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02273" y="1"/>
          <a:ext cx="1584614" cy="1125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415637</xdr:colOff>
      <xdr:row>0</xdr:row>
      <xdr:rowOff>17318</xdr:rowOff>
    </xdr:from>
    <xdr:to>
      <xdr:col>1</xdr:col>
      <xdr:colOff>1870364</xdr:colOff>
      <xdr:row>0</xdr:row>
      <xdr:rowOff>1045325</xdr:rowOff>
    </xdr:to>
    <xdr:pic>
      <xdr:nvPicPr>
        <xdr:cNvPr id="2" name="Imagen 2" descr="WhatsApp Image 2021-05-18 at 17">
          <a:extLst>
            <a:ext uri="{FF2B5EF4-FFF2-40B4-BE49-F238E27FC236}">
              <a16:creationId xmlns:a16="http://schemas.microsoft.com/office/drawing/2014/main" id="{C86A00C1-C47E-4190-ADAE-72CD5BA638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777712" y="17318"/>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190500</xdr:colOff>
      <xdr:row>0</xdr:row>
      <xdr:rowOff>1</xdr:rowOff>
    </xdr:from>
    <xdr:to>
      <xdr:col>31</xdr:col>
      <xdr:colOff>1775114</xdr:colOff>
      <xdr:row>1</xdr:row>
      <xdr:rowOff>34638</xdr:rowOff>
    </xdr:to>
    <xdr:pic>
      <xdr:nvPicPr>
        <xdr:cNvPr id="3" name="2 Imagen" descr="LOGO MIPG_Mesa de trabajo 1">
          <a:extLst>
            <a:ext uri="{FF2B5EF4-FFF2-40B4-BE49-F238E27FC236}">
              <a16:creationId xmlns:a16="http://schemas.microsoft.com/office/drawing/2014/main" id="{E0AB8698-4E23-4F78-BF7D-5D5D01FC00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004500" y="1"/>
          <a:ext cx="889289"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415637</xdr:colOff>
      <xdr:row>0</xdr:row>
      <xdr:rowOff>17318</xdr:rowOff>
    </xdr:from>
    <xdr:to>
      <xdr:col>1</xdr:col>
      <xdr:colOff>1870364</xdr:colOff>
      <xdr:row>0</xdr:row>
      <xdr:rowOff>1045325</xdr:rowOff>
    </xdr:to>
    <xdr:pic>
      <xdr:nvPicPr>
        <xdr:cNvPr id="2" name="Imagen 2" descr="WhatsApp Image 2021-05-18 at 17">
          <a:extLst>
            <a:ext uri="{FF2B5EF4-FFF2-40B4-BE49-F238E27FC236}">
              <a16:creationId xmlns:a16="http://schemas.microsoft.com/office/drawing/2014/main" id="{22F88C24-9ABE-4905-AB27-9E61EC5BB2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777712" y="17318"/>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190500</xdr:colOff>
      <xdr:row>0</xdr:row>
      <xdr:rowOff>1</xdr:rowOff>
    </xdr:from>
    <xdr:to>
      <xdr:col>31</xdr:col>
      <xdr:colOff>1775114</xdr:colOff>
      <xdr:row>1</xdr:row>
      <xdr:rowOff>34638</xdr:rowOff>
    </xdr:to>
    <xdr:pic>
      <xdr:nvPicPr>
        <xdr:cNvPr id="3" name="2 Imagen" descr="LOGO MIPG_Mesa de trabajo 1">
          <a:extLst>
            <a:ext uri="{FF2B5EF4-FFF2-40B4-BE49-F238E27FC236}">
              <a16:creationId xmlns:a16="http://schemas.microsoft.com/office/drawing/2014/main" id="{9954E7AD-43D8-40BA-A364-E10A7C272B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004500" y="1"/>
          <a:ext cx="889289"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415637</xdr:colOff>
      <xdr:row>0</xdr:row>
      <xdr:rowOff>17318</xdr:rowOff>
    </xdr:from>
    <xdr:to>
      <xdr:col>1</xdr:col>
      <xdr:colOff>1870364</xdr:colOff>
      <xdr:row>0</xdr:row>
      <xdr:rowOff>1045325</xdr:rowOff>
    </xdr:to>
    <xdr:pic>
      <xdr:nvPicPr>
        <xdr:cNvPr id="2" name="Imagen 2" descr="WhatsApp Image 2021-05-18 at 17">
          <a:extLst>
            <a:ext uri="{FF2B5EF4-FFF2-40B4-BE49-F238E27FC236}">
              <a16:creationId xmlns:a16="http://schemas.microsoft.com/office/drawing/2014/main" id="{3705E890-0FB9-4E85-BFFE-FBCBC5D31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777712" y="17318"/>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190500</xdr:colOff>
      <xdr:row>0</xdr:row>
      <xdr:rowOff>1</xdr:rowOff>
    </xdr:from>
    <xdr:to>
      <xdr:col>31</xdr:col>
      <xdr:colOff>1775114</xdr:colOff>
      <xdr:row>1</xdr:row>
      <xdr:rowOff>34638</xdr:rowOff>
    </xdr:to>
    <xdr:pic>
      <xdr:nvPicPr>
        <xdr:cNvPr id="3" name="2 Imagen" descr="LOGO MIPG_Mesa de trabajo 1">
          <a:extLst>
            <a:ext uri="{FF2B5EF4-FFF2-40B4-BE49-F238E27FC236}">
              <a16:creationId xmlns:a16="http://schemas.microsoft.com/office/drawing/2014/main" id="{D904A207-3A5C-42DB-8818-2D27DC18B1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004500" y="1"/>
          <a:ext cx="889289"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106019</xdr:colOff>
      <xdr:row>0</xdr:row>
      <xdr:rowOff>24848</xdr:rowOff>
    </xdr:from>
    <xdr:to>
      <xdr:col>0</xdr:col>
      <xdr:colOff>836543</xdr:colOff>
      <xdr:row>0</xdr:row>
      <xdr:rowOff>674206</xdr:rowOff>
    </xdr:to>
    <xdr:pic>
      <xdr:nvPicPr>
        <xdr:cNvPr id="2" name="2 Imagen" descr="WhatsApp Image 2021-05-18 at 17">
          <a:extLst>
            <a:ext uri="{FF2B5EF4-FFF2-40B4-BE49-F238E27FC236}">
              <a16:creationId xmlns:a16="http://schemas.microsoft.com/office/drawing/2014/main" id="{B6D5C76E-6909-42A3-8877-3233AB577D0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06019" y="24848"/>
          <a:ext cx="730524" cy="649358"/>
        </a:xfrm>
        <a:prstGeom prst="rect">
          <a:avLst/>
        </a:prstGeom>
        <a:noFill/>
        <a:ln>
          <a:noFill/>
        </a:ln>
      </xdr:spPr>
    </xdr:pic>
    <xdr:clientData/>
  </xdr:twoCellAnchor>
  <xdr:twoCellAnchor editAs="oneCell">
    <xdr:from>
      <xdr:col>8</xdr:col>
      <xdr:colOff>47626</xdr:colOff>
      <xdr:row>0</xdr:row>
      <xdr:rowOff>47625</xdr:rowOff>
    </xdr:from>
    <xdr:to>
      <xdr:col>8</xdr:col>
      <xdr:colOff>847726</xdr:colOff>
      <xdr:row>0</xdr:row>
      <xdr:rowOff>704850</xdr:rowOff>
    </xdr:to>
    <xdr:pic>
      <xdr:nvPicPr>
        <xdr:cNvPr id="3" name="3 Imagen" descr="LOGO MIPG_Mesa de trabajo 1">
          <a:extLst>
            <a:ext uri="{FF2B5EF4-FFF2-40B4-BE49-F238E27FC236}">
              <a16:creationId xmlns:a16="http://schemas.microsoft.com/office/drawing/2014/main" id="{160A864E-F552-4264-99BC-163CC675AAF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86626" y="47625"/>
          <a:ext cx="800100" cy="657225"/>
        </a:xfrm>
        <a:prstGeom prst="rect">
          <a:avLst/>
        </a:prstGeom>
        <a:noFill/>
        <a:ln>
          <a:noFill/>
        </a:ln>
      </xdr:spPr>
    </xdr:pic>
    <xdr:clientData/>
  </xdr:twoCellAnchor>
  <xdr:twoCellAnchor editAs="oneCell">
    <xdr:from>
      <xdr:col>2</xdr:col>
      <xdr:colOff>387350</xdr:colOff>
      <xdr:row>35</xdr:row>
      <xdr:rowOff>31750</xdr:rowOff>
    </xdr:from>
    <xdr:to>
      <xdr:col>6</xdr:col>
      <xdr:colOff>758825</xdr:colOff>
      <xdr:row>35</xdr:row>
      <xdr:rowOff>517525</xdr:rowOff>
    </xdr:to>
    <xdr:pic>
      <xdr:nvPicPr>
        <xdr:cNvPr id="4" name="4 Imagen" descr="PIE DE PAGINA PARA AUDITORÍA_Mesa de trabajo 1_Mesa de trabajo 1">
          <a:extLst>
            <a:ext uri="{FF2B5EF4-FFF2-40B4-BE49-F238E27FC236}">
              <a16:creationId xmlns:a16="http://schemas.microsoft.com/office/drawing/2014/main" id="{12ABEAE9-94EE-4A9E-AC02-B3C198E826FB}"/>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7100" y="13176250"/>
          <a:ext cx="5943600" cy="4857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415637</xdr:colOff>
      <xdr:row>0</xdr:row>
      <xdr:rowOff>17318</xdr:rowOff>
    </xdr:from>
    <xdr:to>
      <xdr:col>1</xdr:col>
      <xdr:colOff>1870364</xdr:colOff>
      <xdr:row>0</xdr:row>
      <xdr:rowOff>1045325</xdr:rowOff>
    </xdr:to>
    <xdr:pic>
      <xdr:nvPicPr>
        <xdr:cNvPr id="2" name="Imagen 2" descr="WhatsApp Image 2021-05-18 at 17">
          <a:extLst>
            <a:ext uri="{FF2B5EF4-FFF2-40B4-BE49-F238E27FC236}">
              <a16:creationId xmlns:a16="http://schemas.microsoft.com/office/drawing/2014/main" id="{1EA90C99-FCFE-4E58-9FF6-B572BFE29B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777712" y="17318"/>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190500</xdr:colOff>
      <xdr:row>0</xdr:row>
      <xdr:rowOff>1</xdr:rowOff>
    </xdr:from>
    <xdr:to>
      <xdr:col>31</xdr:col>
      <xdr:colOff>1775114</xdr:colOff>
      <xdr:row>1</xdr:row>
      <xdr:rowOff>34638</xdr:rowOff>
    </xdr:to>
    <xdr:pic>
      <xdr:nvPicPr>
        <xdr:cNvPr id="3" name="2 Imagen" descr="LOGO MIPG_Mesa de trabajo 1">
          <a:extLst>
            <a:ext uri="{FF2B5EF4-FFF2-40B4-BE49-F238E27FC236}">
              <a16:creationId xmlns:a16="http://schemas.microsoft.com/office/drawing/2014/main" id="{3BF538B0-3C51-43BA-A943-555A99F0E7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28350" y="1"/>
          <a:ext cx="1584614"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415637</xdr:colOff>
      <xdr:row>0</xdr:row>
      <xdr:rowOff>17318</xdr:rowOff>
    </xdr:from>
    <xdr:to>
      <xdr:col>1</xdr:col>
      <xdr:colOff>1870364</xdr:colOff>
      <xdr:row>0</xdr:row>
      <xdr:rowOff>1045325</xdr:rowOff>
    </xdr:to>
    <xdr:pic>
      <xdr:nvPicPr>
        <xdr:cNvPr id="4" name="Imagen 2" descr="WhatsApp Image 2021-05-18 at 17">
          <a:extLst>
            <a:ext uri="{FF2B5EF4-FFF2-40B4-BE49-F238E27FC236}">
              <a16:creationId xmlns:a16="http://schemas.microsoft.com/office/drawing/2014/main" id="{D259DAB7-36F4-4D04-A390-25E1C94017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777712" y="17318"/>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190500</xdr:colOff>
      <xdr:row>0</xdr:row>
      <xdr:rowOff>1</xdr:rowOff>
    </xdr:from>
    <xdr:to>
      <xdr:col>31</xdr:col>
      <xdr:colOff>1775114</xdr:colOff>
      <xdr:row>1</xdr:row>
      <xdr:rowOff>34638</xdr:rowOff>
    </xdr:to>
    <xdr:pic>
      <xdr:nvPicPr>
        <xdr:cNvPr id="5" name="2 Imagen" descr="LOGO MIPG_Mesa de trabajo 1">
          <a:extLst>
            <a:ext uri="{FF2B5EF4-FFF2-40B4-BE49-F238E27FC236}">
              <a16:creationId xmlns:a16="http://schemas.microsoft.com/office/drawing/2014/main" id="{90475CBF-ACCA-4C97-B271-FD43B26589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14125" y="1"/>
          <a:ext cx="1584614"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415637</xdr:colOff>
      <xdr:row>0</xdr:row>
      <xdr:rowOff>17318</xdr:rowOff>
    </xdr:from>
    <xdr:to>
      <xdr:col>1</xdr:col>
      <xdr:colOff>1870364</xdr:colOff>
      <xdr:row>0</xdr:row>
      <xdr:rowOff>1045325</xdr:rowOff>
    </xdr:to>
    <xdr:pic>
      <xdr:nvPicPr>
        <xdr:cNvPr id="2" name="Imagen 2" descr="WhatsApp Image 2021-05-18 at 17">
          <a:extLst>
            <a:ext uri="{FF2B5EF4-FFF2-40B4-BE49-F238E27FC236}">
              <a16:creationId xmlns:a16="http://schemas.microsoft.com/office/drawing/2014/main" id="{2C9B35BD-BE6E-4590-92E3-2F89A00AF9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777712" y="17318"/>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190500</xdr:colOff>
      <xdr:row>0</xdr:row>
      <xdr:rowOff>1</xdr:rowOff>
    </xdr:from>
    <xdr:to>
      <xdr:col>31</xdr:col>
      <xdr:colOff>1775114</xdr:colOff>
      <xdr:row>1</xdr:row>
      <xdr:rowOff>34638</xdr:rowOff>
    </xdr:to>
    <xdr:pic>
      <xdr:nvPicPr>
        <xdr:cNvPr id="3" name="2 Imagen" descr="LOGO MIPG_Mesa de trabajo 1">
          <a:extLst>
            <a:ext uri="{FF2B5EF4-FFF2-40B4-BE49-F238E27FC236}">
              <a16:creationId xmlns:a16="http://schemas.microsoft.com/office/drawing/2014/main" id="{85189EDF-2FE3-4249-AE7E-F902C28491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004500" y="1"/>
          <a:ext cx="889289"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415637</xdr:colOff>
      <xdr:row>0</xdr:row>
      <xdr:rowOff>17318</xdr:rowOff>
    </xdr:from>
    <xdr:to>
      <xdr:col>1</xdr:col>
      <xdr:colOff>1870364</xdr:colOff>
      <xdr:row>0</xdr:row>
      <xdr:rowOff>1045325</xdr:rowOff>
    </xdr:to>
    <xdr:pic>
      <xdr:nvPicPr>
        <xdr:cNvPr id="2" name="Imagen 2" descr="WhatsApp Image 2021-05-18 at 17">
          <a:extLst>
            <a:ext uri="{FF2B5EF4-FFF2-40B4-BE49-F238E27FC236}">
              <a16:creationId xmlns:a16="http://schemas.microsoft.com/office/drawing/2014/main" id="{71DB1B3B-3D40-4082-A615-10B2569B0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777712" y="17318"/>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190500</xdr:colOff>
      <xdr:row>0</xdr:row>
      <xdr:rowOff>1</xdr:rowOff>
    </xdr:from>
    <xdr:to>
      <xdr:col>31</xdr:col>
      <xdr:colOff>1775114</xdr:colOff>
      <xdr:row>1</xdr:row>
      <xdr:rowOff>34638</xdr:rowOff>
    </xdr:to>
    <xdr:pic>
      <xdr:nvPicPr>
        <xdr:cNvPr id="3" name="2 Imagen" descr="LOGO MIPG_Mesa de trabajo 1">
          <a:extLst>
            <a:ext uri="{FF2B5EF4-FFF2-40B4-BE49-F238E27FC236}">
              <a16:creationId xmlns:a16="http://schemas.microsoft.com/office/drawing/2014/main" id="{BEF6BC2F-10CD-4759-A7A1-D9694C092F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004500" y="1"/>
          <a:ext cx="889289"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415637</xdr:colOff>
      <xdr:row>0</xdr:row>
      <xdr:rowOff>17318</xdr:rowOff>
    </xdr:from>
    <xdr:to>
      <xdr:col>1</xdr:col>
      <xdr:colOff>1870364</xdr:colOff>
      <xdr:row>0</xdr:row>
      <xdr:rowOff>1045325</xdr:rowOff>
    </xdr:to>
    <xdr:pic>
      <xdr:nvPicPr>
        <xdr:cNvPr id="2" name="Imagen 2" descr="WhatsApp Image 2021-05-18 at 17">
          <a:extLst>
            <a:ext uri="{FF2B5EF4-FFF2-40B4-BE49-F238E27FC236}">
              <a16:creationId xmlns:a16="http://schemas.microsoft.com/office/drawing/2014/main" id="{AA57F94E-498D-475A-A111-1A82CE8A4D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777712" y="17318"/>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190500</xdr:colOff>
      <xdr:row>0</xdr:row>
      <xdr:rowOff>1</xdr:rowOff>
    </xdr:from>
    <xdr:to>
      <xdr:col>31</xdr:col>
      <xdr:colOff>1775114</xdr:colOff>
      <xdr:row>1</xdr:row>
      <xdr:rowOff>34638</xdr:rowOff>
    </xdr:to>
    <xdr:pic>
      <xdr:nvPicPr>
        <xdr:cNvPr id="3" name="2 Imagen" descr="LOGO MIPG_Mesa de trabajo 1">
          <a:extLst>
            <a:ext uri="{FF2B5EF4-FFF2-40B4-BE49-F238E27FC236}">
              <a16:creationId xmlns:a16="http://schemas.microsoft.com/office/drawing/2014/main" id="{D5078B82-CE9D-4710-A015-B4BF36F9B1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004500" y="1"/>
          <a:ext cx="889289"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415637</xdr:colOff>
      <xdr:row>0</xdr:row>
      <xdr:rowOff>17318</xdr:rowOff>
    </xdr:from>
    <xdr:to>
      <xdr:col>1</xdr:col>
      <xdr:colOff>1870364</xdr:colOff>
      <xdr:row>0</xdr:row>
      <xdr:rowOff>1045325</xdr:rowOff>
    </xdr:to>
    <xdr:pic>
      <xdr:nvPicPr>
        <xdr:cNvPr id="2" name="Imagen 2" descr="WhatsApp Image 2021-05-18 at 17">
          <a:extLst>
            <a:ext uri="{FF2B5EF4-FFF2-40B4-BE49-F238E27FC236}">
              <a16:creationId xmlns:a16="http://schemas.microsoft.com/office/drawing/2014/main" id="{9332FBB3-BA87-4ABF-BB4D-4FD68B459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777712" y="17318"/>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190500</xdr:colOff>
      <xdr:row>0</xdr:row>
      <xdr:rowOff>1</xdr:rowOff>
    </xdr:from>
    <xdr:to>
      <xdr:col>31</xdr:col>
      <xdr:colOff>1775114</xdr:colOff>
      <xdr:row>1</xdr:row>
      <xdr:rowOff>34638</xdr:rowOff>
    </xdr:to>
    <xdr:pic>
      <xdr:nvPicPr>
        <xdr:cNvPr id="3" name="2 Imagen" descr="LOGO MIPG_Mesa de trabajo 1">
          <a:extLst>
            <a:ext uri="{FF2B5EF4-FFF2-40B4-BE49-F238E27FC236}">
              <a16:creationId xmlns:a16="http://schemas.microsoft.com/office/drawing/2014/main" id="{5838AEBC-556D-4801-9C4F-753276674B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004500" y="1"/>
          <a:ext cx="889289"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415637</xdr:colOff>
      <xdr:row>0</xdr:row>
      <xdr:rowOff>17318</xdr:rowOff>
    </xdr:from>
    <xdr:to>
      <xdr:col>1</xdr:col>
      <xdr:colOff>1870364</xdr:colOff>
      <xdr:row>0</xdr:row>
      <xdr:rowOff>1045325</xdr:rowOff>
    </xdr:to>
    <xdr:pic>
      <xdr:nvPicPr>
        <xdr:cNvPr id="2" name="Imagen 2" descr="WhatsApp Image 2021-05-18 at 17">
          <a:extLst>
            <a:ext uri="{FF2B5EF4-FFF2-40B4-BE49-F238E27FC236}">
              <a16:creationId xmlns:a16="http://schemas.microsoft.com/office/drawing/2014/main" id="{D6C96E7E-CF37-40F7-9FB9-B32408A654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777712" y="17318"/>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190500</xdr:colOff>
      <xdr:row>0</xdr:row>
      <xdr:rowOff>1</xdr:rowOff>
    </xdr:from>
    <xdr:to>
      <xdr:col>31</xdr:col>
      <xdr:colOff>1775114</xdr:colOff>
      <xdr:row>1</xdr:row>
      <xdr:rowOff>34638</xdr:rowOff>
    </xdr:to>
    <xdr:pic>
      <xdr:nvPicPr>
        <xdr:cNvPr id="3" name="2 Imagen" descr="LOGO MIPG_Mesa de trabajo 1">
          <a:extLst>
            <a:ext uri="{FF2B5EF4-FFF2-40B4-BE49-F238E27FC236}">
              <a16:creationId xmlns:a16="http://schemas.microsoft.com/office/drawing/2014/main" id="{6321606F-BF2D-4C5E-BC8D-30417CBB06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004500" y="1"/>
          <a:ext cx="889289"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2116C-7E60-471D-A300-A46CEDEBCAE7}">
  <dimension ref="B1:M27"/>
  <sheetViews>
    <sheetView tabSelected="1" zoomScaleNormal="100" workbookViewId="0">
      <selection activeCell="F20" sqref="F20"/>
    </sheetView>
  </sheetViews>
  <sheetFormatPr baseColWidth="10" defaultRowHeight="15"/>
  <cols>
    <col min="1" max="1" width="2.28515625" customWidth="1"/>
    <col min="2" max="2" width="51.140625" customWidth="1"/>
    <col min="3" max="3" width="18.28515625" customWidth="1"/>
    <col min="4" max="13" width="18.42578125" customWidth="1"/>
  </cols>
  <sheetData>
    <row r="1" spans="2:13" ht="74.25" customHeight="1">
      <c r="B1" s="230"/>
      <c r="C1" s="235" t="s">
        <v>613</v>
      </c>
      <c r="D1" s="236"/>
      <c r="E1" s="236"/>
      <c r="F1" s="236"/>
      <c r="G1" s="236"/>
      <c r="H1" s="236"/>
      <c r="I1" s="236"/>
      <c r="J1" s="236"/>
      <c r="K1" s="236"/>
      <c r="L1" s="233"/>
      <c r="M1" s="233"/>
    </row>
    <row r="2" spans="2:13" ht="34.5" customHeight="1">
      <c r="B2" s="231" t="s">
        <v>610</v>
      </c>
      <c r="C2" s="234" t="s">
        <v>611</v>
      </c>
      <c r="D2" s="234"/>
      <c r="E2" s="234"/>
      <c r="F2" s="234" t="s">
        <v>612</v>
      </c>
      <c r="G2" s="234"/>
      <c r="H2" s="234"/>
      <c r="I2" s="234" t="s">
        <v>609</v>
      </c>
      <c r="J2" s="234"/>
      <c r="K2" s="234"/>
      <c r="L2" s="234" t="s">
        <v>598</v>
      </c>
      <c r="M2" s="234"/>
    </row>
    <row r="3" spans="2:13">
      <c r="B3" s="237"/>
      <c r="C3" s="238"/>
      <c r="D3" s="238"/>
      <c r="E3" s="238"/>
      <c r="F3" s="238"/>
      <c r="G3" s="238"/>
      <c r="H3" s="238"/>
      <c r="I3" s="238"/>
      <c r="J3" s="238"/>
      <c r="K3" s="238"/>
      <c r="L3" s="238"/>
      <c r="M3" s="239"/>
    </row>
    <row r="4" spans="2:13">
      <c r="B4" s="241" t="s">
        <v>541</v>
      </c>
      <c r="C4" s="246" t="s">
        <v>593</v>
      </c>
      <c r="D4" s="240" t="s">
        <v>529</v>
      </c>
      <c r="E4" s="240"/>
      <c r="F4" s="242" t="s">
        <v>530</v>
      </c>
      <c r="G4" s="242"/>
      <c r="H4" s="243" t="s">
        <v>531</v>
      </c>
      <c r="I4" s="243"/>
      <c r="J4" s="244" t="s">
        <v>532</v>
      </c>
      <c r="K4" s="244"/>
      <c r="L4" s="245" t="s">
        <v>594</v>
      </c>
      <c r="M4" s="245"/>
    </row>
    <row r="5" spans="2:13" ht="30">
      <c r="B5" s="241"/>
      <c r="C5" s="247"/>
      <c r="D5" s="8" t="s">
        <v>539</v>
      </c>
      <c r="E5" s="8" t="s">
        <v>540</v>
      </c>
      <c r="F5" s="9" t="s">
        <v>539</v>
      </c>
      <c r="G5" s="9" t="s">
        <v>540</v>
      </c>
      <c r="H5" s="10" t="s">
        <v>539</v>
      </c>
      <c r="I5" s="10" t="s">
        <v>540</v>
      </c>
      <c r="J5" s="11" t="s">
        <v>539</v>
      </c>
      <c r="K5" s="11" t="s">
        <v>540</v>
      </c>
      <c r="L5" s="12" t="s">
        <v>539</v>
      </c>
      <c r="M5" s="12" t="s">
        <v>540</v>
      </c>
    </row>
    <row r="6" spans="2:13" ht="14.25" customHeight="1">
      <c r="B6" s="13" t="s">
        <v>561</v>
      </c>
      <c r="C6" s="14">
        <v>1</v>
      </c>
      <c r="D6" s="15">
        <f>'Talento Humano'!J17</f>
        <v>0</v>
      </c>
      <c r="E6" s="16" t="str">
        <f>IF(D6&gt;=C6,"CUMPLE","NO CUMPLE")</f>
        <v>NO CUMPLE</v>
      </c>
      <c r="F6" s="15">
        <f>'Talento Humano'!O17</f>
        <v>0</v>
      </c>
      <c r="G6" s="16" t="str">
        <f>IF(F6&gt;=E6,"CUMPLE","NO CUMPLE")</f>
        <v>NO CUMPLE</v>
      </c>
      <c r="H6" s="15">
        <f>'Talento Humano'!T17</f>
        <v>0</v>
      </c>
      <c r="I6" s="16" t="str">
        <f>IF(H6&gt;=G6,"CUMPLE","NO CUMPLE")</f>
        <v>NO CUMPLE</v>
      </c>
      <c r="J6" s="15">
        <f>'Talento Humano'!Y17</f>
        <v>0</v>
      </c>
      <c r="K6" s="16" t="str">
        <f>IF(J6&gt;=I6,"CUMPLE","NO CUMPLE")</f>
        <v>NO CUMPLE</v>
      </c>
      <c r="L6" s="15">
        <f>'Talento Humano'!AD17</f>
        <v>0</v>
      </c>
      <c r="M6" s="16" t="str">
        <f>IF(L6&gt;=K6,"CUMPLE","NO CUMPLE")</f>
        <v>NO CUMPLE</v>
      </c>
    </row>
    <row r="7" spans="2:13" ht="14.25" customHeight="1">
      <c r="B7" s="17" t="s">
        <v>590</v>
      </c>
      <c r="C7" s="14">
        <v>1</v>
      </c>
      <c r="D7" s="15">
        <f>'Tecnico Cientifica'!J43</f>
        <v>0</v>
      </c>
      <c r="E7" s="16" t="str">
        <f t="shared" ref="E7:E26" si="0">IF(D7&gt;=C7,"CUMPLE","NO CUMPLE")</f>
        <v>NO CUMPLE</v>
      </c>
      <c r="F7" s="15">
        <f>'Tecnico Cientifica'!O43</f>
        <v>0</v>
      </c>
      <c r="G7" s="16" t="str">
        <f t="shared" ref="G7:G25" si="1">IF(F7&gt;=E7,"CUMPLE","NO CUMPLE")</f>
        <v>NO CUMPLE</v>
      </c>
      <c r="H7" s="15">
        <f>'Tecnico Cientifica'!T43</f>
        <v>0</v>
      </c>
      <c r="I7" s="16" t="str">
        <f t="shared" ref="I7:I26" si="2">IF(H7&gt;=G7,"CUMPLE","NO CUMPLE")</f>
        <v>NO CUMPLE</v>
      </c>
      <c r="J7" s="15">
        <f>'Tecnico Cientifica'!Y43</f>
        <v>0</v>
      </c>
      <c r="K7" s="16" t="str">
        <f t="shared" ref="K7:K26" si="3">IF(J7&gt;=I7,"CUMPLE","NO CUMPLE")</f>
        <v>NO CUMPLE</v>
      </c>
      <c r="L7" s="15">
        <f>'Tecnico Cientifica'!AD43</f>
        <v>0</v>
      </c>
      <c r="M7" s="16" t="str">
        <f t="shared" ref="M7:M26" si="4">IF(L7&gt;=K7,"CUMPLE","NO CUMPLE")</f>
        <v>NO CUMPLE</v>
      </c>
    </row>
    <row r="8" spans="2:13" ht="14.25" customHeight="1">
      <c r="B8" s="18" t="s">
        <v>542</v>
      </c>
      <c r="C8" s="14">
        <v>1</v>
      </c>
      <c r="D8" s="15">
        <f>Comunicaciones!J22</f>
        <v>0</v>
      </c>
      <c r="E8" s="16" t="str">
        <f t="shared" si="0"/>
        <v>NO CUMPLE</v>
      </c>
      <c r="F8" s="15">
        <f>Comunicaciones!O22</f>
        <v>0</v>
      </c>
      <c r="G8" s="16" t="str">
        <f t="shared" si="1"/>
        <v>NO CUMPLE</v>
      </c>
      <c r="H8" s="15">
        <f>Comunicaciones!T22</f>
        <v>0</v>
      </c>
      <c r="I8" s="16" t="str">
        <f t="shared" si="2"/>
        <v>NO CUMPLE</v>
      </c>
      <c r="J8" s="15">
        <f>Comunicaciones!Y22</f>
        <v>0</v>
      </c>
      <c r="K8" s="16" t="str">
        <f t="shared" si="3"/>
        <v>NO CUMPLE</v>
      </c>
      <c r="L8" s="15">
        <f>Comunicaciones!AD22</f>
        <v>0</v>
      </c>
      <c r="M8" s="16" t="str">
        <f t="shared" si="4"/>
        <v>NO CUMPLE</v>
      </c>
    </row>
    <row r="9" spans="2:13" ht="14.25" customHeight="1">
      <c r="B9" s="18" t="s">
        <v>543</v>
      </c>
      <c r="C9" s="14">
        <v>1</v>
      </c>
      <c r="D9" s="15">
        <f>'Mision Medica '!J10</f>
        <v>0</v>
      </c>
      <c r="E9" s="16" t="str">
        <f t="shared" si="0"/>
        <v>NO CUMPLE</v>
      </c>
      <c r="F9" s="15">
        <f>'Mision Medica '!O10</f>
        <v>0</v>
      </c>
      <c r="G9" s="16" t="str">
        <f t="shared" si="1"/>
        <v>NO CUMPLE</v>
      </c>
      <c r="H9" s="15">
        <f>'Mision Medica '!T10</f>
        <v>0</v>
      </c>
      <c r="I9" s="16" t="str">
        <f t="shared" si="2"/>
        <v>NO CUMPLE</v>
      </c>
      <c r="J9" s="15">
        <f>'Mision Medica '!Y10</f>
        <v>0</v>
      </c>
      <c r="K9" s="16" t="str">
        <f t="shared" si="3"/>
        <v>NO CUMPLE</v>
      </c>
      <c r="L9" s="15">
        <f>'Mision Medica '!AD10</f>
        <v>0</v>
      </c>
      <c r="M9" s="16" t="str">
        <f t="shared" si="4"/>
        <v>NO CUMPLE</v>
      </c>
    </row>
    <row r="10" spans="2:13" ht="14.25" customHeight="1">
      <c r="B10" s="18" t="s">
        <v>544</v>
      </c>
      <c r="C10" s="14">
        <v>1</v>
      </c>
      <c r="D10" s="15">
        <f>TICs!J17</f>
        <v>0</v>
      </c>
      <c r="E10" s="16" t="str">
        <f t="shared" si="0"/>
        <v>NO CUMPLE</v>
      </c>
      <c r="F10" s="15">
        <f>TICs!O17</f>
        <v>0</v>
      </c>
      <c r="G10" s="16" t="str">
        <f t="shared" si="1"/>
        <v>NO CUMPLE</v>
      </c>
      <c r="H10" s="15">
        <f>TICs!T17</f>
        <v>0</v>
      </c>
      <c r="I10" s="16" t="str">
        <f t="shared" si="2"/>
        <v>NO CUMPLE</v>
      </c>
      <c r="J10" s="15">
        <f>TICs!Y17</f>
        <v>0</v>
      </c>
      <c r="K10" s="16" t="str">
        <f t="shared" si="3"/>
        <v>NO CUMPLE</v>
      </c>
      <c r="L10" s="15">
        <f>TICs!AD17</f>
        <v>0</v>
      </c>
      <c r="M10" s="16" t="str">
        <f t="shared" si="4"/>
        <v>NO CUMPLE</v>
      </c>
    </row>
    <row r="11" spans="2:13" ht="14.25" customHeight="1">
      <c r="B11" s="18" t="s">
        <v>545</v>
      </c>
      <c r="C11" s="14">
        <v>1</v>
      </c>
      <c r="D11" s="15">
        <f>Biomedico!J17</f>
        <v>0</v>
      </c>
      <c r="E11" s="16" t="str">
        <f t="shared" si="0"/>
        <v>NO CUMPLE</v>
      </c>
      <c r="F11" s="15">
        <f>Biomedico!O17</f>
        <v>0</v>
      </c>
      <c r="G11" s="16" t="str">
        <f t="shared" si="1"/>
        <v>NO CUMPLE</v>
      </c>
      <c r="H11" s="15">
        <f>Biomedico!T17</f>
        <v>0</v>
      </c>
      <c r="I11" s="16" t="str">
        <f t="shared" si="2"/>
        <v>NO CUMPLE</v>
      </c>
      <c r="J11" s="15">
        <f>Biomedico!Y17</f>
        <v>0</v>
      </c>
      <c r="K11" s="16" t="str">
        <f t="shared" si="3"/>
        <v>NO CUMPLE</v>
      </c>
      <c r="L11" s="15">
        <f>Biomedico!AD17</f>
        <v>0</v>
      </c>
      <c r="M11" s="16" t="str">
        <f t="shared" si="4"/>
        <v>NO CUMPLE</v>
      </c>
    </row>
    <row r="12" spans="2:13" ht="14.25" customHeight="1">
      <c r="B12" s="18" t="s">
        <v>546</v>
      </c>
      <c r="C12" s="14">
        <v>1</v>
      </c>
      <c r="D12" s="15">
        <f>SIAU!J13</f>
        <v>0</v>
      </c>
      <c r="E12" s="16" t="str">
        <f t="shared" si="0"/>
        <v>NO CUMPLE</v>
      </c>
      <c r="F12" s="15">
        <f>SIAU!O13</f>
        <v>0</v>
      </c>
      <c r="G12" s="16" t="str">
        <f t="shared" si="1"/>
        <v>NO CUMPLE</v>
      </c>
      <c r="H12" s="15">
        <f>SIAU!T13</f>
        <v>0</v>
      </c>
      <c r="I12" s="16" t="str">
        <f t="shared" si="2"/>
        <v>NO CUMPLE</v>
      </c>
      <c r="J12" s="15">
        <f>SIAU!Y13</f>
        <v>0</v>
      </c>
      <c r="K12" s="16" t="str">
        <f t="shared" si="3"/>
        <v>NO CUMPLE</v>
      </c>
      <c r="L12" s="15">
        <f>SIAU!AD13</f>
        <v>0</v>
      </c>
      <c r="M12" s="16" t="str">
        <f t="shared" si="4"/>
        <v>NO CUMPLE</v>
      </c>
    </row>
    <row r="13" spans="2:13" ht="14.25" customHeight="1">
      <c r="B13" s="18" t="s">
        <v>547</v>
      </c>
      <c r="C13" s="14">
        <v>1</v>
      </c>
      <c r="D13" s="15">
        <f>SST!J14</f>
        <v>0</v>
      </c>
      <c r="E13" s="16" t="str">
        <f t="shared" si="0"/>
        <v>NO CUMPLE</v>
      </c>
      <c r="F13" s="15">
        <f>SST!O14</f>
        <v>0</v>
      </c>
      <c r="G13" s="16" t="str">
        <f t="shared" si="1"/>
        <v>NO CUMPLE</v>
      </c>
      <c r="H13" s="15">
        <f>SST!T14</f>
        <v>0</v>
      </c>
      <c r="I13" s="16" t="str">
        <f t="shared" si="2"/>
        <v>NO CUMPLE</v>
      </c>
      <c r="J13" s="15">
        <f>SST!Y14</f>
        <v>0</v>
      </c>
      <c r="K13" s="16" t="str">
        <f t="shared" si="3"/>
        <v>NO CUMPLE</v>
      </c>
      <c r="L13" s="15">
        <f>SST!AD14</f>
        <v>0</v>
      </c>
      <c r="M13" s="16" t="str">
        <f t="shared" si="4"/>
        <v>NO CUMPLE</v>
      </c>
    </row>
    <row r="14" spans="2:13" ht="14.25" customHeight="1">
      <c r="B14" s="18" t="s">
        <v>548</v>
      </c>
      <c r="C14" s="14">
        <v>1</v>
      </c>
      <c r="D14" s="15">
        <f>Calidad!J18</f>
        <v>0</v>
      </c>
      <c r="E14" s="16" t="str">
        <f t="shared" si="0"/>
        <v>NO CUMPLE</v>
      </c>
      <c r="F14" s="15">
        <f>Calidad!O18</f>
        <v>0</v>
      </c>
      <c r="G14" s="16" t="str">
        <f t="shared" si="1"/>
        <v>NO CUMPLE</v>
      </c>
      <c r="H14" s="15">
        <f>Calidad!T18</f>
        <v>0</v>
      </c>
      <c r="I14" s="16" t="str">
        <f t="shared" si="2"/>
        <v>NO CUMPLE</v>
      </c>
      <c r="J14" s="15">
        <f>Calidad!Y18</f>
        <v>0</v>
      </c>
      <c r="K14" s="16" t="str">
        <f t="shared" si="3"/>
        <v>NO CUMPLE</v>
      </c>
      <c r="L14" s="15">
        <f>Calidad!AD18</f>
        <v>0</v>
      </c>
      <c r="M14" s="16" t="str">
        <f t="shared" si="4"/>
        <v>NO CUMPLE</v>
      </c>
    </row>
    <row r="15" spans="2:13" ht="14.25" customHeight="1">
      <c r="B15" s="18" t="s">
        <v>549</v>
      </c>
      <c r="C15" s="14">
        <v>1</v>
      </c>
      <c r="D15" s="15">
        <f>'Ambiental '!J28</f>
        <v>0</v>
      </c>
      <c r="E15" s="16" t="str">
        <f t="shared" si="0"/>
        <v>NO CUMPLE</v>
      </c>
      <c r="F15" s="15">
        <f>'Ambiental '!O28</f>
        <v>0</v>
      </c>
      <c r="G15" s="16" t="str">
        <f t="shared" si="1"/>
        <v>NO CUMPLE</v>
      </c>
      <c r="H15" s="15">
        <f>'Ambiental '!T28</f>
        <v>0</v>
      </c>
      <c r="I15" s="16" t="str">
        <f t="shared" si="2"/>
        <v>NO CUMPLE</v>
      </c>
      <c r="J15" s="15">
        <f>'Ambiental '!Y28</f>
        <v>0</v>
      </c>
      <c r="K15" s="16" t="str">
        <f t="shared" si="3"/>
        <v>NO CUMPLE</v>
      </c>
      <c r="L15" s="15">
        <f>'Ambiental '!AD28</f>
        <v>0</v>
      </c>
      <c r="M15" s="16" t="str">
        <f t="shared" si="4"/>
        <v>NO CUMPLE</v>
      </c>
    </row>
    <row r="16" spans="2:13" ht="14.25" customHeight="1">
      <c r="B16" s="18" t="s">
        <v>550</v>
      </c>
      <c r="C16" s="14">
        <v>1</v>
      </c>
      <c r="D16" s="15">
        <f>Financiera!J22</f>
        <v>0</v>
      </c>
      <c r="E16" s="16" t="str">
        <f t="shared" si="0"/>
        <v>NO CUMPLE</v>
      </c>
      <c r="F16" s="15">
        <f>Financiera!O22</f>
        <v>0</v>
      </c>
      <c r="G16" s="16" t="str">
        <f t="shared" si="1"/>
        <v>NO CUMPLE</v>
      </c>
      <c r="H16" s="15">
        <f>Financiera!T22</f>
        <v>0</v>
      </c>
      <c r="I16" s="16" t="str">
        <f t="shared" si="2"/>
        <v>NO CUMPLE</v>
      </c>
      <c r="J16" s="15">
        <f>Financiera!Y22</f>
        <v>0</v>
      </c>
      <c r="K16" s="16" t="str">
        <f t="shared" si="3"/>
        <v>NO CUMPLE</v>
      </c>
      <c r="L16" s="15">
        <f>Financiera!AD22</f>
        <v>0</v>
      </c>
      <c r="M16" s="16" t="str">
        <f t="shared" si="4"/>
        <v>NO CUMPLE</v>
      </c>
    </row>
    <row r="17" spans="2:13" ht="14.25" customHeight="1">
      <c r="B17" s="18" t="s">
        <v>551</v>
      </c>
      <c r="C17" s="14">
        <v>1</v>
      </c>
      <c r="D17" s="15">
        <f>'Planeación '!J22</f>
        <v>0</v>
      </c>
      <c r="E17" s="16" t="str">
        <f t="shared" si="0"/>
        <v>NO CUMPLE</v>
      </c>
      <c r="F17" s="15">
        <f>'Planeación '!O22</f>
        <v>0</v>
      </c>
      <c r="G17" s="16" t="str">
        <f t="shared" si="1"/>
        <v>NO CUMPLE</v>
      </c>
      <c r="H17" s="15">
        <f>'Planeación '!T22</f>
        <v>0</v>
      </c>
      <c r="I17" s="16" t="str">
        <f t="shared" si="2"/>
        <v>NO CUMPLE</v>
      </c>
      <c r="J17" s="15">
        <f>'Planeación '!Y22</f>
        <v>0</v>
      </c>
      <c r="K17" s="16" t="str">
        <f t="shared" si="3"/>
        <v>NO CUMPLE</v>
      </c>
      <c r="L17" s="15">
        <f>'Planeación '!AD22</f>
        <v>0</v>
      </c>
      <c r="M17" s="16" t="str">
        <f t="shared" si="4"/>
        <v>NO CUMPLE</v>
      </c>
    </row>
    <row r="18" spans="2:13" ht="14.25" customHeight="1">
      <c r="B18" s="18" t="s">
        <v>552</v>
      </c>
      <c r="C18" s="14">
        <v>1</v>
      </c>
      <c r="D18" s="15">
        <f>'Contratación '!O14</f>
        <v>0</v>
      </c>
      <c r="E18" s="16" t="str">
        <f>IF(D18&gt;=C18,"CUMPLE","NO CUMPLE")</f>
        <v>NO CUMPLE</v>
      </c>
      <c r="F18" s="15">
        <f>'Contratación '!O14</f>
        <v>0</v>
      </c>
      <c r="G18" s="16" t="str">
        <f t="shared" si="1"/>
        <v>NO CUMPLE</v>
      </c>
      <c r="H18" s="15">
        <f>'Contratación '!T14</f>
        <v>0</v>
      </c>
      <c r="I18" s="16" t="str">
        <f t="shared" si="2"/>
        <v>NO CUMPLE</v>
      </c>
      <c r="J18" s="15">
        <f>'Contratación '!Y14</f>
        <v>0</v>
      </c>
      <c r="K18" s="16" t="str">
        <f t="shared" si="3"/>
        <v>NO CUMPLE</v>
      </c>
      <c r="L18" s="15">
        <f>'Contratación '!AD14</f>
        <v>0</v>
      </c>
      <c r="M18" s="16" t="str">
        <f t="shared" si="4"/>
        <v>NO CUMPLE</v>
      </c>
    </row>
    <row r="19" spans="2:13" ht="14.25" customHeight="1">
      <c r="B19" s="18" t="s">
        <v>553</v>
      </c>
      <c r="C19" s="14">
        <v>1</v>
      </c>
      <c r="D19" s="15">
        <f>'Facturacion '!J14</f>
        <v>0</v>
      </c>
      <c r="E19" s="16" t="str">
        <f t="shared" si="0"/>
        <v>NO CUMPLE</v>
      </c>
      <c r="F19" s="15">
        <f>'Facturacion '!O14</f>
        <v>0</v>
      </c>
      <c r="G19" s="16" t="str">
        <f t="shared" si="1"/>
        <v>NO CUMPLE</v>
      </c>
      <c r="H19" s="15">
        <f>'Facturacion '!T14</f>
        <v>0</v>
      </c>
      <c r="I19" s="16" t="str">
        <f t="shared" si="2"/>
        <v>NO CUMPLE</v>
      </c>
      <c r="J19" s="15">
        <f>'Facturacion '!Y14</f>
        <v>0</v>
      </c>
      <c r="K19" s="16" t="str">
        <f t="shared" si="3"/>
        <v>NO CUMPLE</v>
      </c>
      <c r="L19" s="15">
        <f>'Facturacion '!AD14</f>
        <v>0</v>
      </c>
      <c r="M19" s="16" t="str">
        <f t="shared" si="4"/>
        <v>NO CUMPLE</v>
      </c>
    </row>
    <row r="20" spans="2:13" ht="14.25" customHeight="1">
      <c r="B20" s="18" t="s">
        <v>554</v>
      </c>
      <c r="C20" s="14">
        <v>1</v>
      </c>
      <c r="D20" s="15">
        <f>Almacen!J12</f>
        <v>0</v>
      </c>
      <c r="E20" s="16" t="str">
        <f t="shared" si="0"/>
        <v>NO CUMPLE</v>
      </c>
      <c r="F20" s="15">
        <f>Almacen!O12</f>
        <v>0</v>
      </c>
      <c r="G20" s="16" t="str">
        <f t="shared" si="1"/>
        <v>NO CUMPLE</v>
      </c>
      <c r="H20" s="15">
        <f>Almacen!T12</f>
        <v>0</v>
      </c>
      <c r="I20" s="16" t="str">
        <f t="shared" si="2"/>
        <v>NO CUMPLE</v>
      </c>
      <c r="J20" s="15">
        <f>Almacen!Y12</f>
        <v>0</v>
      </c>
      <c r="K20" s="16" t="str">
        <f t="shared" si="3"/>
        <v>NO CUMPLE</v>
      </c>
      <c r="L20" s="15">
        <f>Almacen!AD12</f>
        <v>0</v>
      </c>
      <c r="M20" s="16" t="str">
        <f t="shared" si="4"/>
        <v>NO CUMPLE</v>
      </c>
    </row>
    <row r="21" spans="2:13" ht="14.25" customHeight="1">
      <c r="B21" s="18" t="s">
        <v>555</v>
      </c>
      <c r="C21" s="14">
        <v>1</v>
      </c>
      <c r="D21" s="15">
        <f>Comercial!J13</f>
        <v>0</v>
      </c>
      <c r="E21" s="16" t="str">
        <f t="shared" si="0"/>
        <v>NO CUMPLE</v>
      </c>
      <c r="F21" s="15">
        <f>Comercial!O13</f>
        <v>0</v>
      </c>
      <c r="G21" s="16" t="str">
        <f t="shared" si="1"/>
        <v>NO CUMPLE</v>
      </c>
      <c r="H21" s="15">
        <f>Comercial!T13</f>
        <v>0</v>
      </c>
      <c r="I21" s="16" t="str">
        <f t="shared" si="2"/>
        <v>NO CUMPLE</v>
      </c>
      <c r="J21" s="15">
        <f>Comercial!Y13</f>
        <v>0</v>
      </c>
      <c r="K21" s="16" t="str">
        <f t="shared" si="3"/>
        <v>NO CUMPLE</v>
      </c>
      <c r="L21" s="15">
        <f>Comercial!AD13</f>
        <v>0</v>
      </c>
      <c r="M21" s="16" t="str">
        <f t="shared" si="4"/>
        <v>NO CUMPLE</v>
      </c>
    </row>
    <row r="22" spans="2:13" ht="14.25" customHeight="1">
      <c r="B22" s="18" t="s">
        <v>556</v>
      </c>
      <c r="C22" s="14">
        <v>1</v>
      </c>
      <c r="D22" s="15">
        <f>Infraestructura!J21</f>
        <v>0</v>
      </c>
      <c r="E22" s="16" t="str">
        <f t="shared" si="0"/>
        <v>NO CUMPLE</v>
      </c>
      <c r="F22" s="15">
        <f>Infraestructura!O21</f>
        <v>0</v>
      </c>
      <c r="G22" s="16" t="str">
        <f t="shared" si="1"/>
        <v>NO CUMPLE</v>
      </c>
      <c r="H22" s="15">
        <f>Infraestructura!T21</f>
        <v>0</v>
      </c>
      <c r="I22" s="16" t="str">
        <f t="shared" si="2"/>
        <v>NO CUMPLE</v>
      </c>
      <c r="J22" s="15">
        <f>Infraestructura!Y21</f>
        <v>0</v>
      </c>
      <c r="K22" s="16" t="str">
        <f t="shared" si="3"/>
        <v>NO CUMPLE</v>
      </c>
      <c r="L22" s="15">
        <f>Infraestructura!AD21</f>
        <v>0</v>
      </c>
      <c r="M22" s="16" t="str">
        <f t="shared" si="4"/>
        <v>NO CUMPLE</v>
      </c>
    </row>
    <row r="23" spans="2:13" ht="14.25" customHeight="1">
      <c r="B23" s="18" t="s">
        <v>557</v>
      </c>
      <c r="C23" s="14">
        <v>1</v>
      </c>
      <c r="D23" s="15">
        <f>'Defensa Judicial'!J17</f>
        <v>0</v>
      </c>
      <c r="E23" s="16" t="str">
        <f t="shared" si="0"/>
        <v>NO CUMPLE</v>
      </c>
      <c r="F23" s="15">
        <f>'Defensa Judicial'!O17</f>
        <v>0</v>
      </c>
      <c r="G23" s="16" t="str">
        <f t="shared" si="1"/>
        <v>NO CUMPLE</v>
      </c>
      <c r="H23" s="15">
        <f>'Defensa Judicial'!T17</f>
        <v>0</v>
      </c>
      <c r="I23" s="16" t="str">
        <f t="shared" si="2"/>
        <v>NO CUMPLE</v>
      </c>
      <c r="J23" s="15">
        <f>'Defensa Judicial'!Y17</f>
        <v>0</v>
      </c>
      <c r="K23" s="16" t="str">
        <f t="shared" si="3"/>
        <v>NO CUMPLE</v>
      </c>
      <c r="L23" s="15">
        <f>'Defensa Judicial'!AD17</f>
        <v>0</v>
      </c>
      <c r="M23" s="16" t="str">
        <f t="shared" si="4"/>
        <v>NO CUMPLE</v>
      </c>
    </row>
    <row r="24" spans="2:13" ht="14.25" customHeight="1">
      <c r="B24" s="18" t="s">
        <v>558</v>
      </c>
      <c r="C24" s="14">
        <v>1</v>
      </c>
      <c r="D24" s="15">
        <f>'Control Interno'!J13</f>
        <v>0</v>
      </c>
      <c r="E24" s="16" t="str">
        <f t="shared" si="0"/>
        <v>NO CUMPLE</v>
      </c>
      <c r="F24" s="15">
        <f>'Control Interno'!O13</f>
        <v>0</v>
      </c>
      <c r="G24" s="16" t="str">
        <f t="shared" si="1"/>
        <v>NO CUMPLE</v>
      </c>
      <c r="H24" s="15">
        <f>'Control Interno'!T13</f>
        <v>0</v>
      </c>
      <c r="I24" s="16" t="str">
        <f t="shared" si="2"/>
        <v>NO CUMPLE</v>
      </c>
      <c r="J24" s="15">
        <f>'Control Interno'!Y13</f>
        <v>0</v>
      </c>
      <c r="K24" s="16" t="str">
        <f t="shared" si="3"/>
        <v>NO CUMPLE</v>
      </c>
      <c r="L24" s="15">
        <f>'Control Interno'!AD13</f>
        <v>0</v>
      </c>
      <c r="M24" s="16" t="str">
        <f t="shared" si="4"/>
        <v>NO CUMPLE</v>
      </c>
    </row>
    <row r="25" spans="2:13" ht="14.25" customHeight="1">
      <c r="B25" s="18" t="s">
        <v>559</v>
      </c>
      <c r="C25" s="14">
        <v>1</v>
      </c>
      <c r="D25" s="15">
        <f>'Gestion Documental '!J13</f>
        <v>0</v>
      </c>
      <c r="E25" s="16" t="str">
        <f t="shared" si="0"/>
        <v>NO CUMPLE</v>
      </c>
      <c r="F25" s="15">
        <f>'Gestion Documental '!O13</f>
        <v>0</v>
      </c>
      <c r="G25" s="16" t="str">
        <f t="shared" si="1"/>
        <v>NO CUMPLE</v>
      </c>
      <c r="H25" s="15">
        <f>'Gestion Documental '!T13</f>
        <v>0</v>
      </c>
      <c r="I25" s="16" t="str">
        <f t="shared" si="2"/>
        <v>NO CUMPLE</v>
      </c>
      <c r="J25" s="15">
        <f>'Gestion Documental '!Y13</f>
        <v>0</v>
      </c>
      <c r="K25" s="16" t="str">
        <f t="shared" si="3"/>
        <v>NO CUMPLE</v>
      </c>
      <c r="L25" s="15">
        <f>'Gestion Documental '!AD13</f>
        <v>0</v>
      </c>
      <c r="M25" s="16" t="str">
        <f t="shared" si="4"/>
        <v>NO CUMPLE</v>
      </c>
    </row>
    <row r="26" spans="2:13" ht="14.25" customHeight="1">
      <c r="B26" s="18" t="s">
        <v>560</v>
      </c>
      <c r="C26" s="14">
        <v>1</v>
      </c>
      <c r="D26" s="15">
        <f>'Asesor Juridico '!J12</f>
        <v>0</v>
      </c>
      <c r="E26" s="16" t="str">
        <f t="shared" si="0"/>
        <v>NO CUMPLE</v>
      </c>
      <c r="F26" s="15">
        <f>'Asesor Juridico '!O12</f>
        <v>0</v>
      </c>
      <c r="G26" s="16" t="str">
        <f>IF(F26&gt;=E26,"CUMPLE","NO CUMPLE")</f>
        <v>NO CUMPLE</v>
      </c>
      <c r="H26" s="15">
        <f>'Asesor Juridico '!T12</f>
        <v>0</v>
      </c>
      <c r="I26" s="16" t="str">
        <f t="shared" si="2"/>
        <v>NO CUMPLE</v>
      </c>
      <c r="J26" s="15">
        <f>'Asesor Juridico '!Y12</f>
        <v>0</v>
      </c>
      <c r="K26" s="16" t="str">
        <f t="shared" si="3"/>
        <v>NO CUMPLE</v>
      </c>
      <c r="L26" s="15">
        <f>'Asesor Juridico '!AD12</f>
        <v>0</v>
      </c>
      <c r="M26" s="16" t="str">
        <f t="shared" si="4"/>
        <v>NO CUMPLE</v>
      </c>
    </row>
    <row r="27" spans="2:13" ht="43.5" customHeight="1">
      <c r="B27" s="232"/>
      <c r="C27" s="232"/>
      <c r="D27" s="232"/>
      <c r="E27" s="232"/>
      <c r="F27" s="232"/>
      <c r="G27" s="232"/>
      <c r="H27" s="232"/>
      <c r="I27" s="232"/>
      <c r="J27" s="232"/>
      <c r="K27" s="232"/>
      <c r="L27" s="232"/>
      <c r="M27" s="232"/>
    </row>
  </sheetData>
  <sheetProtection algorithmName="SHA-512" hashValue="EsB9op6DoagNCRJv/sHcgod5WfOkSVpepT4Gv8NO0n/5sc6eNuOehpkx34cZdU6ya8ePR5fE65sB2tEoCqnOVg==" saltValue="d+nCXzpJpQGmoNy+OhICSA==" spinCount="100000" sheet="1" objects="1" scenarios="1"/>
  <mergeCells count="15">
    <mergeCell ref="B27:M27"/>
    <mergeCell ref="L1:M1"/>
    <mergeCell ref="L2:M2"/>
    <mergeCell ref="C2:E2"/>
    <mergeCell ref="F2:H2"/>
    <mergeCell ref="I2:K2"/>
    <mergeCell ref="C1:K1"/>
    <mergeCell ref="B3:M3"/>
    <mergeCell ref="D4:E4"/>
    <mergeCell ref="B4:B5"/>
    <mergeCell ref="F4:G4"/>
    <mergeCell ref="H4:I4"/>
    <mergeCell ref="J4:K4"/>
    <mergeCell ref="L4:M4"/>
    <mergeCell ref="C4:C5"/>
  </mergeCells>
  <conditionalFormatting sqref="E6:E26">
    <cfRule type="containsText" dxfId="429" priority="31" operator="containsText" text="NO CUMPLE">
      <formula>NOT(ISERROR(SEARCH("NO CUMPLE",E6)))</formula>
    </cfRule>
    <cfRule type="containsText" dxfId="428" priority="32" operator="containsText" text="CUMPLE">
      <formula>NOT(ISERROR(SEARCH("CUMPLE",E6)))</formula>
    </cfRule>
    <cfRule type="iconSet" priority="33">
      <iconSet>
        <cfvo type="percent" val="0"/>
        <cfvo type="percent" val="33"/>
        <cfvo type="percent" val="67"/>
      </iconSet>
    </cfRule>
  </conditionalFormatting>
  <conditionalFormatting sqref="G6:G26">
    <cfRule type="containsText" dxfId="427" priority="10" operator="containsText" text="NO CUMPLE">
      <formula>NOT(ISERROR(SEARCH("NO CUMPLE",G6)))</formula>
    </cfRule>
    <cfRule type="containsText" dxfId="426" priority="11" operator="containsText" text="CUMPLE">
      <formula>NOT(ISERROR(SEARCH("CUMPLE",G6)))</formula>
    </cfRule>
    <cfRule type="iconSet" priority="12">
      <iconSet>
        <cfvo type="percent" val="0"/>
        <cfvo type="percent" val="33"/>
        <cfvo type="percent" val="67"/>
      </iconSet>
    </cfRule>
  </conditionalFormatting>
  <conditionalFormatting sqref="I6:I26">
    <cfRule type="containsText" dxfId="425" priority="7" operator="containsText" text="NO CUMPLE">
      <formula>NOT(ISERROR(SEARCH("NO CUMPLE",I6)))</formula>
    </cfRule>
    <cfRule type="containsText" dxfId="424" priority="8" operator="containsText" text="CUMPLE">
      <formula>NOT(ISERROR(SEARCH("CUMPLE",I6)))</formula>
    </cfRule>
    <cfRule type="iconSet" priority="9">
      <iconSet>
        <cfvo type="percent" val="0"/>
        <cfvo type="percent" val="33"/>
        <cfvo type="percent" val="67"/>
      </iconSet>
    </cfRule>
  </conditionalFormatting>
  <conditionalFormatting sqref="K6:K26">
    <cfRule type="containsText" dxfId="423" priority="4" operator="containsText" text="NO CUMPLE">
      <formula>NOT(ISERROR(SEARCH("NO CUMPLE",K6)))</formula>
    </cfRule>
    <cfRule type="containsText" dxfId="422" priority="5" operator="containsText" text="CUMPLE">
      <formula>NOT(ISERROR(SEARCH("CUMPLE",K6)))</formula>
    </cfRule>
    <cfRule type="iconSet" priority="6">
      <iconSet>
        <cfvo type="percent" val="0"/>
        <cfvo type="percent" val="33"/>
        <cfvo type="percent" val="67"/>
      </iconSet>
    </cfRule>
  </conditionalFormatting>
  <conditionalFormatting sqref="M6:M26">
    <cfRule type="containsText" dxfId="421" priority="1" operator="containsText" text="NO CUMPLE">
      <formula>NOT(ISERROR(SEARCH("NO CUMPLE",M6)))</formula>
    </cfRule>
    <cfRule type="containsText" dxfId="420" priority="2" operator="containsText" text="CUMPLE">
      <formula>NOT(ISERROR(SEARCH("CUMPLE",M6)))</formula>
    </cfRule>
    <cfRule type="iconSet" priority="3">
      <iconSet>
        <cfvo type="percent" val="0"/>
        <cfvo type="percent" val="33"/>
        <cfvo type="percent" val="67"/>
      </iconSet>
    </cfRule>
  </conditionalFormatting>
  <hyperlinks>
    <hyperlink ref="B6" location="'Talento Humano'!A1" display="TALENTO HUMANO" xr:uid="{A2C20AB8-D47F-4238-B548-B8A7BF3DEA2D}"/>
    <hyperlink ref="B7" location="'Tecnico Cientifica'!A1" display="TECNICA CIENTIFICA (SUBGERENCIA DE SERVICIOS DE SALUD)" xr:uid="{DED1DDCB-4688-4939-BCB6-70EEB005850B}"/>
    <hyperlink ref="B8" location="Comunicaciones!A1" display="COMUNICACIONES " xr:uid="{DF380A3B-7313-41FF-9CC6-19B85D1CED25}"/>
    <hyperlink ref="B9" location="'Mision Medica '!A1" display="MISION MEDICA" xr:uid="{7DB9247E-C714-4404-85CB-030D2817DA3A}"/>
    <hyperlink ref="B10" location="TICs!A1" display="TICS" xr:uid="{8EE974B1-968E-451E-8193-447FC2D160EF}"/>
    <hyperlink ref="B11" location="Biomedico!A1" display="BIOMEDICO" xr:uid="{4B60C41F-3332-47B0-89EE-9D403B76DB98}"/>
    <hyperlink ref="B12" location="SIAU!A1" display="SIAU " xr:uid="{175FB61D-C229-4DF6-B1CA-835DBB2F01EB}"/>
    <hyperlink ref="B13" location="SST!A1" display="SEGURIDAD Y SALUD EN EL TRABAJO " xr:uid="{6DA0357A-CE4F-485F-929D-3EF2C77E44D9}"/>
    <hyperlink ref="B14" location="Calidad!A1" display="CALIDAD" xr:uid="{7A77ED8D-A930-4182-A8CD-9921BD8DA6D0}"/>
    <hyperlink ref="B15" location="'Ambiental '!A1" display="GESTION AMBIENTAL" xr:uid="{BE80A310-1C8E-4C2A-8C48-E48566E678F8}"/>
    <hyperlink ref="B16" location="Financiera!A1" display="FINANCIERA" xr:uid="{84DA58D4-FFB9-4AF0-B6A1-29D9667EC3FD}"/>
    <hyperlink ref="B17" location="'Planeación '!A1" display="PLANEACION" xr:uid="{587A8D58-8F7E-4095-922A-B794A6154FD7}"/>
    <hyperlink ref="B18" location="'Contratación '!A1" display="CONTRATACIÓN " xr:uid="{183F2154-FC83-4E8E-8B68-F780527E79D8}"/>
    <hyperlink ref="B19" location="'Facturacion '!A1" display="FACTURACION  " xr:uid="{86771DD5-27B8-4E73-B9CB-5E0C9EB9DF9C}"/>
    <hyperlink ref="B20" location="Almacen!A1" display="ALMACEN" xr:uid="{F503BB70-D5BA-4F65-9EFD-8D9035918AD3}"/>
    <hyperlink ref="B21" location="Comercial!A1" display="COMERCIAL" xr:uid="{AA0351D4-56D6-4300-B56B-F16D79D9D3C7}"/>
    <hyperlink ref="B22" location="Infraestructura!A1" display="INFRAESTRUCTURA" xr:uid="{8EE6F46B-5F5F-4A70-A3B1-F92180E6A273}"/>
    <hyperlink ref="B23" location="'Defensa Judicial'!A1" display="DEFENSA JUDICIAL" xr:uid="{4C8BC054-6823-490A-AA23-3C8BACD69D6A}"/>
    <hyperlink ref="B24" location="'Control Interno'!A1" display="CONTROL INTERNO" xr:uid="{BAF07FA2-602D-4F1C-B5B8-13C14D3C8C97}"/>
    <hyperlink ref="B25" location="'Gestion Documental '!A1" display="GESTION DOCUMENTAL " xr:uid="{3A099D05-7317-4726-8F0E-7C013854F23B}"/>
    <hyperlink ref="B26" location="'Asesor Juridico '!A1" display="ASESOR JURIDICO" xr:uid="{E58BECCB-20AA-4C6A-9D55-BEB3F63EC570}"/>
  </hyperlinks>
  <pageMargins left="0.7" right="0.7" top="0.75" bottom="0.75" header="0.3" footer="0.3"/>
  <pageSetup scale="34" orientation="portrait" r:id="rId1"/>
  <ignoredErrors>
    <ignoredError sqref="F6:F8 H6:H8 J6:J8 F9:F12 H9:H12 J9:J12 F13:F17 H13:H17 J13:J17 L6:L17 E18 F18:F26 H18:H26 J18:J26 L18:L26"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B6240-9A8B-4DD0-9399-ACE750974256}">
  <dimension ref="A1:BA18"/>
  <sheetViews>
    <sheetView zoomScale="60" zoomScaleNormal="60" workbookViewId="0">
      <selection activeCell="A7" sqref="A7:A15"/>
    </sheetView>
  </sheetViews>
  <sheetFormatPr baseColWidth="10" defaultColWidth="11" defaultRowHeight="14.25"/>
  <cols>
    <col min="1" max="1" width="20.42578125" style="96" customWidth="1"/>
    <col min="2" max="2" width="34.85546875" style="96" customWidth="1"/>
    <col min="3" max="3" width="28.7109375" style="96" customWidth="1"/>
    <col min="4" max="4" width="20.42578125" style="96" customWidth="1"/>
    <col min="5" max="5" width="8.85546875" style="96" customWidth="1"/>
    <col min="6" max="6" width="10.85546875" style="96" customWidth="1"/>
    <col min="7" max="7" width="21" style="96" customWidth="1"/>
    <col min="8" max="11" width="16.140625" style="96" customWidth="1"/>
    <col min="12" max="12" width="23" style="96" customWidth="1"/>
    <col min="13" max="16" width="16.140625" style="96" customWidth="1"/>
    <col min="17" max="17" width="23" style="96" customWidth="1"/>
    <col min="18" max="21" width="16.140625" style="96" customWidth="1"/>
    <col min="22" max="22" width="23" style="96" customWidth="1"/>
    <col min="23" max="26" width="16.140625" style="96" customWidth="1"/>
    <col min="27" max="27" width="23" style="96" customWidth="1"/>
    <col min="28" max="31" width="16.140625" style="96" customWidth="1"/>
    <col min="32" max="32" width="28" style="96" customWidth="1"/>
    <col min="33" max="33" width="25.7109375" style="52" customWidth="1"/>
    <col min="34" max="16384" width="11" style="52"/>
  </cols>
  <sheetData>
    <row r="1" spans="1:53" ht="86.25" customHeight="1">
      <c r="A1" s="248"/>
      <c r="B1" s="248"/>
      <c r="C1" s="248"/>
      <c r="D1" s="251" t="s">
        <v>597</v>
      </c>
      <c r="E1" s="252"/>
      <c r="F1" s="252"/>
      <c r="G1" s="252"/>
      <c r="H1" s="252"/>
      <c r="I1" s="252"/>
      <c r="J1" s="252"/>
      <c r="K1" s="252"/>
      <c r="L1" s="252"/>
      <c r="M1" s="252"/>
      <c r="N1" s="252"/>
      <c r="O1" s="252"/>
      <c r="P1" s="252"/>
      <c r="Q1" s="252"/>
      <c r="R1" s="252"/>
      <c r="S1" s="252"/>
      <c r="T1" s="252"/>
      <c r="U1" s="252"/>
      <c r="V1" s="252"/>
      <c r="W1" s="252"/>
      <c r="X1" s="252"/>
      <c r="Y1" s="252"/>
      <c r="Z1" s="252"/>
      <c r="AA1" s="252"/>
      <c r="AB1" s="252"/>
      <c r="AC1" s="253"/>
      <c r="AD1" s="248"/>
      <c r="AE1" s="248"/>
      <c r="AF1" s="248"/>
    </row>
    <row r="2" spans="1:53" s="53" customFormat="1" ht="43.5" customHeight="1">
      <c r="A2" s="249" t="s">
        <v>610</v>
      </c>
      <c r="B2" s="249"/>
      <c r="C2" s="249"/>
      <c r="D2" s="254" t="s">
        <v>611</v>
      </c>
      <c r="E2" s="252"/>
      <c r="F2" s="252"/>
      <c r="G2" s="252"/>
      <c r="H2" s="252"/>
      <c r="I2" s="252"/>
      <c r="J2" s="252"/>
      <c r="K2" s="252"/>
      <c r="L2" s="253"/>
      <c r="M2" s="254" t="s">
        <v>612</v>
      </c>
      <c r="N2" s="252"/>
      <c r="O2" s="252"/>
      <c r="P2" s="252"/>
      <c r="Q2" s="252"/>
      <c r="R2" s="252"/>
      <c r="S2" s="252"/>
      <c r="T2" s="252"/>
      <c r="U2" s="253"/>
      <c r="V2" s="254" t="s">
        <v>609</v>
      </c>
      <c r="W2" s="252"/>
      <c r="X2" s="252"/>
      <c r="Y2" s="252"/>
      <c r="Z2" s="252"/>
      <c r="AA2" s="252"/>
      <c r="AB2" s="252"/>
      <c r="AC2" s="253"/>
      <c r="AD2" s="250" t="s">
        <v>598</v>
      </c>
      <c r="AE2" s="250"/>
      <c r="AF2" s="250"/>
    </row>
    <row r="3" spans="1:53" ht="15.75" customHeight="1">
      <c r="A3" s="264"/>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6"/>
    </row>
    <row r="4" spans="1:53" s="98" customFormat="1" ht="36.75" customHeight="1">
      <c r="A4" s="321" t="s">
        <v>452</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97"/>
      <c r="AH4" s="97"/>
      <c r="AI4" s="97"/>
      <c r="AJ4" s="97"/>
      <c r="AK4" s="97"/>
      <c r="AL4" s="97"/>
      <c r="AM4" s="97"/>
    </row>
    <row r="5" spans="1:53" ht="30" customHeight="1">
      <c r="A5" s="342" t="s">
        <v>287</v>
      </c>
      <c r="B5" s="344" t="s">
        <v>1</v>
      </c>
      <c r="C5" s="344" t="s">
        <v>2</v>
      </c>
      <c r="D5" s="344" t="s">
        <v>3</v>
      </c>
      <c r="E5" s="344" t="s">
        <v>288</v>
      </c>
      <c r="F5" s="344" t="s">
        <v>0</v>
      </c>
      <c r="G5" s="344" t="s">
        <v>16</v>
      </c>
      <c r="H5" s="278" t="s">
        <v>529</v>
      </c>
      <c r="I5" s="279"/>
      <c r="J5" s="279"/>
      <c r="K5" s="279"/>
      <c r="L5" s="280"/>
      <c r="M5" s="255" t="s">
        <v>530</v>
      </c>
      <c r="N5" s="256"/>
      <c r="O5" s="256"/>
      <c r="P5" s="256"/>
      <c r="Q5" s="336"/>
      <c r="R5" s="263" t="s">
        <v>531</v>
      </c>
      <c r="S5" s="337"/>
      <c r="T5" s="337"/>
      <c r="U5" s="337"/>
      <c r="V5" s="261"/>
      <c r="W5" s="270" t="s">
        <v>532</v>
      </c>
      <c r="X5" s="271"/>
      <c r="Y5" s="271"/>
      <c r="Z5" s="271"/>
      <c r="AA5" s="338"/>
      <c r="AB5" s="272" t="s">
        <v>537</v>
      </c>
      <c r="AC5" s="273"/>
      <c r="AD5" s="273"/>
      <c r="AE5" s="273"/>
      <c r="AF5" s="339"/>
      <c r="AG5" s="99"/>
      <c r="AH5" s="99"/>
      <c r="AI5" s="99"/>
      <c r="AJ5" s="99"/>
      <c r="AK5" s="99"/>
      <c r="AL5" s="99"/>
      <c r="AM5" s="99"/>
      <c r="AN5" s="100"/>
      <c r="AO5" s="100"/>
      <c r="AP5" s="100"/>
      <c r="AQ5" s="100"/>
      <c r="AR5" s="100"/>
      <c r="AS5" s="100"/>
      <c r="AT5" s="100"/>
      <c r="AU5" s="100"/>
      <c r="AV5" s="100"/>
      <c r="AW5" s="100"/>
      <c r="AX5" s="100"/>
      <c r="AY5" s="100"/>
      <c r="AZ5" s="100"/>
      <c r="BA5" s="100"/>
    </row>
    <row r="6" spans="1:53" ht="35.25" customHeight="1">
      <c r="A6" s="343"/>
      <c r="B6" s="345"/>
      <c r="C6" s="345"/>
      <c r="D6" s="345"/>
      <c r="E6" s="345"/>
      <c r="F6" s="345"/>
      <c r="G6" s="345"/>
      <c r="H6" s="86" t="s">
        <v>526</v>
      </c>
      <c r="I6" s="86" t="s">
        <v>527</v>
      </c>
      <c r="J6" s="86" t="s">
        <v>591</v>
      </c>
      <c r="K6" s="86" t="s">
        <v>533</v>
      </c>
      <c r="L6" s="86" t="s">
        <v>528</v>
      </c>
      <c r="M6" s="87" t="s">
        <v>526</v>
      </c>
      <c r="N6" s="87" t="s">
        <v>527</v>
      </c>
      <c r="O6" s="87" t="s">
        <v>591</v>
      </c>
      <c r="P6" s="87" t="s">
        <v>533</v>
      </c>
      <c r="Q6" s="87" t="s">
        <v>528</v>
      </c>
      <c r="R6" s="80" t="s">
        <v>526</v>
      </c>
      <c r="S6" s="80" t="s">
        <v>527</v>
      </c>
      <c r="T6" s="80" t="s">
        <v>591</v>
      </c>
      <c r="U6" s="80" t="s">
        <v>533</v>
      </c>
      <c r="V6" s="80" t="s">
        <v>528</v>
      </c>
      <c r="W6" s="89" t="s">
        <v>526</v>
      </c>
      <c r="X6" s="89" t="s">
        <v>527</v>
      </c>
      <c r="Y6" s="89" t="s">
        <v>591</v>
      </c>
      <c r="Z6" s="89" t="s">
        <v>533</v>
      </c>
      <c r="AA6" s="89" t="s">
        <v>528</v>
      </c>
      <c r="AB6" s="91" t="s">
        <v>534</v>
      </c>
      <c r="AC6" s="91" t="s">
        <v>535</v>
      </c>
      <c r="AD6" s="91" t="s">
        <v>591</v>
      </c>
      <c r="AE6" s="91" t="s">
        <v>536</v>
      </c>
      <c r="AF6" s="91" t="s">
        <v>595</v>
      </c>
      <c r="AG6" s="99"/>
      <c r="AH6" s="99"/>
      <c r="AI6" s="99"/>
      <c r="AJ6" s="99"/>
      <c r="AK6" s="99"/>
      <c r="AL6" s="99"/>
      <c r="AM6" s="99"/>
      <c r="AN6" s="100"/>
      <c r="AO6" s="100"/>
      <c r="AP6" s="100"/>
      <c r="AQ6" s="100"/>
      <c r="AR6" s="100"/>
      <c r="AS6" s="100"/>
      <c r="AT6" s="100"/>
      <c r="AU6" s="100"/>
      <c r="AV6" s="100"/>
      <c r="AW6" s="100"/>
      <c r="AX6" s="100"/>
      <c r="AY6" s="100"/>
      <c r="AZ6" s="100"/>
      <c r="BA6" s="100"/>
    </row>
    <row r="7" spans="1:53" ht="144" customHeight="1">
      <c r="A7" s="365" t="s">
        <v>57</v>
      </c>
      <c r="B7" s="366" t="s">
        <v>62</v>
      </c>
      <c r="C7" s="132" t="s">
        <v>63</v>
      </c>
      <c r="D7" s="132" t="s">
        <v>453</v>
      </c>
      <c r="E7" s="105">
        <v>47</v>
      </c>
      <c r="F7" s="105">
        <v>11</v>
      </c>
      <c r="G7" s="105" t="s">
        <v>568</v>
      </c>
      <c r="H7" s="104">
        <f>F7/4</f>
        <v>2.75</v>
      </c>
      <c r="I7" s="25"/>
      <c r="J7" s="106">
        <f>_xlfn.PERCENTOF(I7,H7)</f>
        <v>0</v>
      </c>
      <c r="K7" s="94" t="str">
        <f t="shared" ref="K7:K15" si="0">IF(I7&gt;=H7,"CUMPLE","NO CUMPLE")</f>
        <v>NO CUMPLE</v>
      </c>
      <c r="L7" s="25"/>
      <c r="M7" s="104">
        <f t="shared" ref="M7:M15" si="1">F7/4</f>
        <v>2.75</v>
      </c>
      <c r="N7" s="25"/>
      <c r="O7" s="106">
        <f>_xlfn.PERCENTOF(N7,M7)</f>
        <v>0</v>
      </c>
      <c r="P7" s="94" t="str">
        <f t="shared" ref="P7:P15" si="2">IF(N7&gt;=M7,"CUMPLE","NO CUMPLE")</f>
        <v>NO CUMPLE</v>
      </c>
      <c r="Q7" s="25"/>
      <c r="R7" s="104">
        <f t="shared" ref="R7:R15" si="3">F7/4</f>
        <v>2.75</v>
      </c>
      <c r="S7" s="25"/>
      <c r="T7" s="106">
        <f>_xlfn.PERCENTOF(S7,R7)</f>
        <v>0</v>
      </c>
      <c r="U7" s="94" t="str">
        <f t="shared" ref="U7:U15" si="4">IF(S7&gt;=R7,"CUMPLE","NO CUMPLE")</f>
        <v>NO CUMPLE</v>
      </c>
      <c r="V7" s="25"/>
      <c r="W7" s="104">
        <f t="shared" ref="W7:W15" si="5">F7/4</f>
        <v>2.75</v>
      </c>
      <c r="X7" s="25"/>
      <c r="Y7" s="106">
        <f>_xlfn.PERCENTOF(X7,W7)</f>
        <v>0</v>
      </c>
      <c r="Z7" s="94" t="str">
        <f t="shared" ref="Z7:Z15" si="6">IF(X7&gt;=W7,"CUMPLE","NO CUMPLE")</f>
        <v>NO CUMPLE</v>
      </c>
      <c r="AA7" s="25"/>
      <c r="AB7" s="107">
        <f t="shared" ref="AB7:AB15" si="7">H7+M7+R7+W7</f>
        <v>11</v>
      </c>
      <c r="AC7" s="162">
        <f>I7+N7+S7+X7</f>
        <v>0</v>
      </c>
      <c r="AD7" s="106">
        <f>_xlfn.PERCENTOF(AC7,AB7)</f>
        <v>0</v>
      </c>
      <c r="AE7" s="94" t="str">
        <f t="shared" ref="AE7:AE15" si="8">IF(AC7&gt;=AB7,"CUMPLE","NO CUMPLE")</f>
        <v>NO CUMPLE</v>
      </c>
      <c r="AF7" s="25"/>
      <c r="AG7" s="85"/>
      <c r="AH7" s="85"/>
      <c r="AI7" s="85"/>
      <c r="AJ7" s="85"/>
      <c r="AK7" s="85"/>
      <c r="AL7" s="85"/>
      <c r="AM7" s="85"/>
    </row>
    <row r="8" spans="1:53" ht="128.25">
      <c r="A8" s="365"/>
      <c r="B8" s="367"/>
      <c r="C8" s="132" t="s">
        <v>64</v>
      </c>
      <c r="D8" s="132" t="s">
        <v>454</v>
      </c>
      <c r="E8" s="105">
        <v>8</v>
      </c>
      <c r="F8" s="105">
        <v>2</v>
      </c>
      <c r="G8" s="105" t="s">
        <v>568</v>
      </c>
      <c r="H8" s="104">
        <f t="shared" ref="H8:H15" si="9">F8/4</f>
        <v>0.5</v>
      </c>
      <c r="I8" s="27"/>
      <c r="J8" s="106">
        <f t="shared" ref="J8:J15" si="10">_xlfn.PERCENTOF(I8,H8)</f>
        <v>0</v>
      </c>
      <c r="K8" s="94" t="str">
        <f t="shared" si="0"/>
        <v>NO CUMPLE</v>
      </c>
      <c r="L8" s="27"/>
      <c r="M8" s="104">
        <f t="shared" si="1"/>
        <v>0.5</v>
      </c>
      <c r="N8" s="27"/>
      <c r="O8" s="106">
        <f t="shared" ref="O8:O15" si="11">_xlfn.PERCENTOF(N8,M8)</f>
        <v>0</v>
      </c>
      <c r="P8" s="94" t="str">
        <f t="shared" si="2"/>
        <v>NO CUMPLE</v>
      </c>
      <c r="Q8" s="27"/>
      <c r="R8" s="104">
        <f t="shared" si="3"/>
        <v>0.5</v>
      </c>
      <c r="S8" s="27"/>
      <c r="T8" s="106">
        <f t="shared" ref="T8:T15" si="12">_xlfn.PERCENTOF(S8,R8)</f>
        <v>0</v>
      </c>
      <c r="U8" s="94" t="str">
        <f t="shared" si="4"/>
        <v>NO CUMPLE</v>
      </c>
      <c r="V8" s="27"/>
      <c r="W8" s="104">
        <f t="shared" si="5"/>
        <v>0.5</v>
      </c>
      <c r="X8" s="27"/>
      <c r="Y8" s="106">
        <f t="shared" ref="Y8:Y15" si="13">_xlfn.PERCENTOF(X8,W8)</f>
        <v>0</v>
      </c>
      <c r="Z8" s="94" t="str">
        <f t="shared" si="6"/>
        <v>NO CUMPLE</v>
      </c>
      <c r="AA8" s="27"/>
      <c r="AB8" s="107">
        <f t="shared" si="7"/>
        <v>2</v>
      </c>
      <c r="AC8" s="162">
        <f t="shared" ref="AC8:AC15" si="14">I8+N8+S8+X8</f>
        <v>0</v>
      </c>
      <c r="AD8" s="106">
        <f t="shared" ref="AD8:AD15" si="15">_xlfn.PERCENTOF(AC8,AB8)</f>
        <v>0</v>
      </c>
      <c r="AE8" s="94" t="str">
        <f t="shared" si="8"/>
        <v>NO CUMPLE</v>
      </c>
      <c r="AF8" s="27"/>
      <c r="AG8" s="85"/>
      <c r="AH8" s="85"/>
      <c r="AI8" s="85"/>
      <c r="AJ8" s="85"/>
      <c r="AK8" s="85"/>
      <c r="AL8" s="85"/>
      <c r="AM8" s="85"/>
    </row>
    <row r="9" spans="1:53" ht="71.25">
      <c r="A9" s="365"/>
      <c r="B9" s="366" t="s">
        <v>65</v>
      </c>
      <c r="C9" s="132" t="s">
        <v>66</v>
      </c>
      <c r="D9" s="132" t="s">
        <v>455</v>
      </c>
      <c r="E9" s="105">
        <v>16</v>
      </c>
      <c r="F9" s="105">
        <v>4</v>
      </c>
      <c r="G9" s="105" t="s">
        <v>568</v>
      </c>
      <c r="H9" s="104">
        <f t="shared" si="9"/>
        <v>1</v>
      </c>
      <c r="I9" s="27"/>
      <c r="J9" s="106">
        <f t="shared" si="10"/>
        <v>0</v>
      </c>
      <c r="K9" s="94" t="str">
        <f t="shared" si="0"/>
        <v>NO CUMPLE</v>
      </c>
      <c r="L9" s="27"/>
      <c r="M9" s="104">
        <f t="shared" si="1"/>
        <v>1</v>
      </c>
      <c r="N9" s="27"/>
      <c r="O9" s="106">
        <f t="shared" si="11"/>
        <v>0</v>
      </c>
      <c r="P9" s="94" t="str">
        <f t="shared" si="2"/>
        <v>NO CUMPLE</v>
      </c>
      <c r="Q9" s="27"/>
      <c r="R9" s="104">
        <f t="shared" si="3"/>
        <v>1</v>
      </c>
      <c r="S9" s="27"/>
      <c r="T9" s="106">
        <f t="shared" si="12"/>
        <v>0</v>
      </c>
      <c r="U9" s="94" t="str">
        <f t="shared" si="4"/>
        <v>NO CUMPLE</v>
      </c>
      <c r="V9" s="27"/>
      <c r="W9" s="104">
        <f t="shared" si="5"/>
        <v>1</v>
      </c>
      <c r="X9" s="27"/>
      <c r="Y9" s="106">
        <f t="shared" si="13"/>
        <v>0</v>
      </c>
      <c r="Z9" s="94" t="str">
        <f t="shared" si="6"/>
        <v>NO CUMPLE</v>
      </c>
      <c r="AA9" s="27"/>
      <c r="AB9" s="107">
        <f t="shared" si="7"/>
        <v>4</v>
      </c>
      <c r="AC9" s="162">
        <f t="shared" si="14"/>
        <v>0</v>
      </c>
      <c r="AD9" s="106">
        <f t="shared" si="15"/>
        <v>0</v>
      </c>
      <c r="AE9" s="94" t="str">
        <f t="shared" si="8"/>
        <v>NO CUMPLE</v>
      </c>
      <c r="AF9" s="27"/>
      <c r="AG9" s="85"/>
      <c r="AH9" s="85"/>
      <c r="AI9" s="85"/>
      <c r="AJ9" s="85"/>
      <c r="AK9" s="85"/>
      <c r="AL9" s="85"/>
      <c r="AM9" s="85"/>
    </row>
    <row r="10" spans="1:53" ht="85.5">
      <c r="A10" s="365"/>
      <c r="B10" s="367"/>
      <c r="C10" s="132" t="s">
        <v>67</v>
      </c>
      <c r="D10" s="132" t="s">
        <v>456</v>
      </c>
      <c r="E10" s="105">
        <v>16</v>
      </c>
      <c r="F10" s="105">
        <v>4</v>
      </c>
      <c r="G10" s="105" t="s">
        <v>568</v>
      </c>
      <c r="H10" s="104">
        <f t="shared" si="9"/>
        <v>1</v>
      </c>
      <c r="I10" s="27"/>
      <c r="J10" s="106">
        <f t="shared" si="10"/>
        <v>0</v>
      </c>
      <c r="K10" s="94" t="str">
        <f t="shared" si="0"/>
        <v>NO CUMPLE</v>
      </c>
      <c r="L10" s="27"/>
      <c r="M10" s="104">
        <f t="shared" si="1"/>
        <v>1</v>
      </c>
      <c r="N10" s="27"/>
      <c r="O10" s="106">
        <f t="shared" si="11"/>
        <v>0</v>
      </c>
      <c r="P10" s="94" t="str">
        <f t="shared" si="2"/>
        <v>NO CUMPLE</v>
      </c>
      <c r="Q10" s="27"/>
      <c r="R10" s="104">
        <f t="shared" si="3"/>
        <v>1</v>
      </c>
      <c r="S10" s="27"/>
      <c r="T10" s="106">
        <f t="shared" si="12"/>
        <v>0</v>
      </c>
      <c r="U10" s="94" t="str">
        <f t="shared" si="4"/>
        <v>NO CUMPLE</v>
      </c>
      <c r="V10" s="27"/>
      <c r="W10" s="104">
        <f t="shared" si="5"/>
        <v>1</v>
      </c>
      <c r="X10" s="27"/>
      <c r="Y10" s="106">
        <f t="shared" si="13"/>
        <v>0</v>
      </c>
      <c r="Z10" s="94" t="str">
        <f t="shared" si="6"/>
        <v>NO CUMPLE</v>
      </c>
      <c r="AA10" s="27"/>
      <c r="AB10" s="107">
        <f t="shared" si="7"/>
        <v>4</v>
      </c>
      <c r="AC10" s="162">
        <f t="shared" si="14"/>
        <v>0</v>
      </c>
      <c r="AD10" s="106">
        <f t="shared" si="15"/>
        <v>0</v>
      </c>
      <c r="AE10" s="94" t="str">
        <f t="shared" si="8"/>
        <v>NO CUMPLE</v>
      </c>
      <c r="AF10" s="27"/>
      <c r="AG10" s="85"/>
      <c r="AH10" s="85"/>
      <c r="AI10" s="85"/>
      <c r="AJ10" s="85"/>
      <c r="AK10" s="85"/>
      <c r="AL10" s="85"/>
      <c r="AM10" s="85"/>
    </row>
    <row r="11" spans="1:53" ht="114">
      <c r="A11" s="365"/>
      <c r="B11" s="101" t="s">
        <v>68</v>
      </c>
      <c r="C11" s="132" t="s">
        <v>69</v>
      </c>
      <c r="D11" s="132" t="s">
        <v>457</v>
      </c>
      <c r="E11" s="105">
        <v>4</v>
      </c>
      <c r="F11" s="105">
        <v>1</v>
      </c>
      <c r="G11" s="105" t="s">
        <v>568</v>
      </c>
      <c r="H11" s="104">
        <f t="shared" si="9"/>
        <v>0.25</v>
      </c>
      <c r="I11" s="27"/>
      <c r="J11" s="106">
        <f t="shared" si="10"/>
        <v>0</v>
      </c>
      <c r="K11" s="94" t="str">
        <f t="shared" si="0"/>
        <v>NO CUMPLE</v>
      </c>
      <c r="L11" s="27"/>
      <c r="M11" s="104">
        <f t="shared" si="1"/>
        <v>0.25</v>
      </c>
      <c r="N11" s="27"/>
      <c r="O11" s="106">
        <f t="shared" si="11"/>
        <v>0</v>
      </c>
      <c r="P11" s="94" t="str">
        <f t="shared" si="2"/>
        <v>NO CUMPLE</v>
      </c>
      <c r="Q11" s="27"/>
      <c r="R11" s="104">
        <f t="shared" si="3"/>
        <v>0.25</v>
      </c>
      <c r="S11" s="27"/>
      <c r="T11" s="106">
        <f t="shared" si="12"/>
        <v>0</v>
      </c>
      <c r="U11" s="94" t="str">
        <f t="shared" si="4"/>
        <v>NO CUMPLE</v>
      </c>
      <c r="V11" s="27"/>
      <c r="W11" s="104">
        <f t="shared" si="5"/>
        <v>0.25</v>
      </c>
      <c r="X11" s="27"/>
      <c r="Y11" s="106">
        <f t="shared" si="13"/>
        <v>0</v>
      </c>
      <c r="Z11" s="94" t="str">
        <f t="shared" si="6"/>
        <v>NO CUMPLE</v>
      </c>
      <c r="AA11" s="27"/>
      <c r="AB11" s="107">
        <f t="shared" si="7"/>
        <v>1</v>
      </c>
      <c r="AC11" s="162">
        <f t="shared" si="14"/>
        <v>0</v>
      </c>
      <c r="AD11" s="106">
        <f t="shared" si="15"/>
        <v>0</v>
      </c>
      <c r="AE11" s="94" t="str">
        <f t="shared" si="8"/>
        <v>NO CUMPLE</v>
      </c>
      <c r="AF11" s="27"/>
      <c r="AG11" s="85"/>
      <c r="AH11" s="85"/>
      <c r="AI11" s="85"/>
      <c r="AJ11" s="85"/>
      <c r="AK11" s="85"/>
      <c r="AL11" s="85"/>
      <c r="AM11" s="85"/>
    </row>
    <row r="12" spans="1:53" ht="100.5" customHeight="1">
      <c r="A12" s="365"/>
      <c r="B12" s="113" t="s">
        <v>70</v>
      </c>
      <c r="C12" s="132" t="s">
        <v>71</v>
      </c>
      <c r="D12" s="132" t="s">
        <v>458</v>
      </c>
      <c r="E12" s="105">
        <v>4</v>
      </c>
      <c r="F12" s="105">
        <v>1</v>
      </c>
      <c r="G12" s="105" t="s">
        <v>568</v>
      </c>
      <c r="H12" s="104">
        <f t="shared" si="9"/>
        <v>0.25</v>
      </c>
      <c r="I12" s="27"/>
      <c r="J12" s="106">
        <f t="shared" si="10"/>
        <v>0</v>
      </c>
      <c r="K12" s="94" t="str">
        <f t="shared" si="0"/>
        <v>NO CUMPLE</v>
      </c>
      <c r="L12" s="27"/>
      <c r="M12" s="104">
        <f t="shared" si="1"/>
        <v>0.25</v>
      </c>
      <c r="N12" s="27"/>
      <c r="O12" s="106">
        <f t="shared" si="11"/>
        <v>0</v>
      </c>
      <c r="P12" s="94" t="str">
        <f t="shared" si="2"/>
        <v>NO CUMPLE</v>
      </c>
      <c r="Q12" s="27"/>
      <c r="R12" s="104">
        <f t="shared" si="3"/>
        <v>0.25</v>
      </c>
      <c r="S12" s="27"/>
      <c r="T12" s="106">
        <f t="shared" si="12"/>
        <v>0</v>
      </c>
      <c r="U12" s="94" t="str">
        <f t="shared" si="4"/>
        <v>NO CUMPLE</v>
      </c>
      <c r="V12" s="27"/>
      <c r="W12" s="104">
        <f t="shared" si="5"/>
        <v>0.25</v>
      </c>
      <c r="X12" s="27"/>
      <c r="Y12" s="106">
        <f t="shared" si="13"/>
        <v>0</v>
      </c>
      <c r="Z12" s="94" t="str">
        <f t="shared" si="6"/>
        <v>NO CUMPLE</v>
      </c>
      <c r="AA12" s="27"/>
      <c r="AB12" s="107">
        <f t="shared" si="7"/>
        <v>1</v>
      </c>
      <c r="AC12" s="162">
        <f t="shared" si="14"/>
        <v>0</v>
      </c>
      <c r="AD12" s="106">
        <f t="shared" si="15"/>
        <v>0</v>
      </c>
      <c r="AE12" s="94" t="str">
        <f t="shared" si="8"/>
        <v>NO CUMPLE</v>
      </c>
      <c r="AF12" s="27"/>
      <c r="AG12" s="85"/>
      <c r="AH12" s="85"/>
      <c r="AI12" s="85"/>
      <c r="AJ12" s="85"/>
      <c r="AK12" s="85"/>
      <c r="AL12" s="85"/>
      <c r="AM12" s="85"/>
    </row>
    <row r="13" spans="1:53" ht="106.5" customHeight="1">
      <c r="A13" s="365"/>
      <c r="B13" s="101" t="s">
        <v>72</v>
      </c>
      <c r="C13" s="132" t="s">
        <v>73</v>
      </c>
      <c r="D13" s="132" t="s">
        <v>459</v>
      </c>
      <c r="E13" s="118">
        <v>1</v>
      </c>
      <c r="F13" s="118">
        <v>1</v>
      </c>
      <c r="G13" s="105" t="s">
        <v>568</v>
      </c>
      <c r="H13" s="116">
        <f t="shared" si="9"/>
        <v>0.25</v>
      </c>
      <c r="I13" s="30"/>
      <c r="J13" s="106">
        <f t="shared" si="10"/>
        <v>0</v>
      </c>
      <c r="K13" s="94" t="str">
        <f t="shared" si="0"/>
        <v>NO CUMPLE</v>
      </c>
      <c r="L13" s="31"/>
      <c r="M13" s="116">
        <f t="shared" si="1"/>
        <v>0.25</v>
      </c>
      <c r="N13" s="30"/>
      <c r="O13" s="106">
        <f t="shared" si="11"/>
        <v>0</v>
      </c>
      <c r="P13" s="94" t="str">
        <f t="shared" si="2"/>
        <v>NO CUMPLE</v>
      </c>
      <c r="Q13" s="31"/>
      <c r="R13" s="116">
        <f t="shared" si="3"/>
        <v>0.25</v>
      </c>
      <c r="S13" s="30"/>
      <c r="T13" s="106">
        <f t="shared" si="12"/>
        <v>0</v>
      </c>
      <c r="U13" s="94" t="str">
        <f t="shared" si="4"/>
        <v>NO CUMPLE</v>
      </c>
      <c r="V13" s="31"/>
      <c r="W13" s="116">
        <f t="shared" si="5"/>
        <v>0.25</v>
      </c>
      <c r="X13" s="30"/>
      <c r="Y13" s="106">
        <f t="shared" si="13"/>
        <v>0</v>
      </c>
      <c r="Z13" s="94" t="str">
        <f t="shared" si="6"/>
        <v>NO CUMPLE</v>
      </c>
      <c r="AA13" s="31"/>
      <c r="AB13" s="119">
        <f t="shared" si="7"/>
        <v>1</v>
      </c>
      <c r="AC13" s="116">
        <f t="shared" si="14"/>
        <v>0</v>
      </c>
      <c r="AD13" s="106">
        <f t="shared" si="15"/>
        <v>0</v>
      </c>
      <c r="AE13" s="94" t="str">
        <f t="shared" si="8"/>
        <v>NO CUMPLE</v>
      </c>
      <c r="AF13" s="31"/>
      <c r="AG13" s="85"/>
      <c r="AH13" s="85"/>
      <c r="AI13" s="85"/>
      <c r="AJ13" s="85"/>
      <c r="AK13" s="85"/>
      <c r="AL13" s="85"/>
      <c r="AM13" s="85"/>
    </row>
    <row r="14" spans="1:53" ht="85.5">
      <c r="A14" s="365"/>
      <c r="B14" s="108" t="s">
        <v>74</v>
      </c>
      <c r="C14" s="108" t="s">
        <v>75</v>
      </c>
      <c r="D14" s="103" t="s">
        <v>460</v>
      </c>
      <c r="E14" s="137">
        <v>16</v>
      </c>
      <c r="F14" s="137">
        <v>4</v>
      </c>
      <c r="G14" s="105" t="s">
        <v>568</v>
      </c>
      <c r="H14" s="104">
        <f t="shared" si="9"/>
        <v>1</v>
      </c>
      <c r="I14" s="33"/>
      <c r="J14" s="106">
        <f t="shared" si="10"/>
        <v>0</v>
      </c>
      <c r="K14" s="94" t="str">
        <f t="shared" si="0"/>
        <v>NO CUMPLE</v>
      </c>
      <c r="L14" s="33"/>
      <c r="M14" s="104">
        <f t="shared" si="1"/>
        <v>1</v>
      </c>
      <c r="N14" s="33"/>
      <c r="O14" s="106">
        <f t="shared" si="11"/>
        <v>0</v>
      </c>
      <c r="P14" s="94" t="str">
        <f t="shared" si="2"/>
        <v>NO CUMPLE</v>
      </c>
      <c r="Q14" s="33"/>
      <c r="R14" s="104">
        <f t="shared" si="3"/>
        <v>1</v>
      </c>
      <c r="S14" s="33"/>
      <c r="T14" s="106">
        <f t="shared" si="12"/>
        <v>0</v>
      </c>
      <c r="U14" s="94" t="str">
        <f t="shared" si="4"/>
        <v>NO CUMPLE</v>
      </c>
      <c r="V14" s="33"/>
      <c r="W14" s="104">
        <f t="shared" si="5"/>
        <v>1</v>
      </c>
      <c r="X14" s="33"/>
      <c r="Y14" s="106">
        <f t="shared" si="13"/>
        <v>0</v>
      </c>
      <c r="Z14" s="94" t="str">
        <f t="shared" si="6"/>
        <v>NO CUMPLE</v>
      </c>
      <c r="AA14" s="33"/>
      <c r="AB14" s="107">
        <f t="shared" si="7"/>
        <v>4</v>
      </c>
      <c r="AC14" s="162">
        <f t="shared" si="14"/>
        <v>0</v>
      </c>
      <c r="AD14" s="106">
        <f t="shared" si="15"/>
        <v>0</v>
      </c>
      <c r="AE14" s="94" t="str">
        <f t="shared" si="8"/>
        <v>NO CUMPLE</v>
      </c>
      <c r="AF14" s="33"/>
      <c r="AG14" s="85"/>
      <c r="AH14" s="85"/>
      <c r="AI14" s="85"/>
      <c r="AJ14" s="85"/>
      <c r="AK14" s="85"/>
      <c r="AL14" s="85"/>
      <c r="AM14" s="85"/>
    </row>
    <row r="15" spans="1:53" ht="156.75">
      <c r="A15" s="365"/>
      <c r="B15" s="108" t="s">
        <v>76</v>
      </c>
      <c r="C15" s="108" t="s">
        <v>77</v>
      </c>
      <c r="D15" s="103" t="s">
        <v>461</v>
      </c>
      <c r="E15" s="151">
        <v>1</v>
      </c>
      <c r="F15" s="151">
        <v>1</v>
      </c>
      <c r="G15" s="105" t="s">
        <v>568</v>
      </c>
      <c r="H15" s="116">
        <f t="shared" si="9"/>
        <v>0.25</v>
      </c>
      <c r="I15" s="29"/>
      <c r="J15" s="106">
        <f t="shared" si="10"/>
        <v>0</v>
      </c>
      <c r="K15" s="94" t="str">
        <f t="shared" si="0"/>
        <v>NO CUMPLE</v>
      </c>
      <c r="L15" s="34"/>
      <c r="M15" s="116">
        <f t="shared" si="1"/>
        <v>0.25</v>
      </c>
      <c r="N15" s="29"/>
      <c r="O15" s="106">
        <f t="shared" si="11"/>
        <v>0</v>
      </c>
      <c r="P15" s="94" t="str">
        <f t="shared" si="2"/>
        <v>NO CUMPLE</v>
      </c>
      <c r="Q15" s="34"/>
      <c r="R15" s="116">
        <f t="shared" si="3"/>
        <v>0.25</v>
      </c>
      <c r="S15" s="29"/>
      <c r="T15" s="106">
        <f t="shared" si="12"/>
        <v>0</v>
      </c>
      <c r="U15" s="94" t="str">
        <f t="shared" si="4"/>
        <v>NO CUMPLE</v>
      </c>
      <c r="V15" s="34"/>
      <c r="W15" s="116">
        <f t="shared" si="5"/>
        <v>0.25</v>
      </c>
      <c r="X15" s="29"/>
      <c r="Y15" s="106">
        <f t="shared" si="13"/>
        <v>0</v>
      </c>
      <c r="Z15" s="94" t="str">
        <f t="shared" si="6"/>
        <v>NO CUMPLE</v>
      </c>
      <c r="AA15" s="34"/>
      <c r="AB15" s="119">
        <f t="shared" si="7"/>
        <v>1</v>
      </c>
      <c r="AC15" s="116">
        <f t="shared" si="14"/>
        <v>0</v>
      </c>
      <c r="AD15" s="106">
        <f t="shared" si="15"/>
        <v>0</v>
      </c>
      <c r="AE15" s="94" t="str">
        <f t="shared" si="8"/>
        <v>NO CUMPLE</v>
      </c>
      <c r="AF15" s="34"/>
      <c r="AG15" s="85"/>
      <c r="AH15" s="85"/>
      <c r="AI15" s="85"/>
      <c r="AJ15" s="85"/>
      <c r="AK15" s="85"/>
      <c r="AL15" s="85"/>
      <c r="AM15" s="85"/>
    </row>
    <row r="16" spans="1:53" ht="53.25" customHeight="1">
      <c r="A16" s="359"/>
      <c r="B16" s="359"/>
      <c r="C16" s="359"/>
      <c r="D16" s="359"/>
      <c r="E16" s="359"/>
      <c r="F16" s="359"/>
      <c r="G16" s="359"/>
      <c r="H16" s="360"/>
      <c r="I16" s="278" t="s">
        <v>529</v>
      </c>
      <c r="J16" s="279"/>
      <c r="K16" s="280"/>
      <c r="L16" s="257"/>
      <c r="M16" s="258"/>
      <c r="N16" s="255" t="s">
        <v>530</v>
      </c>
      <c r="O16" s="256"/>
      <c r="P16" s="256"/>
      <c r="Q16" s="257"/>
      <c r="R16" s="258"/>
      <c r="S16" s="261" t="s">
        <v>531</v>
      </c>
      <c r="T16" s="262"/>
      <c r="U16" s="263"/>
      <c r="V16" s="257"/>
      <c r="W16" s="258"/>
      <c r="X16" s="270" t="s">
        <v>532</v>
      </c>
      <c r="Y16" s="271"/>
      <c r="Z16" s="271"/>
      <c r="AA16" s="257"/>
      <c r="AB16" s="258"/>
      <c r="AC16" s="272" t="s">
        <v>537</v>
      </c>
      <c r="AD16" s="273"/>
      <c r="AE16" s="339"/>
      <c r="AF16" s="160"/>
      <c r="AG16" s="85"/>
      <c r="AH16" s="85"/>
      <c r="AI16" s="85"/>
      <c r="AJ16" s="85"/>
      <c r="AK16" s="85"/>
      <c r="AL16" s="85"/>
      <c r="AM16" s="85"/>
    </row>
    <row r="17" spans="1:31" ht="15">
      <c r="A17" s="361"/>
      <c r="B17" s="361"/>
      <c r="C17" s="361"/>
      <c r="D17" s="361"/>
      <c r="E17" s="361"/>
      <c r="F17" s="361"/>
      <c r="G17" s="361"/>
      <c r="H17" s="362"/>
      <c r="I17" s="86" t="s">
        <v>526</v>
      </c>
      <c r="J17" s="77" t="s">
        <v>527</v>
      </c>
      <c r="K17" s="86" t="s">
        <v>533</v>
      </c>
      <c r="L17" s="259"/>
      <c r="M17" s="260"/>
      <c r="N17" s="87" t="s">
        <v>526</v>
      </c>
      <c r="O17" s="87" t="s">
        <v>527</v>
      </c>
      <c r="P17" s="78" t="s">
        <v>533</v>
      </c>
      <c r="Q17" s="259"/>
      <c r="R17" s="260"/>
      <c r="S17" s="79" t="s">
        <v>526</v>
      </c>
      <c r="T17" s="80" t="s">
        <v>527</v>
      </c>
      <c r="U17" s="81" t="s">
        <v>533</v>
      </c>
      <c r="V17" s="259"/>
      <c r="W17" s="260"/>
      <c r="X17" s="88" t="s">
        <v>526</v>
      </c>
      <c r="Y17" s="89" t="s">
        <v>527</v>
      </c>
      <c r="Z17" s="82" t="s">
        <v>533</v>
      </c>
      <c r="AA17" s="259"/>
      <c r="AB17" s="260"/>
      <c r="AC17" s="91" t="s">
        <v>526</v>
      </c>
      <c r="AD17" s="91" t="s">
        <v>527</v>
      </c>
      <c r="AE17" s="91" t="s">
        <v>533</v>
      </c>
    </row>
    <row r="18" spans="1:31">
      <c r="A18" s="361"/>
      <c r="B18" s="361"/>
      <c r="C18" s="361"/>
      <c r="D18" s="361"/>
      <c r="E18" s="361"/>
      <c r="F18" s="361"/>
      <c r="G18" s="361"/>
      <c r="H18" s="362"/>
      <c r="I18" s="92">
        <v>1</v>
      </c>
      <c r="J18" s="93">
        <f>AVERAGE(J7:J15)</f>
        <v>0</v>
      </c>
      <c r="K18" s="94" t="str">
        <f>IF(J18&gt;=I18,"CUMPLE","NO CUMPLE")</f>
        <v>NO CUMPLE</v>
      </c>
      <c r="L18" s="259"/>
      <c r="M18" s="260"/>
      <c r="N18" s="92">
        <v>1</v>
      </c>
      <c r="O18" s="93">
        <f>AVERAGE(O7:O15)</f>
        <v>0</v>
      </c>
      <c r="P18" s="94" t="str">
        <f>IF(O18&gt;=N18,"CUMPLE","NO CUMPLE")</f>
        <v>NO CUMPLE</v>
      </c>
      <c r="Q18" s="259"/>
      <c r="R18" s="260"/>
      <c r="S18" s="93">
        <v>1</v>
      </c>
      <c r="T18" s="93">
        <f>AVERAGE(T7:T15)</f>
        <v>0</v>
      </c>
      <c r="U18" s="94" t="str">
        <f>IF(T18&gt;=S18,"CUMPLE","NO CUMPLE")</f>
        <v>NO CUMPLE</v>
      </c>
      <c r="V18" s="259"/>
      <c r="W18" s="260"/>
      <c r="X18" s="93">
        <v>1</v>
      </c>
      <c r="Y18" s="93">
        <f>AVERAGE(Y7:Y15)</f>
        <v>0</v>
      </c>
      <c r="Z18" s="95" t="str">
        <f>IF(Y18&gt;=X18,"CUMPLE","NO CUMPLE")</f>
        <v>NO CUMPLE</v>
      </c>
      <c r="AA18" s="259"/>
      <c r="AB18" s="260"/>
      <c r="AC18" s="92">
        <v>1</v>
      </c>
      <c r="AD18" s="93">
        <f>AVERAGE(AD7:AD15)</f>
        <v>0</v>
      </c>
      <c r="AE18" s="94" t="str">
        <f>IF(AD18&gt;=AC18,"CUMPLE","NO CUMPLE")</f>
        <v>NO CUMPLE</v>
      </c>
    </row>
  </sheetData>
  <sheetProtection algorithmName="SHA-512" hashValue="kxkqVJcHB2OfMQNgeFAJVQzFY3xYeXT2bx9ewyDecMB/p0VyZDxTtoC/Yo42ferTgv897Op1Rvgz9OGM0Iyamg==" saltValue="pjxNLaCQBcpqCKJDmJcecQ==" spinCount="100000" sheet="1" objects="1" scenarios="1"/>
  <autoFilter ref="A6:DN18" xr:uid="{024B6240-9A8B-4DD0-9399-ACE750974256}"/>
  <mergeCells count="35">
    <mergeCell ref="A4:AF4"/>
    <mergeCell ref="A5:A6"/>
    <mergeCell ref="B5:B6"/>
    <mergeCell ref="C5:C6"/>
    <mergeCell ref="D5:D6"/>
    <mergeCell ref="R5:V5"/>
    <mergeCell ref="W5:AA5"/>
    <mergeCell ref="AB5:AF5"/>
    <mergeCell ref="G5:G6"/>
    <mergeCell ref="H5:L5"/>
    <mergeCell ref="M5:Q5"/>
    <mergeCell ref="V16:W18"/>
    <mergeCell ref="X16:Z16"/>
    <mergeCell ref="AA16:AB18"/>
    <mergeCell ref="AC16:AE16"/>
    <mergeCell ref="A16:H18"/>
    <mergeCell ref="I16:K16"/>
    <mergeCell ref="L16:M18"/>
    <mergeCell ref="N16:P16"/>
    <mergeCell ref="Q16:R18"/>
    <mergeCell ref="S16:U16"/>
    <mergeCell ref="A7:A15"/>
    <mergeCell ref="B7:B8"/>
    <mergeCell ref="B9:B10"/>
    <mergeCell ref="E5:E6"/>
    <mergeCell ref="F5:F6"/>
    <mergeCell ref="A3:AF3"/>
    <mergeCell ref="A1:C1"/>
    <mergeCell ref="D1:AC1"/>
    <mergeCell ref="AD1:AF1"/>
    <mergeCell ref="A2:C2"/>
    <mergeCell ref="D2:L2"/>
    <mergeCell ref="M2:U2"/>
    <mergeCell ref="V2:AC2"/>
    <mergeCell ref="AD2:AF2"/>
  </mergeCells>
  <conditionalFormatting sqref="K7:K15">
    <cfRule type="containsText" dxfId="259" priority="313" operator="containsText" text="NO CUMPLE">
      <formula>NOT(ISERROR(SEARCH("NO CUMPLE",K7)))</formula>
    </cfRule>
    <cfRule type="containsText" dxfId="258" priority="314" operator="containsText" text="CUMPLE">
      <formula>NOT(ISERROR(SEARCH("CUMPLE",K7)))</formula>
    </cfRule>
    <cfRule type="iconSet" priority="315">
      <iconSet>
        <cfvo type="percent" val="0"/>
        <cfvo type="percent" val="33"/>
        <cfvo type="percent" val="67"/>
      </iconSet>
    </cfRule>
  </conditionalFormatting>
  <conditionalFormatting sqref="K18">
    <cfRule type="containsText" dxfId="257" priority="13" operator="containsText" text="NO CUMPLE">
      <formula>NOT(ISERROR(SEARCH("NO CUMPLE",K18)))</formula>
    </cfRule>
    <cfRule type="containsText" dxfId="256" priority="14" operator="containsText" text="CUMPLE">
      <formula>NOT(ISERROR(SEARCH("CUMPLE",K18)))</formula>
    </cfRule>
    <cfRule type="iconSet" priority="15">
      <iconSet>
        <cfvo type="percent" val="0"/>
        <cfvo type="percent" val="33"/>
        <cfvo type="percent" val="67"/>
      </iconSet>
    </cfRule>
  </conditionalFormatting>
  <conditionalFormatting sqref="P7:P15">
    <cfRule type="containsText" dxfId="255" priority="310" operator="containsText" text="NO CUMPLE">
      <formula>NOT(ISERROR(SEARCH("NO CUMPLE",P7)))</formula>
    </cfRule>
    <cfRule type="containsText" dxfId="254" priority="311" operator="containsText" text="CUMPLE">
      <formula>NOT(ISERROR(SEARCH("CUMPLE",P7)))</formula>
    </cfRule>
    <cfRule type="iconSet" priority="312">
      <iconSet>
        <cfvo type="percent" val="0"/>
        <cfvo type="percent" val="33"/>
        <cfvo type="percent" val="67"/>
      </iconSet>
    </cfRule>
  </conditionalFormatting>
  <conditionalFormatting sqref="P18">
    <cfRule type="containsText" dxfId="253" priority="10" operator="containsText" text="NO CUMPLE">
      <formula>NOT(ISERROR(SEARCH("NO CUMPLE",P18)))</formula>
    </cfRule>
    <cfRule type="containsText" dxfId="252" priority="11" operator="containsText" text="CUMPLE">
      <formula>NOT(ISERROR(SEARCH("CUMPLE",P18)))</formula>
    </cfRule>
    <cfRule type="iconSet" priority="12">
      <iconSet>
        <cfvo type="percent" val="0"/>
        <cfvo type="percent" val="33"/>
        <cfvo type="percent" val="67"/>
      </iconSet>
    </cfRule>
  </conditionalFormatting>
  <conditionalFormatting sqref="U7:U15">
    <cfRule type="containsText" dxfId="251" priority="307" operator="containsText" text="NO CUMPLE">
      <formula>NOT(ISERROR(SEARCH("NO CUMPLE",U7)))</formula>
    </cfRule>
    <cfRule type="containsText" dxfId="250" priority="308" operator="containsText" text="CUMPLE">
      <formula>NOT(ISERROR(SEARCH("CUMPLE",U7)))</formula>
    </cfRule>
    <cfRule type="iconSet" priority="309">
      <iconSet>
        <cfvo type="percent" val="0"/>
        <cfvo type="percent" val="33"/>
        <cfvo type="percent" val="67"/>
      </iconSet>
    </cfRule>
  </conditionalFormatting>
  <conditionalFormatting sqref="U18">
    <cfRule type="containsText" dxfId="249" priority="7" operator="containsText" text="NO CUMPLE">
      <formula>NOT(ISERROR(SEARCH("NO CUMPLE",U18)))</formula>
    </cfRule>
    <cfRule type="containsText" dxfId="248" priority="8" operator="containsText" text="CUMPLE">
      <formula>NOT(ISERROR(SEARCH("CUMPLE",U18)))</formula>
    </cfRule>
    <cfRule type="iconSet" priority="9">
      <iconSet>
        <cfvo type="percent" val="0"/>
        <cfvo type="percent" val="33"/>
        <cfvo type="percent" val="67"/>
      </iconSet>
    </cfRule>
  </conditionalFormatting>
  <conditionalFormatting sqref="Z7:Z15">
    <cfRule type="containsText" dxfId="247" priority="304" operator="containsText" text="NO CUMPLE">
      <formula>NOT(ISERROR(SEARCH("NO CUMPLE",Z7)))</formula>
    </cfRule>
    <cfRule type="containsText" dxfId="246" priority="305" operator="containsText" text="CUMPLE">
      <formula>NOT(ISERROR(SEARCH("CUMPLE",Z7)))</formula>
    </cfRule>
    <cfRule type="iconSet" priority="306">
      <iconSet>
        <cfvo type="percent" val="0"/>
        <cfvo type="percent" val="33"/>
        <cfvo type="percent" val="67"/>
      </iconSet>
    </cfRule>
  </conditionalFormatting>
  <conditionalFormatting sqref="Z18">
    <cfRule type="containsText" dxfId="245" priority="4" operator="containsText" text="NO CUMPLE">
      <formula>NOT(ISERROR(SEARCH("NO CUMPLE",Z18)))</formula>
    </cfRule>
    <cfRule type="containsText" dxfId="244" priority="5" operator="containsText" text="CUMPLE">
      <formula>NOT(ISERROR(SEARCH("CUMPLE",Z18)))</formula>
    </cfRule>
    <cfRule type="iconSet" priority="6">
      <iconSet>
        <cfvo type="percent" val="0"/>
        <cfvo type="percent" val="33"/>
        <cfvo type="percent" val="67"/>
      </iconSet>
    </cfRule>
  </conditionalFormatting>
  <conditionalFormatting sqref="AE7:AE15">
    <cfRule type="containsText" dxfId="243" priority="301" operator="containsText" text="NO CUMPLE">
      <formula>NOT(ISERROR(SEARCH("NO CUMPLE",AE7)))</formula>
    </cfRule>
    <cfRule type="containsText" dxfId="242" priority="302" operator="containsText" text="CUMPLE">
      <formula>NOT(ISERROR(SEARCH("CUMPLE",AE7)))</formula>
    </cfRule>
    <cfRule type="iconSet" priority="303">
      <iconSet>
        <cfvo type="percent" val="0"/>
        <cfvo type="percent" val="33"/>
        <cfvo type="percent" val="67"/>
      </iconSet>
    </cfRule>
  </conditionalFormatting>
  <conditionalFormatting sqref="AE18">
    <cfRule type="containsText" dxfId="241" priority="1" operator="containsText" text="NO CUMPLE">
      <formula>NOT(ISERROR(SEARCH("NO CUMPLE",AE18)))</formula>
    </cfRule>
    <cfRule type="containsText" dxfId="240" priority="2" operator="containsText" text="CUMPLE">
      <formula>NOT(ISERROR(SEARCH("CUMPLE",AE18)))</formula>
    </cfRule>
    <cfRule type="iconSet" priority="3">
      <iconSet>
        <cfvo type="percent" val="0"/>
        <cfvo type="percent" val="33"/>
        <cfvo type="percent" val="67"/>
      </iconSet>
    </cfRule>
  </conditionalFormatting>
  <dataValidations count="4">
    <dataValidation type="list" allowBlank="1" showInputMessage="1" showErrorMessage="1" sqref="A7" xr:uid="{A9AABCE2-1609-4797-AD81-15D7DFA2E96A}">
      <formula1>Dimensiones</formula1>
    </dataValidation>
    <dataValidation allowBlank="1" showInputMessage="1" showErrorMessage="1" prompt="Por favor elegir de acuerdo a la categoría anterior, el objetivo o componente que desarrolla la categoría._x000a_" sqref="C14:C15" xr:uid="{B59D696A-D968-494F-B7EB-EA27C43A9A63}"/>
    <dataValidation allowBlank="1" showInputMessage="1" showErrorMessage="1" prompt="Elija de acuerdo a la categoría anterior_x000a_" sqref="B14 B5" xr:uid="{73A82886-E482-4A07-80E0-32E641D802B6}"/>
    <dataValidation allowBlank="1" showInputMessage="1" showErrorMessage="1" prompt="Describa las acciones que desarrollan los componentes de la PP o Plan de Acciones Afirmativas" sqref="C5:E5" xr:uid="{58CB7A3C-A648-4743-826B-1CDA280A4EEF}"/>
  </dataValidations>
  <pageMargins left="0.7" right="0.7" top="0.75" bottom="0.75" header="0.3" footer="0.3"/>
  <pageSetup scale="3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86548-B56D-41A4-90CD-85106979021C}">
  <dimension ref="A1:AZ28"/>
  <sheetViews>
    <sheetView zoomScaleNormal="100" workbookViewId="0">
      <selection activeCell="D7" sqref="D7"/>
    </sheetView>
  </sheetViews>
  <sheetFormatPr baseColWidth="10" defaultColWidth="11" defaultRowHeight="14.25"/>
  <cols>
    <col min="1" max="1" width="20.42578125" style="96" customWidth="1"/>
    <col min="2" max="2" width="34.85546875" style="96" customWidth="1"/>
    <col min="3" max="3" width="28.7109375" style="96" customWidth="1"/>
    <col min="4" max="4" width="20.42578125" style="96" customWidth="1"/>
    <col min="5" max="5" width="8.85546875" style="96" customWidth="1"/>
    <col min="6" max="6" width="10.85546875" style="96" customWidth="1"/>
    <col min="7" max="7" width="21" style="96" customWidth="1"/>
    <col min="8" max="11" width="16.140625" style="96" customWidth="1"/>
    <col min="12" max="12" width="23" style="96" customWidth="1"/>
    <col min="13" max="16" width="16.140625" style="96" customWidth="1"/>
    <col min="17" max="17" width="23" style="96" customWidth="1"/>
    <col min="18" max="21" width="16.140625" style="96" customWidth="1"/>
    <col min="22" max="22" width="23" style="96" customWidth="1"/>
    <col min="23" max="26" width="16.140625" style="96" customWidth="1"/>
    <col min="27" max="27" width="23" style="96" customWidth="1"/>
    <col min="28" max="31" width="16.140625" style="96" customWidth="1"/>
    <col min="32" max="32" width="44" style="96" customWidth="1"/>
    <col min="33" max="16384" width="11" style="52"/>
  </cols>
  <sheetData>
    <row r="1" spans="1:52" ht="86.25" customHeight="1">
      <c r="A1" s="248"/>
      <c r="B1" s="248"/>
      <c r="C1" s="248"/>
      <c r="D1" s="251" t="s">
        <v>597</v>
      </c>
      <c r="E1" s="252"/>
      <c r="F1" s="252"/>
      <c r="G1" s="252"/>
      <c r="H1" s="252"/>
      <c r="I1" s="252"/>
      <c r="J1" s="252"/>
      <c r="K1" s="252"/>
      <c r="L1" s="252"/>
      <c r="M1" s="252"/>
      <c r="N1" s="252"/>
      <c r="O1" s="252"/>
      <c r="P1" s="252"/>
      <c r="Q1" s="252"/>
      <c r="R1" s="252"/>
      <c r="S1" s="252"/>
      <c r="T1" s="252"/>
      <c r="U1" s="252"/>
      <c r="V1" s="252"/>
      <c r="W1" s="252"/>
      <c r="X1" s="252"/>
      <c r="Y1" s="252"/>
      <c r="Z1" s="252"/>
      <c r="AA1" s="252"/>
      <c r="AB1" s="252"/>
      <c r="AC1" s="253"/>
      <c r="AD1" s="248"/>
      <c r="AE1" s="248"/>
      <c r="AF1" s="248"/>
    </row>
    <row r="2" spans="1:52" s="53" customFormat="1" ht="43.5" customHeight="1">
      <c r="A2" s="249" t="s">
        <v>610</v>
      </c>
      <c r="B2" s="249"/>
      <c r="C2" s="249"/>
      <c r="D2" s="254" t="s">
        <v>611</v>
      </c>
      <c r="E2" s="252"/>
      <c r="F2" s="252"/>
      <c r="G2" s="252"/>
      <c r="H2" s="252"/>
      <c r="I2" s="252"/>
      <c r="J2" s="252"/>
      <c r="K2" s="252"/>
      <c r="L2" s="253"/>
      <c r="M2" s="254" t="s">
        <v>612</v>
      </c>
      <c r="N2" s="252"/>
      <c r="O2" s="252"/>
      <c r="P2" s="252"/>
      <c r="Q2" s="252"/>
      <c r="R2" s="252"/>
      <c r="S2" s="252"/>
      <c r="T2" s="252"/>
      <c r="U2" s="253"/>
      <c r="V2" s="254" t="s">
        <v>609</v>
      </c>
      <c r="W2" s="252"/>
      <c r="X2" s="252"/>
      <c r="Y2" s="252"/>
      <c r="Z2" s="252"/>
      <c r="AA2" s="252"/>
      <c r="AB2" s="252"/>
      <c r="AC2" s="253"/>
      <c r="AD2" s="250" t="s">
        <v>598</v>
      </c>
      <c r="AE2" s="250"/>
      <c r="AF2" s="250"/>
    </row>
    <row r="3" spans="1:52" ht="15.75" customHeight="1">
      <c r="A3" s="363"/>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9"/>
    </row>
    <row r="4" spans="1:52" s="98" customFormat="1" ht="36.75" customHeight="1">
      <c r="A4" s="321" t="s">
        <v>462</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97"/>
      <c r="AH4" s="97"/>
      <c r="AI4" s="97"/>
      <c r="AJ4" s="97"/>
      <c r="AK4" s="97"/>
      <c r="AL4" s="97"/>
    </row>
    <row r="5" spans="1:52" ht="27" customHeight="1">
      <c r="A5" s="342" t="s">
        <v>287</v>
      </c>
      <c r="B5" s="344" t="s">
        <v>1</v>
      </c>
      <c r="C5" s="344" t="s">
        <v>2</v>
      </c>
      <c r="D5" s="344" t="s">
        <v>3</v>
      </c>
      <c r="E5" s="344" t="s">
        <v>288</v>
      </c>
      <c r="F5" s="344" t="s">
        <v>0</v>
      </c>
      <c r="G5" s="344" t="s">
        <v>16</v>
      </c>
      <c r="H5" s="278" t="s">
        <v>529</v>
      </c>
      <c r="I5" s="279"/>
      <c r="J5" s="279"/>
      <c r="K5" s="279"/>
      <c r="L5" s="280"/>
      <c r="M5" s="255" t="s">
        <v>530</v>
      </c>
      <c r="N5" s="256"/>
      <c r="O5" s="256"/>
      <c r="P5" s="256"/>
      <c r="Q5" s="336"/>
      <c r="R5" s="263" t="s">
        <v>531</v>
      </c>
      <c r="S5" s="337"/>
      <c r="T5" s="337"/>
      <c r="U5" s="337"/>
      <c r="V5" s="261"/>
      <c r="W5" s="270" t="s">
        <v>532</v>
      </c>
      <c r="X5" s="271"/>
      <c r="Y5" s="271"/>
      <c r="Z5" s="271"/>
      <c r="AA5" s="338"/>
      <c r="AB5" s="272" t="s">
        <v>537</v>
      </c>
      <c r="AC5" s="273"/>
      <c r="AD5" s="273"/>
      <c r="AE5" s="273"/>
      <c r="AF5" s="339"/>
      <c r="AG5" s="99"/>
      <c r="AH5" s="99"/>
      <c r="AI5" s="99"/>
      <c r="AJ5" s="99"/>
      <c r="AK5" s="99"/>
      <c r="AL5" s="99"/>
      <c r="AM5" s="100"/>
      <c r="AN5" s="100"/>
      <c r="AO5" s="100"/>
      <c r="AP5" s="100"/>
      <c r="AQ5" s="100"/>
      <c r="AR5" s="100"/>
      <c r="AS5" s="100"/>
      <c r="AT5" s="100"/>
      <c r="AU5" s="100"/>
      <c r="AV5" s="100"/>
      <c r="AW5" s="100"/>
      <c r="AX5" s="100"/>
      <c r="AY5" s="100"/>
      <c r="AZ5" s="100"/>
    </row>
    <row r="6" spans="1:52" ht="27" customHeight="1">
      <c r="A6" s="343"/>
      <c r="B6" s="345"/>
      <c r="C6" s="345"/>
      <c r="D6" s="345"/>
      <c r="E6" s="345"/>
      <c r="F6" s="345"/>
      <c r="G6" s="345"/>
      <c r="H6" s="86" t="s">
        <v>526</v>
      </c>
      <c r="I6" s="24" t="s">
        <v>527</v>
      </c>
      <c r="J6" s="86" t="s">
        <v>591</v>
      </c>
      <c r="K6" s="86" t="s">
        <v>533</v>
      </c>
      <c r="L6" s="86" t="s">
        <v>528</v>
      </c>
      <c r="M6" s="87" t="s">
        <v>526</v>
      </c>
      <c r="N6" s="87" t="s">
        <v>527</v>
      </c>
      <c r="O6" s="87" t="s">
        <v>591</v>
      </c>
      <c r="P6" s="87" t="s">
        <v>533</v>
      </c>
      <c r="Q6" s="87" t="s">
        <v>528</v>
      </c>
      <c r="R6" s="80" t="s">
        <v>526</v>
      </c>
      <c r="S6" s="80" t="s">
        <v>527</v>
      </c>
      <c r="T6" s="80" t="s">
        <v>591</v>
      </c>
      <c r="U6" s="80" t="s">
        <v>533</v>
      </c>
      <c r="V6" s="80" t="s">
        <v>528</v>
      </c>
      <c r="W6" s="89" t="s">
        <v>526</v>
      </c>
      <c r="X6" s="89" t="s">
        <v>527</v>
      </c>
      <c r="Y6" s="89" t="s">
        <v>591</v>
      </c>
      <c r="Z6" s="89" t="s">
        <v>533</v>
      </c>
      <c r="AA6" s="89" t="s">
        <v>528</v>
      </c>
      <c r="AB6" s="91" t="s">
        <v>534</v>
      </c>
      <c r="AC6" s="91" t="s">
        <v>535</v>
      </c>
      <c r="AD6" s="91" t="s">
        <v>589</v>
      </c>
      <c r="AE6" s="91" t="s">
        <v>536</v>
      </c>
      <c r="AF6" s="91" t="s">
        <v>592</v>
      </c>
      <c r="AG6" s="99"/>
      <c r="AH6" s="99"/>
      <c r="AI6" s="99"/>
      <c r="AJ6" s="99"/>
      <c r="AK6" s="99"/>
      <c r="AL6" s="99"/>
      <c r="AM6" s="100"/>
      <c r="AN6" s="100"/>
      <c r="AO6" s="100"/>
      <c r="AP6" s="100"/>
      <c r="AQ6" s="100"/>
      <c r="AR6" s="100"/>
      <c r="AS6" s="100"/>
      <c r="AT6" s="100"/>
      <c r="AU6" s="100"/>
      <c r="AV6" s="100"/>
      <c r="AW6" s="100"/>
      <c r="AX6" s="100"/>
      <c r="AY6" s="100"/>
      <c r="AZ6" s="100"/>
    </row>
    <row r="7" spans="1:52" ht="27" customHeight="1">
      <c r="A7" s="368" t="s">
        <v>57</v>
      </c>
      <c r="B7" s="155" t="s">
        <v>78</v>
      </c>
      <c r="C7" s="102" t="s">
        <v>79</v>
      </c>
      <c r="D7" s="155" t="s">
        <v>463</v>
      </c>
      <c r="E7" s="161">
        <v>4</v>
      </c>
      <c r="F7" s="161">
        <v>1</v>
      </c>
      <c r="G7" s="148" t="s">
        <v>569</v>
      </c>
      <c r="H7" s="104">
        <f>F7/4</f>
        <v>0.25</v>
      </c>
      <c r="I7" s="33"/>
      <c r="J7" s="106">
        <f>_xlfn.PERCENTOF(I7,H7)</f>
        <v>0</v>
      </c>
      <c r="K7" s="94" t="str">
        <f t="shared" ref="K7:K25" si="0">IF(I7&gt;=H7,"CUMPLE","NO CUMPLE")</f>
        <v>NO CUMPLE</v>
      </c>
      <c r="L7" s="33"/>
      <c r="M7" s="104">
        <f t="shared" ref="M7:M25" si="1">F7/4</f>
        <v>0.25</v>
      </c>
      <c r="N7" s="33"/>
      <c r="O7" s="106">
        <f>_xlfn.PERCENTOF(N7,M7)</f>
        <v>0</v>
      </c>
      <c r="P7" s="94" t="str">
        <f t="shared" ref="P7:P25" si="2">IF(N7&gt;=M7,"CUMPLE","NO CUMPLE")</f>
        <v>NO CUMPLE</v>
      </c>
      <c r="Q7" s="33"/>
      <c r="R7" s="104">
        <f>F7/4</f>
        <v>0.25</v>
      </c>
      <c r="S7" s="33"/>
      <c r="T7" s="106">
        <f>_xlfn.PERCENTOF(S7,R7)</f>
        <v>0</v>
      </c>
      <c r="U7" s="94" t="str">
        <f t="shared" ref="U7:U25" si="3">IF(S7&gt;=R7,"CUMPLE","NO CUMPLE")</f>
        <v>NO CUMPLE</v>
      </c>
      <c r="V7" s="33"/>
      <c r="W7" s="104">
        <f t="shared" ref="W7:W25" si="4">F7/4</f>
        <v>0.25</v>
      </c>
      <c r="X7" s="33"/>
      <c r="Y7" s="106">
        <f>_xlfn.PERCENTOF(X7,W7)</f>
        <v>0</v>
      </c>
      <c r="Z7" s="94" t="str">
        <f t="shared" ref="Z7:Z25" si="5">IF(X7&gt;=W7,"CUMPLE","NO CUMPLE")</f>
        <v>NO CUMPLE</v>
      </c>
      <c r="AA7" s="33"/>
      <c r="AB7" s="107">
        <f>H7+M7+R7+W7</f>
        <v>1</v>
      </c>
      <c r="AC7" s="162">
        <f>I7+N7+S7+X7</f>
        <v>0</v>
      </c>
      <c r="AD7" s="106">
        <f>_xlfn.PERCENTOF(AC7,AB7)</f>
        <v>0</v>
      </c>
      <c r="AE7" s="94" t="str">
        <f t="shared" ref="AE7:AE25" si="6">IF(AC7&gt;=AB7,"CUMPLE","NO CUMPLE")</f>
        <v>NO CUMPLE</v>
      </c>
      <c r="AF7" s="33"/>
      <c r="AG7" s="85"/>
      <c r="AH7" s="85"/>
      <c r="AI7" s="85"/>
      <c r="AJ7" s="85"/>
      <c r="AK7" s="85"/>
      <c r="AL7" s="85"/>
    </row>
    <row r="8" spans="1:52" ht="27" customHeight="1">
      <c r="A8" s="368"/>
      <c r="B8" s="155" t="s">
        <v>80</v>
      </c>
      <c r="C8" s="102" t="s">
        <v>81</v>
      </c>
      <c r="D8" s="155" t="s">
        <v>464</v>
      </c>
      <c r="E8" s="163">
        <v>1</v>
      </c>
      <c r="F8" s="163">
        <v>1</v>
      </c>
      <c r="G8" s="148" t="s">
        <v>569</v>
      </c>
      <c r="H8" s="116">
        <f t="shared" ref="H8:H18" si="7">F8/4</f>
        <v>0.25</v>
      </c>
      <c r="I8" s="29"/>
      <c r="J8" s="106">
        <f t="shared" ref="J8:J25" si="8">_xlfn.PERCENTOF(I8,H8)</f>
        <v>0</v>
      </c>
      <c r="K8" s="94" t="str">
        <f t="shared" si="0"/>
        <v>NO CUMPLE</v>
      </c>
      <c r="L8" s="34"/>
      <c r="M8" s="116">
        <f t="shared" si="1"/>
        <v>0.25</v>
      </c>
      <c r="N8" s="29"/>
      <c r="O8" s="106">
        <f t="shared" ref="O8:O25" si="9">_xlfn.PERCENTOF(N8,M8)</f>
        <v>0</v>
      </c>
      <c r="P8" s="94" t="str">
        <f t="shared" si="2"/>
        <v>NO CUMPLE</v>
      </c>
      <c r="Q8" s="34"/>
      <c r="R8" s="116">
        <f t="shared" ref="R8:R25" si="10">F8/4</f>
        <v>0.25</v>
      </c>
      <c r="S8" s="29"/>
      <c r="T8" s="106">
        <f t="shared" ref="T8:T25" si="11">_xlfn.PERCENTOF(S8,R8)</f>
        <v>0</v>
      </c>
      <c r="U8" s="94" t="str">
        <f t="shared" si="3"/>
        <v>NO CUMPLE</v>
      </c>
      <c r="V8" s="34"/>
      <c r="W8" s="116">
        <f t="shared" si="4"/>
        <v>0.25</v>
      </c>
      <c r="X8" s="29"/>
      <c r="Y8" s="106">
        <f t="shared" ref="Y8:Y25" si="12">_xlfn.PERCENTOF(X8,W8)</f>
        <v>0</v>
      </c>
      <c r="Z8" s="94" t="str">
        <f t="shared" si="5"/>
        <v>NO CUMPLE</v>
      </c>
      <c r="AA8" s="34"/>
      <c r="AB8" s="119">
        <f t="shared" ref="AB8:AB25" si="13">H8+M8+R8+W8</f>
        <v>1</v>
      </c>
      <c r="AC8" s="116">
        <f t="shared" ref="AC8:AC25" si="14">I8+N8+S8+X8</f>
        <v>0</v>
      </c>
      <c r="AD8" s="106">
        <f t="shared" ref="AD8:AD25" si="15">_xlfn.PERCENTOF(AC8,AB8)</f>
        <v>0</v>
      </c>
      <c r="AE8" s="94" t="str">
        <f t="shared" si="6"/>
        <v>NO CUMPLE</v>
      </c>
      <c r="AF8" s="34"/>
      <c r="AG8" s="85"/>
      <c r="AH8" s="85"/>
      <c r="AI8" s="85"/>
      <c r="AJ8" s="85"/>
      <c r="AK8" s="85"/>
      <c r="AL8" s="85"/>
    </row>
    <row r="9" spans="1:52" ht="27" customHeight="1">
      <c r="A9" s="368"/>
      <c r="B9" s="155" t="s">
        <v>82</v>
      </c>
      <c r="C9" s="102" t="s">
        <v>83</v>
      </c>
      <c r="D9" s="155" t="s">
        <v>270</v>
      </c>
      <c r="E9" s="163">
        <v>0.6</v>
      </c>
      <c r="F9" s="163">
        <v>0.6</v>
      </c>
      <c r="G9" s="148" t="s">
        <v>570</v>
      </c>
      <c r="H9" s="116">
        <f t="shared" si="7"/>
        <v>0.15</v>
      </c>
      <c r="I9" s="29"/>
      <c r="J9" s="106">
        <f t="shared" si="8"/>
        <v>0</v>
      </c>
      <c r="K9" s="94" t="str">
        <f t="shared" si="0"/>
        <v>NO CUMPLE</v>
      </c>
      <c r="L9" s="34"/>
      <c r="M9" s="116">
        <f t="shared" si="1"/>
        <v>0.15</v>
      </c>
      <c r="N9" s="29"/>
      <c r="O9" s="106">
        <f t="shared" si="9"/>
        <v>0</v>
      </c>
      <c r="P9" s="94" t="str">
        <f t="shared" si="2"/>
        <v>NO CUMPLE</v>
      </c>
      <c r="Q9" s="34"/>
      <c r="R9" s="116">
        <f t="shared" si="10"/>
        <v>0.15</v>
      </c>
      <c r="S9" s="29"/>
      <c r="T9" s="106">
        <f t="shared" si="11"/>
        <v>0</v>
      </c>
      <c r="U9" s="94" t="str">
        <f t="shared" si="3"/>
        <v>NO CUMPLE</v>
      </c>
      <c r="V9" s="34"/>
      <c r="W9" s="116">
        <f t="shared" si="4"/>
        <v>0.15</v>
      </c>
      <c r="X9" s="29"/>
      <c r="Y9" s="106">
        <f t="shared" si="12"/>
        <v>0</v>
      </c>
      <c r="Z9" s="94" t="str">
        <f t="shared" si="5"/>
        <v>NO CUMPLE</v>
      </c>
      <c r="AA9" s="34"/>
      <c r="AB9" s="119">
        <f t="shared" si="13"/>
        <v>0.6</v>
      </c>
      <c r="AC9" s="116">
        <f t="shared" si="14"/>
        <v>0</v>
      </c>
      <c r="AD9" s="106">
        <f t="shared" si="15"/>
        <v>0</v>
      </c>
      <c r="AE9" s="94" t="str">
        <f t="shared" si="6"/>
        <v>NO CUMPLE</v>
      </c>
      <c r="AF9" s="34"/>
      <c r="AG9" s="85"/>
      <c r="AH9" s="85"/>
      <c r="AI9" s="85"/>
      <c r="AJ9" s="85"/>
      <c r="AK9" s="85"/>
      <c r="AL9" s="85"/>
    </row>
    <row r="10" spans="1:52" ht="27" customHeight="1">
      <c r="A10" s="368"/>
      <c r="B10" s="155" t="s">
        <v>84</v>
      </c>
      <c r="C10" s="102" t="s">
        <v>85</v>
      </c>
      <c r="D10" s="155" t="s">
        <v>271</v>
      </c>
      <c r="E10" s="163">
        <v>0.2</v>
      </c>
      <c r="F10" s="163">
        <v>0.2</v>
      </c>
      <c r="G10" s="148" t="s">
        <v>571</v>
      </c>
      <c r="H10" s="116">
        <f t="shared" si="7"/>
        <v>0.05</v>
      </c>
      <c r="I10" s="29"/>
      <c r="J10" s="106">
        <f t="shared" si="8"/>
        <v>0</v>
      </c>
      <c r="K10" s="94" t="str">
        <f t="shared" si="0"/>
        <v>NO CUMPLE</v>
      </c>
      <c r="L10" s="34"/>
      <c r="M10" s="116">
        <f t="shared" si="1"/>
        <v>0.05</v>
      </c>
      <c r="N10" s="29"/>
      <c r="O10" s="106">
        <f t="shared" si="9"/>
        <v>0</v>
      </c>
      <c r="P10" s="94" t="str">
        <f t="shared" si="2"/>
        <v>NO CUMPLE</v>
      </c>
      <c r="Q10" s="34"/>
      <c r="R10" s="116">
        <f t="shared" si="10"/>
        <v>0.05</v>
      </c>
      <c r="S10" s="29"/>
      <c r="T10" s="106">
        <f t="shared" si="11"/>
        <v>0</v>
      </c>
      <c r="U10" s="94" t="str">
        <f t="shared" si="3"/>
        <v>NO CUMPLE</v>
      </c>
      <c r="V10" s="34"/>
      <c r="W10" s="116">
        <f t="shared" si="4"/>
        <v>0.05</v>
      </c>
      <c r="X10" s="29"/>
      <c r="Y10" s="106">
        <f t="shared" si="12"/>
        <v>0</v>
      </c>
      <c r="Z10" s="94" t="str">
        <f t="shared" si="5"/>
        <v>NO CUMPLE</v>
      </c>
      <c r="AA10" s="34"/>
      <c r="AB10" s="119">
        <f t="shared" si="13"/>
        <v>0.2</v>
      </c>
      <c r="AC10" s="116">
        <f t="shared" si="14"/>
        <v>0</v>
      </c>
      <c r="AD10" s="106">
        <f t="shared" si="15"/>
        <v>0</v>
      </c>
      <c r="AE10" s="94" t="str">
        <f t="shared" si="6"/>
        <v>NO CUMPLE</v>
      </c>
      <c r="AF10" s="34"/>
      <c r="AG10" s="85"/>
      <c r="AH10" s="85"/>
      <c r="AI10" s="85"/>
      <c r="AJ10" s="85"/>
      <c r="AK10" s="85"/>
      <c r="AL10" s="85"/>
    </row>
    <row r="11" spans="1:52" ht="27" customHeight="1">
      <c r="A11" s="368"/>
      <c r="B11" s="155" t="s">
        <v>86</v>
      </c>
      <c r="C11" s="102" t="s">
        <v>87</v>
      </c>
      <c r="D11" s="155" t="s">
        <v>272</v>
      </c>
      <c r="E11" s="163">
        <v>0.2</v>
      </c>
      <c r="F11" s="163">
        <v>0.2</v>
      </c>
      <c r="G11" s="148" t="s">
        <v>569</v>
      </c>
      <c r="H11" s="116">
        <f t="shared" si="7"/>
        <v>0.05</v>
      </c>
      <c r="I11" s="29"/>
      <c r="J11" s="106">
        <f t="shared" si="8"/>
        <v>0</v>
      </c>
      <c r="K11" s="94" t="str">
        <f t="shared" si="0"/>
        <v>NO CUMPLE</v>
      </c>
      <c r="L11" s="34"/>
      <c r="M11" s="116">
        <f t="shared" si="1"/>
        <v>0.05</v>
      </c>
      <c r="N11" s="29"/>
      <c r="O11" s="106">
        <f t="shared" si="9"/>
        <v>0</v>
      </c>
      <c r="P11" s="94" t="str">
        <f t="shared" si="2"/>
        <v>NO CUMPLE</v>
      </c>
      <c r="Q11" s="34"/>
      <c r="R11" s="116">
        <f t="shared" si="10"/>
        <v>0.05</v>
      </c>
      <c r="S11" s="29"/>
      <c r="T11" s="106">
        <f t="shared" si="11"/>
        <v>0</v>
      </c>
      <c r="U11" s="94" t="str">
        <f t="shared" si="3"/>
        <v>NO CUMPLE</v>
      </c>
      <c r="V11" s="34"/>
      <c r="W11" s="116">
        <f t="shared" si="4"/>
        <v>0.05</v>
      </c>
      <c r="X11" s="29"/>
      <c r="Y11" s="106">
        <f t="shared" si="12"/>
        <v>0</v>
      </c>
      <c r="Z11" s="94" t="str">
        <f t="shared" si="5"/>
        <v>NO CUMPLE</v>
      </c>
      <c r="AA11" s="34"/>
      <c r="AB11" s="119">
        <f t="shared" si="13"/>
        <v>0.2</v>
      </c>
      <c r="AC11" s="116">
        <f t="shared" si="14"/>
        <v>0</v>
      </c>
      <c r="AD11" s="106">
        <f t="shared" si="15"/>
        <v>0</v>
      </c>
      <c r="AE11" s="94" t="str">
        <f t="shared" si="6"/>
        <v>NO CUMPLE</v>
      </c>
      <c r="AF11" s="34"/>
      <c r="AG11" s="85"/>
      <c r="AH11" s="85"/>
      <c r="AI11" s="85"/>
      <c r="AJ11" s="85"/>
      <c r="AK11" s="85"/>
      <c r="AL11" s="85"/>
    </row>
    <row r="12" spans="1:52" ht="27" customHeight="1">
      <c r="A12" s="368"/>
      <c r="B12" s="155" t="s">
        <v>88</v>
      </c>
      <c r="C12" s="102" t="s">
        <v>89</v>
      </c>
      <c r="D12" s="155" t="s">
        <v>465</v>
      </c>
      <c r="E12" s="163">
        <v>1</v>
      </c>
      <c r="F12" s="163">
        <v>1</v>
      </c>
      <c r="G12" s="148" t="s">
        <v>572</v>
      </c>
      <c r="H12" s="116">
        <f t="shared" si="7"/>
        <v>0.25</v>
      </c>
      <c r="I12" s="29"/>
      <c r="J12" s="106">
        <f t="shared" si="8"/>
        <v>0</v>
      </c>
      <c r="K12" s="94" t="str">
        <f t="shared" si="0"/>
        <v>NO CUMPLE</v>
      </c>
      <c r="L12" s="34"/>
      <c r="M12" s="116">
        <f t="shared" si="1"/>
        <v>0.25</v>
      </c>
      <c r="N12" s="29"/>
      <c r="O12" s="106">
        <f t="shared" si="9"/>
        <v>0</v>
      </c>
      <c r="P12" s="94" t="str">
        <f t="shared" si="2"/>
        <v>NO CUMPLE</v>
      </c>
      <c r="Q12" s="34"/>
      <c r="R12" s="116">
        <f t="shared" si="10"/>
        <v>0.25</v>
      </c>
      <c r="S12" s="29"/>
      <c r="T12" s="106">
        <f t="shared" si="11"/>
        <v>0</v>
      </c>
      <c r="U12" s="94" t="str">
        <f t="shared" si="3"/>
        <v>NO CUMPLE</v>
      </c>
      <c r="V12" s="34"/>
      <c r="W12" s="116">
        <f t="shared" si="4"/>
        <v>0.25</v>
      </c>
      <c r="X12" s="29"/>
      <c r="Y12" s="106">
        <f t="shared" si="12"/>
        <v>0</v>
      </c>
      <c r="Z12" s="94" t="str">
        <f t="shared" si="5"/>
        <v>NO CUMPLE</v>
      </c>
      <c r="AA12" s="34"/>
      <c r="AB12" s="119">
        <f t="shared" si="13"/>
        <v>1</v>
      </c>
      <c r="AC12" s="116">
        <f t="shared" si="14"/>
        <v>0</v>
      </c>
      <c r="AD12" s="106">
        <f t="shared" si="15"/>
        <v>0</v>
      </c>
      <c r="AE12" s="94" t="str">
        <f t="shared" si="6"/>
        <v>NO CUMPLE</v>
      </c>
      <c r="AF12" s="34"/>
      <c r="AG12" s="85"/>
      <c r="AH12" s="85"/>
      <c r="AI12" s="85"/>
      <c r="AJ12" s="85"/>
      <c r="AK12" s="85"/>
      <c r="AL12" s="85"/>
    </row>
    <row r="13" spans="1:52" ht="27" customHeight="1">
      <c r="A13" s="368"/>
      <c r="B13" s="155" t="s">
        <v>90</v>
      </c>
      <c r="C13" s="102" t="s">
        <v>91</v>
      </c>
      <c r="D13" s="164" t="s">
        <v>466</v>
      </c>
      <c r="E13" s="163">
        <v>1</v>
      </c>
      <c r="F13" s="163">
        <v>1</v>
      </c>
      <c r="G13" s="148" t="s">
        <v>569</v>
      </c>
      <c r="H13" s="116">
        <f t="shared" si="7"/>
        <v>0.25</v>
      </c>
      <c r="I13" s="29"/>
      <c r="J13" s="106">
        <f t="shared" si="8"/>
        <v>0</v>
      </c>
      <c r="K13" s="94" t="str">
        <f t="shared" si="0"/>
        <v>NO CUMPLE</v>
      </c>
      <c r="L13" s="34"/>
      <c r="M13" s="116">
        <f t="shared" si="1"/>
        <v>0.25</v>
      </c>
      <c r="N13" s="29"/>
      <c r="O13" s="106">
        <f t="shared" si="9"/>
        <v>0</v>
      </c>
      <c r="P13" s="94" t="str">
        <f t="shared" si="2"/>
        <v>NO CUMPLE</v>
      </c>
      <c r="Q13" s="34"/>
      <c r="R13" s="116">
        <f t="shared" si="10"/>
        <v>0.25</v>
      </c>
      <c r="S13" s="29"/>
      <c r="T13" s="106">
        <f t="shared" si="11"/>
        <v>0</v>
      </c>
      <c r="U13" s="94" t="str">
        <f t="shared" si="3"/>
        <v>NO CUMPLE</v>
      </c>
      <c r="V13" s="34"/>
      <c r="W13" s="116">
        <f t="shared" si="4"/>
        <v>0.25</v>
      </c>
      <c r="X13" s="29"/>
      <c r="Y13" s="106">
        <f t="shared" si="12"/>
        <v>0</v>
      </c>
      <c r="Z13" s="94" t="str">
        <f t="shared" si="5"/>
        <v>NO CUMPLE</v>
      </c>
      <c r="AA13" s="34"/>
      <c r="AB13" s="119">
        <f t="shared" si="13"/>
        <v>1</v>
      </c>
      <c r="AC13" s="116">
        <f t="shared" si="14"/>
        <v>0</v>
      </c>
      <c r="AD13" s="106">
        <f t="shared" si="15"/>
        <v>0</v>
      </c>
      <c r="AE13" s="94" t="str">
        <f t="shared" si="6"/>
        <v>NO CUMPLE</v>
      </c>
      <c r="AF13" s="34"/>
      <c r="AG13" s="85"/>
      <c r="AH13" s="85"/>
      <c r="AI13" s="85"/>
      <c r="AJ13" s="85"/>
      <c r="AK13" s="85"/>
      <c r="AL13" s="85"/>
    </row>
    <row r="14" spans="1:52" ht="27" customHeight="1">
      <c r="A14" s="368"/>
      <c r="B14" s="155" t="s">
        <v>92</v>
      </c>
      <c r="C14" s="102" t="s">
        <v>91</v>
      </c>
      <c r="D14" s="164" t="s">
        <v>467</v>
      </c>
      <c r="E14" s="163">
        <v>1</v>
      </c>
      <c r="F14" s="163">
        <v>1</v>
      </c>
      <c r="G14" s="148" t="s">
        <v>569</v>
      </c>
      <c r="H14" s="116">
        <f t="shared" si="7"/>
        <v>0.25</v>
      </c>
      <c r="I14" s="29"/>
      <c r="J14" s="106">
        <f t="shared" si="8"/>
        <v>0</v>
      </c>
      <c r="K14" s="94" t="str">
        <f t="shared" si="0"/>
        <v>NO CUMPLE</v>
      </c>
      <c r="L14" s="34"/>
      <c r="M14" s="116">
        <f t="shared" si="1"/>
        <v>0.25</v>
      </c>
      <c r="N14" s="29"/>
      <c r="O14" s="106">
        <f t="shared" si="9"/>
        <v>0</v>
      </c>
      <c r="P14" s="94" t="str">
        <f t="shared" si="2"/>
        <v>NO CUMPLE</v>
      </c>
      <c r="Q14" s="34"/>
      <c r="R14" s="116">
        <f t="shared" si="10"/>
        <v>0.25</v>
      </c>
      <c r="S14" s="29"/>
      <c r="T14" s="106">
        <f t="shared" si="11"/>
        <v>0</v>
      </c>
      <c r="U14" s="94" t="str">
        <f t="shared" si="3"/>
        <v>NO CUMPLE</v>
      </c>
      <c r="V14" s="34"/>
      <c r="W14" s="116">
        <f t="shared" si="4"/>
        <v>0.25</v>
      </c>
      <c r="X14" s="29"/>
      <c r="Y14" s="106">
        <f t="shared" si="12"/>
        <v>0</v>
      </c>
      <c r="Z14" s="94" t="str">
        <f t="shared" si="5"/>
        <v>NO CUMPLE</v>
      </c>
      <c r="AA14" s="34"/>
      <c r="AB14" s="119">
        <f t="shared" si="13"/>
        <v>1</v>
      </c>
      <c r="AC14" s="116">
        <f t="shared" si="14"/>
        <v>0</v>
      </c>
      <c r="AD14" s="106">
        <f t="shared" si="15"/>
        <v>0</v>
      </c>
      <c r="AE14" s="94" t="str">
        <f t="shared" si="6"/>
        <v>NO CUMPLE</v>
      </c>
      <c r="AF14" s="34"/>
      <c r="AG14" s="85"/>
      <c r="AH14" s="85"/>
      <c r="AI14" s="85"/>
      <c r="AJ14" s="85"/>
      <c r="AK14" s="85"/>
      <c r="AL14" s="85"/>
    </row>
    <row r="15" spans="1:52" ht="27" customHeight="1">
      <c r="A15" s="368"/>
      <c r="B15" s="155" t="s">
        <v>366</v>
      </c>
      <c r="C15" s="102" t="s">
        <v>367</v>
      </c>
      <c r="D15" s="164" t="s">
        <v>368</v>
      </c>
      <c r="E15" s="163">
        <v>0.05</v>
      </c>
      <c r="F15" s="163">
        <v>0.05</v>
      </c>
      <c r="G15" s="148" t="s">
        <v>573</v>
      </c>
      <c r="H15" s="116">
        <f t="shared" si="7"/>
        <v>1.2500000000000001E-2</v>
      </c>
      <c r="I15" s="29"/>
      <c r="J15" s="106">
        <f t="shared" si="8"/>
        <v>0</v>
      </c>
      <c r="K15" s="94" t="str">
        <f t="shared" si="0"/>
        <v>NO CUMPLE</v>
      </c>
      <c r="L15" s="34"/>
      <c r="M15" s="116">
        <f t="shared" si="1"/>
        <v>1.2500000000000001E-2</v>
      </c>
      <c r="N15" s="29"/>
      <c r="O15" s="106">
        <f t="shared" si="9"/>
        <v>0</v>
      </c>
      <c r="P15" s="94" t="str">
        <f t="shared" si="2"/>
        <v>NO CUMPLE</v>
      </c>
      <c r="Q15" s="34"/>
      <c r="R15" s="116">
        <f t="shared" si="10"/>
        <v>1.2500000000000001E-2</v>
      </c>
      <c r="S15" s="29"/>
      <c r="T15" s="106">
        <f t="shared" si="11"/>
        <v>0</v>
      </c>
      <c r="U15" s="94" t="str">
        <f t="shared" si="3"/>
        <v>NO CUMPLE</v>
      </c>
      <c r="V15" s="34"/>
      <c r="W15" s="116">
        <f t="shared" si="4"/>
        <v>1.2500000000000001E-2</v>
      </c>
      <c r="X15" s="29"/>
      <c r="Y15" s="106">
        <f t="shared" si="12"/>
        <v>0</v>
      </c>
      <c r="Z15" s="94" t="str">
        <f t="shared" si="5"/>
        <v>NO CUMPLE</v>
      </c>
      <c r="AA15" s="34"/>
      <c r="AB15" s="119">
        <f t="shared" si="13"/>
        <v>0.05</v>
      </c>
      <c r="AC15" s="116">
        <f t="shared" si="14"/>
        <v>0</v>
      </c>
      <c r="AD15" s="106">
        <f t="shared" si="15"/>
        <v>0</v>
      </c>
      <c r="AE15" s="94" t="str">
        <f t="shared" si="6"/>
        <v>NO CUMPLE</v>
      </c>
      <c r="AF15" s="34"/>
      <c r="AG15" s="85"/>
      <c r="AH15" s="85"/>
      <c r="AI15" s="85"/>
      <c r="AJ15" s="85"/>
      <c r="AK15" s="85"/>
      <c r="AL15" s="85"/>
    </row>
    <row r="16" spans="1:52" ht="57">
      <c r="A16" s="368"/>
      <c r="B16" s="155" t="s">
        <v>93</v>
      </c>
      <c r="C16" s="102" t="s">
        <v>94</v>
      </c>
      <c r="D16" s="164" t="s">
        <v>468</v>
      </c>
      <c r="E16" s="163">
        <v>1</v>
      </c>
      <c r="F16" s="163">
        <v>1</v>
      </c>
      <c r="G16" s="148" t="s">
        <v>574</v>
      </c>
      <c r="H16" s="116">
        <f t="shared" si="7"/>
        <v>0.25</v>
      </c>
      <c r="I16" s="29"/>
      <c r="J16" s="106">
        <f t="shared" si="8"/>
        <v>0</v>
      </c>
      <c r="K16" s="94" t="str">
        <f t="shared" si="0"/>
        <v>NO CUMPLE</v>
      </c>
      <c r="L16" s="34"/>
      <c r="M16" s="116">
        <f t="shared" si="1"/>
        <v>0.25</v>
      </c>
      <c r="N16" s="29"/>
      <c r="O16" s="106">
        <f t="shared" si="9"/>
        <v>0</v>
      </c>
      <c r="P16" s="94" t="str">
        <f t="shared" si="2"/>
        <v>NO CUMPLE</v>
      </c>
      <c r="Q16" s="34"/>
      <c r="R16" s="116">
        <f t="shared" si="10"/>
        <v>0.25</v>
      </c>
      <c r="S16" s="29"/>
      <c r="T16" s="106">
        <f t="shared" si="11"/>
        <v>0</v>
      </c>
      <c r="U16" s="94" t="str">
        <f t="shared" si="3"/>
        <v>NO CUMPLE</v>
      </c>
      <c r="V16" s="34"/>
      <c r="W16" s="116">
        <f t="shared" si="4"/>
        <v>0.25</v>
      </c>
      <c r="X16" s="29"/>
      <c r="Y16" s="106">
        <f t="shared" si="12"/>
        <v>0</v>
      </c>
      <c r="Z16" s="94" t="str">
        <f t="shared" si="5"/>
        <v>NO CUMPLE</v>
      </c>
      <c r="AA16" s="34"/>
      <c r="AB16" s="119">
        <f t="shared" si="13"/>
        <v>1</v>
      </c>
      <c r="AC16" s="116">
        <f t="shared" si="14"/>
        <v>0</v>
      </c>
      <c r="AD16" s="106">
        <f t="shared" si="15"/>
        <v>0</v>
      </c>
      <c r="AE16" s="94" t="str">
        <f t="shared" si="6"/>
        <v>NO CUMPLE</v>
      </c>
      <c r="AF16" s="34"/>
      <c r="AG16" s="85"/>
      <c r="AH16" s="85"/>
      <c r="AI16" s="85"/>
      <c r="AJ16" s="85"/>
      <c r="AK16" s="85"/>
      <c r="AL16" s="85"/>
    </row>
    <row r="17" spans="1:38" ht="57">
      <c r="A17" s="368"/>
      <c r="B17" s="155" t="s">
        <v>95</v>
      </c>
      <c r="C17" s="155" t="s">
        <v>96</v>
      </c>
      <c r="D17" s="155" t="s">
        <v>469</v>
      </c>
      <c r="E17" s="148">
        <v>70</v>
      </c>
      <c r="F17" s="148">
        <v>70</v>
      </c>
      <c r="G17" s="148" t="s">
        <v>569</v>
      </c>
      <c r="H17" s="104">
        <f t="shared" si="7"/>
        <v>17.5</v>
      </c>
      <c r="I17" s="33"/>
      <c r="J17" s="106">
        <f t="shared" si="8"/>
        <v>0</v>
      </c>
      <c r="K17" s="94" t="str">
        <f t="shared" si="0"/>
        <v>NO CUMPLE</v>
      </c>
      <c r="L17" s="33"/>
      <c r="M17" s="104">
        <f t="shared" si="1"/>
        <v>17.5</v>
      </c>
      <c r="N17" s="33"/>
      <c r="O17" s="106">
        <f t="shared" si="9"/>
        <v>0</v>
      </c>
      <c r="P17" s="94" t="str">
        <f t="shared" si="2"/>
        <v>NO CUMPLE</v>
      </c>
      <c r="Q17" s="33"/>
      <c r="R17" s="104">
        <f t="shared" si="10"/>
        <v>17.5</v>
      </c>
      <c r="S17" s="33"/>
      <c r="T17" s="106">
        <f t="shared" si="11"/>
        <v>0</v>
      </c>
      <c r="U17" s="94" t="str">
        <f t="shared" si="3"/>
        <v>NO CUMPLE</v>
      </c>
      <c r="V17" s="33"/>
      <c r="W17" s="104">
        <f t="shared" si="4"/>
        <v>17.5</v>
      </c>
      <c r="X17" s="33"/>
      <c r="Y17" s="106">
        <f t="shared" si="12"/>
        <v>0</v>
      </c>
      <c r="Z17" s="94" t="str">
        <f t="shared" si="5"/>
        <v>NO CUMPLE</v>
      </c>
      <c r="AA17" s="33"/>
      <c r="AB17" s="107">
        <f t="shared" si="13"/>
        <v>70</v>
      </c>
      <c r="AC17" s="162">
        <f t="shared" si="14"/>
        <v>0</v>
      </c>
      <c r="AD17" s="106">
        <f t="shared" si="15"/>
        <v>0</v>
      </c>
      <c r="AE17" s="94" t="str">
        <f t="shared" si="6"/>
        <v>NO CUMPLE</v>
      </c>
      <c r="AF17" s="33"/>
      <c r="AG17" s="85"/>
      <c r="AH17" s="85"/>
      <c r="AI17" s="85"/>
      <c r="AJ17" s="85"/>
      <c r="AK17" s="85"/>
      <c r="AL17" s="85"/>
    </row>
    <row r="18" spans="1:38" ht="42.75">
      <c r="A18" s="368"/>
      <c r="B18" s="155" t="s">
        <v>97</v>
      </c>
      <c r="C18" s="155" t="s">
        <v>98</v>
      </c>
      <c r="D18" s="164" t="s">
        <v>470</v>
      </c>
      <c r="E18" s="148">
        <v>200</v>
      </c>
      <c r="F18" s="148">
        <v>25</v>
      </c>
      <c r="G18" s="148" t="s">
        <v>569</v>
      </c>
      <c r="H18" s="104">
        <f t="shared" si="7"/>
        <v>6.25</v>
      </c>
      <c r="I18" s="33"/>
      <c r="J18" s="106">
        <f t="shared" si="8"/>
        <v>0</v>
      </c>
      <c r="K18" s="94" t="str">
        <f t="shared" si="0"/>
        <v>NO CUMPLE</v>
      </c>
      <c r="L18" s="33"/>
      <c r="M18" s="104">
        <f t="shared" si="1"/>
        <v>6.25</v>
      </c>
      <c r="N18" s="33"/>
      <c r="O18" s="106">
        <f t="shared" si="9"/>
        <v>0</v>
      </c>
      <c r="P18" s="94" t="str">
        <f t="shared" si="2"/>
        <v>NO CUMPLE</v>
      </c>
      <c r="Q18" s="33"/>
      <c r="R18" s="104">
        <f t="shared" si="10"/>
        <v>6.25</v>
      </c>
      <c r="S18" s="33"/>
      <c r="T18" s="106">
        <f t="shared" si="11"/>
        <v>0</v>
      </c>
      <c r="U18" s="94" t="str">
        <f t="shared" si="3"/>
        <v>NO CUMPLE</v>
      </c>
      <c r="V18" s="33"/>
      <c r="W18" s="104">
        <f t="shared" si="4"/>
        <v>6.25</v>
      </c>
      <c r="X18" s="33"/>
      <c r="Y18" s="106">
        <f t="shared" si="12"/>
        <v>0</v>
      </c>
      <c r="Z18" s="94" t="str">
        <f t="shared" si="5"/>
        <v>NO CUMPLE</v>
      </c>
      <c r="AA18" s="33"/>
      <c r="AB18" s="107">
        <f t="shared" si="13"/>
        <v>25</v>
      </c>
      <c r="AC18" s="162">
        <f t="shared" si="14"/>
        <v>0</v>
      </c>
      <c r="AD18" s="106">
        <f t="shared" si="15"/>
        <v>0</v>
      </c>
      <c r="AE18" s="94" t="str">
        <f t="shared" si="6"/>
        <v>NO CUMPLE</v>
      </c>
      <c r="AF18" s="33"/>
      <c r="AG18" s="85"/>
      <c r="AH18" s="85"/>
      <c r="AI18" s="85"/>
      <c r="AJ18" s="85"/>
      <c r="AK18" s="85"/>
      <c r="AL18" s="85"/>
    </row>
    <row r="19" spans="1:38" ht="42.75">
      <c r="A19" s="368"/>
      <c r="B19" s="155" t="s">
        <v>99</v>
      </c>
      <c r="C19" s="155" t="s">
        <v>98</v>
      </c>
      <c r="D19" s="164" t="s">
        <v>470</v>
      </c>
      <c r="E19" s="148">
        <v>200</v>
      </c>
      <c r="F19" s="148">
        <v>25</v>
      </c>
      <c r="G19" s="148" t="s">
        <v>569</v>
      </c>
      <c r="H19" s="104">
        <f>F19/4</f>
        <v>6.25</v>
      </c>
      <c r="I19" s="33"/>
      <c r="J19" s="106">
        <f t="shared" si="8"/>
        <v>0</v>
      </c>
      <c r="K19" s="94" t="str">
        <f t="shared" si="0"/>
        <v>NO CUMPLE</v>
      </c>
      <c r="L19" s="33"/>
      <c r="M19" s="104">
        <f t="shared" si="1"/>
        <v>6.25</v>
      </c>
      <c r="N19" s="33"/>
      <c r="O19" s="106">
        <f t="shared" si="9"/>
        <v>0</v>
      </c>
      <c r="P19" s="94" t="str">
        <f t="shared" si="2"/>
        <v>NO CUMPLE</v>
      </c>
      <c r="Q19" s="33"/>
      <c r="R19" s="104">
        <f t="shared" si="10"/>
        <v>6.25</v>
      </c>
      <c r="S19" s="33"/>
      <c r="T19" s="106">
        <f t="shared" si="11"/>
        <v>0</v>
      </c>
      <c r="U19" s="94" t="str">
        <f t="shared" si="3"/>
        <v>NO CUMPLE</v>
      </c>
      <c r="V19" s="33"/>
      <c r="W19" s="104">
        <f t="shared" si="4"/>
        <v>6.25</v>
      </c>
      <c r="X19" s="33"/>
      <c r="Y19" s="106">
        <f t="shared" si="12"/>
        <v>0</v>
      </c>
      <c r="Z19" s="94" t="str">
        <f t="shared" si="5"/>
        <v>NO CUMPLE</v>
      </c>
      <c r="AA19" s="33"/>
      <c r="AB19" s="107">
        <f t="shared" si="13"/>
        <v>25</v>
      </c>
      <c r="AC19" s="162">
        <f t="shared" si="14"/>
        <v>0</v>
      </c>
      <c r="AD19" s="106">
        <f t="shared" si="15"/>
        <v>0</v>
      </c>
      <c r="AE19" s="94" t="str">
        <f t="shared" si="6"/>
        <v>NO CUMPLE</v>
      </c>
      <c r="AF19" s="33"/>
      <c r="AG19" s="85"/>
      <c r="AH19" s="85"/>
      <c r="AI19" s="85"/>
      <c r="AJ19" s="85"/>
      <c r="AK19" s="85"/>
      <c r="AL19" s="85"/>
    </row>
    <row r="20" spans="1:38" ht="57">
      <c r="A20" s="368"/>
      <c r="B20" s="155" t="s">
        <v>100</v>
      </c>
      <c r="C20" s="155" t="s">
        <v>101</v>
      </c>
      <c r="D20" s="164" t="s">
        <v>471</v>
      </c>
      <c r="E20" s="163">
        <v>1</v>
      </c>
      <c r="F20" s="163">
        <v>1</v>
      </c>
      <c r="G20" s="148" t="s">
        <v>569</v>
      </c>
      <c r="H20" s="116">
        <f t="shared" ref="H20:H21" si="16">F20/4</f>
        <v>0.25</v>
      </c>
      <c r="I20" s="29"/>
      <c r="J20" s="106">
        <f t="shared" si="8"/>
        <v>0</v>
      </c>
      <c r="K20" s="94" t="str">
        <f t="shared" si="0"/>
        <v>NO CUMPLE</v>
      </c>
      <c r="L20" s="34"/>
      <c r="M20" s="116">
        <f t="shared" si="1"/>
        <v>0.25</v>
      </c>
      <c r="N20" s="29"/>
      <c r="O20" s="106">
        <f t="shared" si="9"/>
        <v>0</v>
      </c>
      <c r="P20" s="94" t="str">
        <f t="shared" si="2"/>
        <v>NO CUMPLE</v>
      </c>
      <c r="Q20" s="34"/>
      <c r="R20" s="116">
        <f t="shared" si="10"/>
        <v>0.25</v>
      </c>
      <c r="S20" s="29"/>
      <c r="T20" s="106">
        <f t="shared" si="11"/>
        <v>0</v>
      </c>
      <c r="U20" s="94" t="str">
        <f t="shared" si="3"/>
        <v>NO CUMPLE</v>
      </c>
      <c r="V20" s="34"/>
      <c r="W20" s="116">
        <f t="shared" si="4"/>
        <v>0.25</v>
      </c>
      <c r="X20" s="29"/>
      <c r="Y20" s="106">
        <f t="shared" si="12"/>
        <v>0</v>
      </c>
      <c r="Z20" s="94" t="str">
        <f t="shared" si="5"/>
        <v>NO CUMPLE</v>
      </c>
      <c r="AA20" s="34"/>
      <c r="AB20" s="119">
        <f t="shared" si="13"/>
        <v>1</v>
      </c>
      <c r="AC20" s="116">
        <f t="shared" si="14"/>
        <v>0</v>
      </c>
      <c r="AD20" s="106">
        <f t="shared" si="15"/>
        <v>0</v>
      </c>
      <c r="AE20" s="94" t="str">
        <f t="shared" si="6"/>
        <v>NO CUMPLE</v>
      </c>
      <c r="AF20" s="34"/>
      <c r="AG20" s="85"/>
      <c r="AH20" s="85"/>
      <c r="AI20" s="85"/>
      <c r="AJ20" s="85"/>
      <c r="AK20" s="85"/>
      <c r="AL20" s="85"/>
    </row>
    <row r="21" spans="1:38" ht="64.5" customHeight="1">
      <c r="A21" s="368"/>
      <c r="B21" s="155" t="s">
        <v>369</v>
      </c>
      <c r="C21" s="155" t="s">
        <v>370</v>
      </c>
      <c r="D21" s="164" t="s">
        <v>472</v>
      </c>
      <c r="E21" s="161">
        <v>1</v>
      </c>
      <c r="F21" s="161">
        <v>1</v>
      </c>
      <c r="G21" s="148" t="s">
        <v>575</v>
      </c>
      <c r="H21" s="104">
        <f t="shared" si="16"/>
        <v>0.25</v>
      </c>
      <c r="I21" s="33"/>
      <c r="J21" s="106">
        <f t="shared" si="8"/>
        <v>0</v>
      </c>
      <c r="K21" s="94" t="str">
        <f t="shared" si="0"/>
        <v>NO CUMPLE</v>
      </c>
      <c r="L21" s="33"/>
      <c r="M21" s="104">
        <f t="shared" si="1"/>
        <v>0.25</v>
      </c>
      <c r="N21" s="33"/>
      <c r="O21" s="106">
        <f t="shared" si="9"/>
        <v>0</v>
      </c>
      <c r="P21" s="94" t="str">
        <f t="shared" si="2"/>
        <v>NO CUMPLE</v>
      </c>
      <c r="Q21" s="33"/>
      <c r="R21" s="104">
        <f t="shared" si="10"/>
        <v>0.25</v>
      </c>
      <c r="S21" s="33"/>
      <c r="T21" s="106">
        <f t="shared" si="11"/>
        <v>0</v>
      </c>
      <c r="U21" s="94" t="str">
        <f t="shared" si="3"/>
        <v>NO CUMPLE</v>
      </c>
      <c r="V21" s="33"/>
      <c r="W21" s="104">
        <f t="shared" si="4"/>
        <v>0.25</v>
      </c>
      <c r="X21" s="33"/>
      <c r="Y21" s="106">
        <f t="shared" si="12"/>
        <v>0</v>
      </c>
      <c r="Z21" s="94" t="str">
        <f t="shared" si="5"/>
        <v>NO CUMPLE</v>
      </c>
      <c r="AA21" s="33"/>
      <c r="AB21" s="107">
        <f t="shared" si="13"/>
        <v>1</v>
      </c>
      <c r="AC21" s="162">
        <f t="shared" si="14"/>
        <v>0</v>
      </c>
      <c r="AD21" s="106">
        <f t="shared" si="15"/>
        <v>0</v>
      </c>
      <c r="AE21" s="94" t="str">
        <f t="shared" si="6"/>
        <v>NO CUMPLE</v>
      </c>
      <c r="AF21" s="33"/>
      <c r="AG21" s="85"/>
      <c r="AH21" s="85"/>
      <c r="AI21" s="85"/>
      <c r="AJ21" s="85"/>
      <c r="AK21" s="85"/>
      <c r="AL21" s="85"/>
    </row>
    <row r="22" spans="1:38" ht="85.5">
      <c r="A22" s="368"/>
      <c r="B22" s="165" t="s">
        <v>371</v>
      </c>
      <c r="C22" s="165" t="s">
        <v>372</v>
      </c>
      <c r="D22" s="165" t="s">
        <v>473</v>
      </c>
      <c r="E22" s="161">
        <v>16</v>
      </c>
      <c r="F22" s="161">
        <v>4</v>
      </c>
      <c r="G22" s="148" t="s">
        <v>575</v>
      </c>
      <c r="H22" s="104">
        <f>F22/4</f>
        <v>1</v>
      </c>
      <c r="I22" s="33"/>
      <c r="J22" s="106">
        <f t="shared" si="8"/>
        <v>0</v>
      </c>
      <c r="K22" s="94" t="str">
        <f t="shared" si="0"/>
        <v>NO CUMPLE</v>
      </c>
      <c r="L22" s="33"/>
      <c r="M22" s="104">
        <f t="shared" si="1"/>
        <v>1</v>
      </c>
      <c r="N22" s="33"/>
      <c r="O22" s="106">
        <f t="shared" si="9"/>
        <v>0</v>
      </c>
      <c r="P22" s="94" t="str">
        <f t="shared" si="2"/>
        <v>NO CUMPLE</v>
      </c>
      <c r="Q22" s="33"/>
      <c r="R22" s="104">
        <f t="shared" si="10"/>
        <v>1</v>
      </c>
      <c r="S22" s="33"/>
      <c r="T22" s="106">
        <f t="shared" si="11"/>
        <v>0</v>
      </c>
      <c r="U22" s="94" t="str">
        <f t="shared" si="3"/>
        <v>NO CUMPLE</v>
      </c>
      <c r="V22" s="33"/>
      <c r="W22" s="104">
        <f t="shared" si="4"/>
        <v>1</v>
      </c>
      <c r="X22" s="33"/>
      <c r="Y22" s="106">
        <f t="shared" si="12"/>
        <v>0</v>
      </c>
      <c r="Z22" s="94" t="str">
        <f t="shared" si="5"/>
        <v>NO CUMPLE</v>
      </c>
      <c r="AA22" s="33"/>
      <c r="AB22" s="107">
        <f t="shared" si="13"/>
        <v>4</v>
      </c>
      <c r="AC22" s="162">
        <f t="shared" si="14"/>
        <v>0</v>
      </c>
      <c r="AD22" s="106">
        <f t="shared" si="15"/>
        <v>0</v>
      </c>
      <c r="AE22" s="94" t="str">
        <f t="shared" si="6"/>
        <v>NO CUMPLE</v>
      </c>
      <c r="AF22" s="33"/>
      <c r="AG22" s="85"/>
      <c r="AH22" s="85"/>
      <c r="AI22" s="85"/>
      <c r="AJ22" s="85"/>
      <c r="AK22" s="85"/>
      <c r="AL22" s="85"/>
    </row>
    <row r="23" spans="1:38" ht="57">
      <c r="A23" s="368"/>
      <c r="B23" s="155" t="s">
        <v>102</v>
      </c>
      <c r="C23" s="155" t="s">
        <v>103</v>
      </c>
      <c r="D23" s="155" t="s">
        <v>474</v>
      </c>
      <c r="E23" s="163">
        <v>1</v>
      </c>
      <c r="F23" s="163">
        <v>1</v>
      </c>
      <c r="G23" s="148" t="s">
        <v>569</v>
      </c>
      <c r="H23" s="116">
        <f t="shared" ref="H23:H25" si="17">F23/4</f>
        <v>0.25</v>
      </c>
      <c r="I23" s="29"/>
      <c r="J23" s="106">
        <f t="shared" si="8"/>
        <v>0</v>
      </c>
      <c r="K23" s="94" t="str">
        <f t="shared" si="0"/>
        <v>NO CUMPLE</v>
      </c>
      <c r="L23" s="34"/>
      <c r="M23" s="116">
        <f t="shared" si="1"/>
        <v>0.25</v>
      </c>
      <c r="N23" s="29"/>
      <c r="O23" s="106">
        <f t="shared" si="9"/>
        <v>0</v>
      </c>
      <c r="P23" s="94" t="str">
        <f t="shared" si="2"/>
        <v>NO CUMPLE</v>
      </c>
      <c r="Q23" s="34"/>
      <c r="R23" s="116">
        <f t="shared" si="10"/>
        <v>0.25</v>
      </c>
      <c r="S23" s="29"/>
      <c r="T23" s="106">
        <f t="shared" si="11"/>
        <v>0</v>
      </c>
      <c r="U23" s="94" t="str">
        <f t="shared" si="3"/>
        <v>NO CUMPLE</v>
      </c>
      <c r="V23" s="34"/>
      <c r="W23" s="116">
        <f t="shared" si="4"/>
        <v>0.25</v>
      </c>
      <c r="X23" s="29"/>
      <c r="Y23" s="106">
        <f t="shared" si="12"/>
        <v>0</v>
      </c>
      <c r="Z23" s="94" t="str">
        <f t="shared" si="5"/>
        <v>NO CUMPLE</v>
      </c>
      <c r="AA23" s="34"/>
      <c r="AB23" s="119">
        <f t="shared" si="13"/>
        <v>1</v>
      </c>
      <c r="AC23" s="116">
        <f t="shared" si="14"/>
        <v>0</v>
      </c>
      <c r="AD23" s="106">
        <f t="shared" si="15"/>
        <v>0</v>
      </c>
      <c r="AE23" s="94" t="str">
        <f t="shared" si="6"/>
        <v>NO CUMPLE</v>
      </c>
      <c r="AF23" s="34"/>
      <c r="AG23" s="85"/>
      <c r="AH23" s="85"/>
      <c r="AI23" s="85"/>
      <c r="AJ23" s="85"/>
      <c r="AK23" s="85"/>
      <c r="AL23" s="85"/>
    </row>
    <row r="24" spans="1:38" ht="57">
      <c r="A24" s="368"/>
      <c r="B24" s="155" t="s">
        <v>104</v>
      </c>
      <c r="C24" s="155" t="s">
        <v>103</v>
      </c>
      <c r="D24" s="155" t="s">
        <v>474</v>
      </c>
      <c r="E24" s="163">
        <v>1</v>
      </c>
      <c r="F24" s="163">
        <v>1</v>
      </c>
      <c r="G24" s="148" t="s">
        <v>569</v>
      </c>
      <c r="H24" s="116">
        <f t="shared" si="17"/>
        <v>0.25</v>
      </c>
      <c r="I24" s="29"/>
      <c r="J24" s="106">
        <f t="shared" si="8"/>
        <v>0</v>
      </c>
      <c r="K24" s="94" t="str">
        <f t="shared" si="0"/>
        <v>NO CUMPLE</v>
      </c>
      <c r="L24" s="34"/>
      <c r="M24" s="116">
        <f t="shared" si="1"/>
        <v>0.25</v>
      </c>
      <c r="N24" s="29"/>
      <c r="O24" s="106">
        <f t="shared" si="9"/>
        <v>0</v>
      </c>
      <c r="P24" s="94" t="str">
        <f t="shared" si="2"/>
        <v>NO CUMPLE</v>
      </c>
      <c r="Q24" s="34"/>
      <c r="R24" s="116">
        <f t="shared" si="10"/>
        <v>0.25</v>
      </c>
      <c r="S24" s="29"/>
      <c r="T24" s="106">
        <f t="shared" si="11"/>
        <v>0</v>
      </c>
      <c r="U24" s="94" t="str">
        <f t="shared" si="3"/>
        <v>NO CUMPLE</v>
      </c>
      <c r="V24" s="34"/>
      <c r="W24" s="116">
        <f t="shared" si="4"/>
        <v>0.25</v>
      </c>
      <c r="X24" s="29"/>
      <c r="Y24" s="106">
        <f t="shared" si="12"/>
        <v>0</v>
      </c>
      <c r="Z24" s="94" t="str">
        <f t="shared" si="5"/>
        <v>NO CUMPLE</v>
      </c>
      <c r="AA24" s="34"/>
      <c r="AB24" s="119">
        <f t="shared" si="13"/>
        <v>1</v>
      </c>
      <c r="AC24" s="116">
        <f t="shared" si="14"/>
        <v>0</v>
      </c>
      <c r="AD24" s="106">
        <f t="shared" si="15"/>
        <v>0</v>
      </c>
      <c r="AE24" s="94" t="str">
        <f t="shared" si="6"/>
        <v>NO CUMPLE</v>
      </c>
      <c r="AF24" s="34"/>
      <c r="AG24" s="85"/>
      <c r="AH24" s="85"/>
      <c r="AI24" s="85"/>
      <c r="AJ24" s="85"/>
      <c r="AK24" s="85"/>
      <c r="AL24" s="85"/>
    </row>
    <row r="25" spans="1:38" ht="42.75">
      <c r="A25" s="368"/>
      <c r="B25" s="153" t="s">
        <v>105</v>
      </c>
      <c r="C25" s="153" t="s">
        <v>106</v>
      </c>
      <c r="D25" s="153" t="s">
        <v>107</v>
      </c>
      <c r="E25" s="166">
        <v>1</v>
      </c>
      <c r="F25" s="166">
        <v>1</v>
      </c>
      <c r="G25" s="152" t="s">
        <v>569</v>
      </c>
      <c r="H25" s="116">
        <f t="shared" si="17"/>
        <v>0.25</v>
      </c>
      <c r="I25" s="29"/>
      <c r="J25" s="106">
        <f t="shared" si="8"/>
        <v>0</v>
      </c>
      <c r="K25" s="94" t="str">
        <f t="shared" si="0"/>
        <v>NO CUMPLE</v>
      </c>
      <c r="L25" s="34"/>
      <c r="M25" s="116">
        <f t="shared" si="1"/>
        <v>0.25</v>
      </c>
      <c r="N25" s="29"/>
      <c r="O25" s="106">
        <f t="shared" si="9"/>
        <v>0</v>
      </c>
      <c r="P25" s="94" t="str">
        <f t="shared" si="2"/>
        <v>NO CUMPLE</v>
      </c>
      <c r="Q25" s="34"/>
      <c r="R25" s="116">
        <f t="shared" si="10"/>
        <v>0.25</v>
      </c>
      <c r="S25" s="29"/>
      <c r="T25" s="106">
        <f t="shared" si="11"/>
        <v>0</v>
      </c>
      <c r="U25" s="94" t="str">
        <f t="shared" si="3"/>
        <v>NO CUMPLE</v>
      </c>
      <c r="V25" s="34"/>
      <c r="W25" s="116">
        <f t="shared" si="4"/>
        <v>0.25</v>
      </c>
      <c r="X25" s="29"/>
      <c r="Y25" s="106">
        <f t="shared" si="12"/>
        <v>0</v>
      </c>
      <c r="Z25" s="94" t="str">
        <f t="shared" si="5"/>
        <v>NO CUMPLE</v>
      </c>
      <c r="AA25" s="34"/>
      <c r="AB25" s="119">
        <f t="shared" si="13"/>
        <v>1</v>
      </c>
      <c r="AC25" s="116">
        <f t="shared" si="14"/>
        <v>0</v>
      </c>
      <c r="AD25" s="106">
        <f t="shared" si="15"/>
        <v>0</v>
      </c>
      <c r="AE25" s="94" t="str">
        <f t="shared" si="6"/>
        <v>NO CUMPLE</v>
      </c>
      <c r="AF25" s="34"/>
      <c r="AG25" s="85"/>
      <c r="AH25" s="85"/>
      <c r="AI25" s="85"/>
      <c r="AJ25" s="85"/>
      <c r="AK25" s="85"/>
      <c r="AL25" s="85"/>
    </row>
    <row r="26" spans="1:38" ht="55.5" customHeight="1">
      <c r="A26" s="348"/>
      <c r="B26" s="348"/>
      <c r="C26" s="348"/>
      <c r="D26" s="348"/>
      <c r="E26" s="348"/>
      <c r="F26" s="348"/>
      <c r="G26" s="348"/>
      <c r="H26" s="349"/>
      <c r="I26" s="278" t="s">
        <v>529</v>
      </c>
      <c r="J26" s="279"/>
      <c r="K26" s="280"/>
      <c r="L26" s="257"/>
      <c r="M26" s="258"/>
      <c r="N26" s="255" t="s">
        <v>530</v>
      </c>
      <c r="O26" s="256"/>
      <c r="P26" s="256"/>
      <c r="Q26" s="257"/>
      <c r="R26" s="258"/>
      <c r="S26" s="261" t="s">
        <v>531</v>
      </c>
      <c r="T26" s="262"/>
      <c r="U26" s="263"/>
      <c r="V26" s="257"/>
      <c r="W26" s="258"/>
      <c r="X26" s="270" t="s">
        <v>532</v>
      </c>
      <c r="Y26" s="271"/>
      <c r="Z26" s="271"/>
      <c r="AA26" s="257"/>
      <c r="AB26" s="258"/>
      <c r="AC26" s="272" t="s">
        <v>537</v>
      </c>
      <c r="AD26" s="273"/>
      <c r="AE26" s="339"/>
      <c r="AF26" s="160"/>
      <c r="AG26" s="85"/>
      <c r="AH26" s="85"/>
      <c r="AI26" s="85"/>
      <c r="AJ26" s="85"/>
      <c r="AK26" s="85"/>
      <c r="AL26" s="85"/>
    </row>
    <row r="27" spans="1:38" ht="15">
      <c r="A27" s="350"/>
      <c r="B27" s="350"/>
      <c r="C27" s="350"/>
      <c r="D27" s="350"/>
      <c r="E27" s="350"/>
      <c r="F27" s="350"/>
      <c r="G27" s="350"/>
      <c r="H27" s="351"/>
      <c r="I27" s="86" t="s">
        <v>526</v>
      </c>
      <c r="J27" s="77" t="s">
        <v>527</v>
      </c>
      <c r="K27" s="86" t="s">
        <v>533</v>
      </c>
      <c r="L27" s="259"/>
      <c r="M27" s="260"/>
      <c r="N27" s="87" t="s">
        <v>526</v>
      </c>
      <c r="O27" s="87" t="s">
        <v>527</v>
      </c>
      <c r="P27" s="78" t="s">
        <v>533</v>
      </c>
      <c r="Q27" s="259"/>
      <c r="R27" s="260"/>
      <c r="S27" s="79" t="s">
        <v>526</v>
      </c>
      <c r="T27" s="80" t="s">
        <v>527</v>
      </c>
      <c r="U27" s="81" t="s">
        <v>533</v>
      </c>
      <c r="V27" s="259"/>
      <c r="W27" s="260"/>
      <c r="X27" s="88" t="s">
        <v>526</v>
      </c>
      <c r="Y27" s="89" t="s">
        <v>527</v>
      </c>
      <c r="Z27" s="82" t="s">
        <v>533</v>
      </c>
      <c r="AA27" s="259"/>
      <c r="AB27" s="260"/>
      <c r="AC27" s="91" t="s">
        <v>526</v>
      </c>
      <c r="AD27" s="91" t="s">
        <v>527</v>
      </c>
      <c r="AE27" s="91" t="s">
        <v>533</v>
      </c>
    </row>
    <row r="28" spans="1:38">
      <c r="A28" s="350"/>
      <c r="B28" s="350"/>
      <c r="C28" s="350"/>
      <c r="D28" s="350"/>
      <c r="E28" s="350"/>
      <c r="F28" s="350"/>
      <c r="G28" s="350"/>
      <c r="H28" s="351"/>
      <c r="I28" s="92">
        <v>1</v>
      </c>
      <c r="J28" s="93">
        <f>AVERAGE(J7:J25)</f>
        <v>0</v>
      </c>
      <c r="K28" s="94" t="str">
        <f>IF(J28&gt;=I28,"CUMPLE","NO CUMPLE")</f>
        <v>NO CUMPLE</v>
      </c>
      <c r="L28" s="259"/>
      <c r="M28" s="260"/>
      <c r="N28" s="92">
        <v>1</v>
      </c>
      <c r="O28" s="93">
        <f>AVERAGE(O7:O25)</f>
        <v>0</v>
      </c>
      <c r="P28" s="94" t="str">
        <f>IF(O28&gt;=N28,"CUMPLE","NO CUMPLE")</f>
        <v>NO CUMPLE</v>
      </c>
      <c r="Q28" s="259"/>
      <c r="R28" s="260"/>
      <c r="S28" s="93">
        <v>1</v>
      </c>
      <c r="T28" s="93">
        <f>AVERAGE(T7:T25)</f>
        <v>0</v>
      </c>
      <c r="U28" s="94" t="str">
        <f>IF(T28&gt;=S28,"CUMPLE","NO CUMPLE")</f>
        <v>NO CUMPLE</v>
      </c>
      <c r="V28" s="259"/>
      <c r="W28" s="260"/>
      <c r="X28" s="93">
        <v>1</v>
      </c>
      <c r="Y28" s="93">
        <f>AVERAGE(Y7:Y25)</f>
        <v>0</v>
      </c>
      <c r="Z28" s="95" t="str">
        <f>IF(Y28&gt;=X28,"CUMPLE","NO CUMPLE")</f>
        <v>NO CUMPLE</v>
      </c>
      <c r="AA28" s="259"/>
      <c r="AB28" s="260"/>
      <c r="AC28" s="92">
        <v>1</v>
      </c>
      <c r="AD28" s="93">
        <f>AVERAGE(AD7:AD25)</f>
        <v>0</v>
      </c>
      <c r="AE28" s="94" t="str">
        <f>IF(AD28&gt;=AC28,"CUMPLE","NO CUMPLE")</f>
        <v>NO CUMPLE</v>
      </c>
    </row>
  </sheetData>
  <sheetProtection algorithmName="SHA-512" hashValue="uBqKfGw3AvoiUXBgY5M9MFMkqNTFasLCK9X0DHZDRXFd76ESGd0ayDNyoiXGlhekeTV3u0GvddeJhevDsABGnQ==" saltValue="T+6KuDFW2tYJ9wio+/2VXg==" spinCount="100000" sheet="1" objects="1" scenarios="1"/>
  <autoFilter ref="A6:AZ28" xr:uid="{6B386548-B56D-41A4-90CD-85106979021C}"/>
  <mergeCells count="33">
    <mergeCell ref="A4:AF4"/>
    <mergeCell ref="A5:A6"/>
    <mergeCell ref="B5:B6"/>
    <mergeCell ref="C5:C6"/>
    <mergeCell ref="V26:W28"/>
    <mergeCell ref="X26:Z26"/>
    <mergeCell ref="AA26:AB28"/>
    <mergeCell ref="AC26:AE26"/>
    <mergeCell ref="A26:H28"/>
    <mergeCell ref="I26:K26"/>
    <mergeCell ref="L26:M28"/>
    <mergeCell ref="N26:P26"/>
    <mergeCell ref="Q26:R28"/>
    <mergeCell ref="S26:U26"/>
    <mergeCell ref="M5:Q5"/>
    <mergeCell ref="R5:V5"/>
    <mergeCell ref="W5:AA5"/>
    <mergeCell ref="AB5:AF5"/>
    <mergeCell ref="A7:A25"/>
    <mergeCell ref="D5:D6"/>
    <mergeCell ref="E5:E6"/>
    <mergeCell ref="F5:F6"/>
    <mergeCell ref="G5:G6"/>
    <mergeCell ref="H5:L5"/>
    <mergeCell ref="A3:AF3"/>
    <mergeCell ref="A1:C1"/>
    <mergeCell ref="D1:AC1"/>
    <mergeCell ref="AD1:AF1"/>
    <mergeCell ref="A2:C2"/>
    <mergeCell ref="D2:L2"/>
    <mergeCell ref="M2:U2"/>
    <mergeCell ref="V2:AC2"/>
    <mergeCell ref="AD2:AF2"/>
  </mergeCells>
  <conditionalFormatting sqref="K7">
    <cfRule type="iconSet" priority="240">
      <iconSet>
        <cfvo type="percent" val="0"/>
        <cfvo type="percent" val="33"/>
        <cfvo type="percent" val="67"/>
      </iconSet>
    </cfRule>
  </conditionalFormatting>
  <conditionalFormatting sqref="K7:K25">
    <cfRule type="containsText" dxfId="239" priority="163" operator="containsText" text="NO CUMPLE">
      <formula>NOT(ISERROR(SEARCH("NO CUMPLE",K7)))</formula>
    </cfRule>
    <cfRule type="containsText" dxfId="238" priority="164" operator="containsText" text="CUMPLE">
      <formula>NOT(ISERROR(SEARCH("CUMPLE",K7)))</formula>
    </cfRule>
  </conditionalFormatting>
  <conditionalFormatting sqref="K8">
    <cfRule type="iconSet" priority="435">
      <iconSet>
        <cfvo type="percent" val="0"/>
        <cfvo type="percent" val="33"/>
        <cfvo type="percent" val="67"/>
      </iconSet>
    </cfRule>
  </conditionalFormatting>
  <conditionalFormatting sqref="K9">
    <cfRule type="iconSet" priority="420">
      <iconSet>
        <cfvo type="percent" val="0"/>
        <cfvo type="percent" val="33"/>
        <cfvo type="percent" val="67"/>
      </iconSet>
    </cfRule>
  </conditionalFormatting>
  <conditionalFormatting sqref="K10">
    <cfRule type="iconSet" priority="405">
      <iconSet>
        <cfvo type="percent" val="0"/>
        <cfvo type="percent" val="33"/>
        <cfvo type="percent" val="67"/>
      </iconSet>
    </cfRule>
  </conditionalFormatting>
  <conditionalFormatting sqref="K11">
    <cfRule type="iconSet" priority="390">
      <iconSet>
        <cfvo type="percent" val="0"/>
        <cfvo type="percent" val="33"/>
        <cfvo type="percent" val="67"/>
      </iconSet>
    </cfRule>
  </conditionalFormatting>
  <conditionalFormatting sqref="K12">
    <cfRule type="iconSet" priority="375">
      <iconSet>
        <cfvo type="percent" val="0"/>
        <cfvo type="percent" val="33"/>
        <cfvo type="percent" val="67"/>
      </iconSet>
    </cfRule>
  </conditionalFormatting>
  <conditionalFormatting sqref="K13">
    <cfRule type="iconSet" priority="360">
      <iconSet>
        <cfvo type="percent" val="0"/>
        <cfvo type="percent" val="33"/>
        <cfvo type="percent" val="67"/>
      </iconSet>
    </cfRule>
  </conditionalFormatting>
  <conditionalFormatting sqref="K14">
    <cfRule type="iconSet" priority="345">
      <iconSet>
        <cfvo type="percent" val="0"/>
        <cfvo type="percent" val="33"/>
        <cfvo type="percent" val="67"/>
      </iconSet>
    </cfRule>
  </conditionalFormatting>
  <conditionalFormatting sqref="K15">
    <cfRule type="iconSet" priority="330">
      <iconSet>
        <cfvo type="percent" val="0"/>
        <cfvo type="percent" val="33"/>
        <cfvo type="percent" val="67"/>
      </iconSet>
    </cfRule>
  </conditionalFormatting>
  <conditionalFormatting sqref="K16">
    <cfRule type="iconSet" priority="315">
      <iconSet>
        <cfvo type="percent" val="0"/>
        <cfvo type="percent" val="33"/>
        <cfvo type="percent" val="67"/>
      </iconSet>
    </cfRule>
  </conditionalFormatting>
  <conditionalFormatting sqref="K17">
    <cfRule type="iconSet" priority="225">
      <iconSet>
        <cfvo type="percent" val="0"/>
        <cfvo type="percent" val="33"/>
        <cfvo type="percent" val="67"/>
      </iconSet>
    </cfRule>
  </conditionalFormatting>
  <conditionalFormatting sqref="K18">
    <cfRule type="iconSet" priority="210">
      <iconSet>
        <cfvo type="percent" val="0"/>
        <cfvo type="percent" val="33"/>
        <cfvo type="percent" val="67"/>
      </iconSet>
    </cfRule>
  </conditionalFormatting>
  <conditionalFormatting sqref="K19">
    <cfRule type="iconSet" priority="195">
      <iconSet>
        <cfvo type="percent" val="0"/>
        <cfvo type="percent" val="33"/>
        <cfvo type="percent" val="67"/>
      </iconSet>
    </cfRule>
  </conditionalFormatting>
  <conditionalFormatting sqref="K20">
    <cfRule type="iconSet" priority="255">
      <iconSet>
        <cfvo type="percent" val="0"/>
        <cfvo type="percent" val="33"/>
        <cfvo type="percent" val="67"/>
      </iconSet>
    </cfRule>
  </conditionalFormatting>
  <conditionalFormatting sqref="K21">
    <cfRule type="iconSet" priority="180">
      <iconSet>
        <cfvo type="percent" val="0"/>
        <cfvo type="percent" val="33"/>
        <cfvo type="percent" val="67"/>
      </iconSet>
    </cfRule>
  </conditionalFormatting>
  <conditionalFormatting sqref="K22">
    <cfRule type="iconSet" priority="165">
      <iconSet>
        <cfvo type="percent" val="0"/>
        <cfvo type="percent" val="33"/>
        <cfvo type="percent" val="67"/>
      </iconSet>
    </cfRule>
  </conditionalFormatting>
  <conditionalFormatting sqref="K23">
    <cfRule type="iconSet" priority="300">
      <iconSet>
        <cfvo type="percent" val="0"/>
        <cfvo type="percent" val="33"/>
        <cfvo type="percent" val="67"/>
      </iconSet>
    </cfRule>
  </conditionalFormatting>
  <conditionalFormatting sqref="K24">
    <cfRule type="iconSet" priority="285">
      <iconSet>
        <cfvo type="percent" val="0"/>
        <cfvo type="percent" val="33"/>
        <cfvo type="percent" val="67"/>
      </iconSet>
    </cfRule>
  </conditionalFormatting>
  <conditionalFormatting sqref="K25">
    <cfRule type="iconSet" priority="270">
      <iconSet>
        <cfvo type="percent" val="0"/>
        <cfvo type="percent" val="33"/>
        <cfvo type="percent" val="67"/>
      </iconSet>
    </cfRule>
  </conditionalFormatting>
  <conditionalFormatting sqref="K28">
    <cfRule type="containsText" dxfId="237" priority="14" operator="containsText" text="CUMPLE">
      <formula>NOT(ISERROR(SEARCH("CUMPLE",K28)))</formula>
    </cfRule>
    <cfRule type="containsText" dxfId="236" priority="13" operator="containsText" text="NO CUMPLE">
      <formula>NOT(ISERROR(SEARCH("NO CUMPLE",K28)))</formula>
    </cfRule>
    <cfRule type="iconSet" priority="15">
      <iconSet>
        <cfvo type="percent" val="0"/>
        <cfvo type="percent" val="33"/>
        <cfvo type="percent" val="67"/>
      </iconSet>
    </cfRule>
  </conditionalFormatting>
  <conditionalFormatting sqref="P7">
    <cfRule type="iconSet" priority="237">
      <iconSet>
        <cfvo type="percent" val="0"/>
        <cfvo type="percent" val="33"/>
        <cfvo type="percent" val="67"/>
      </iconSet>
    </cfRule>
  </conditionalFormatting>
  <conditionalFormatting sqref="P7:P25">
    <cfRule type="containsText" dxfId="235" priority="161" operator="containsText" text="CUMPLE">
      <formula>NOT(ISERROR(SEARCH("CUMPLE",P7)))</formula>
    </cfRule>
    <cfRule type="containsText" dxfId="234" priority="160" operator="containsText" text="NO CUMPLE">
      <formula>NOT(ISERROR(SEARCH("NO CUMPLE",P7)))</formula>
    </cfRule>
  </conditionalFormatting>
  <conditionalFormatting sqref="P8">
    <cfRule type="iconSet" priority="432">
      <iconSet>
        <cfvo type="percent" val="0"/>
        <cfvo type="percent" val="33"/>
        <cfvo type="percent" val="67"/>
      </iconSet>
    </cfRule>
  </conditionalFormatting>
  <conditionalFormatting sqref="P9">
    <cfRule type="iconSet" priority="417">
      <iconSet>
        <cfvo type="percent" val="0"/>
        <cfvo type="percent" val="33"/>
        <cfvo type="percent" val="67"/>
      </iconSet>
    </cfRule>
  </conditionalFormatting>
  <conditionalFormatting sqref="P10">
    <cfRule type="iconSet" priority="402">
      <iconSet>
        <cfvo type="percent" val="0"/>
        <cfvo type="percent" val="33"/>
        <cfvo type="percent" val="67"/>
      </iconSet>
    </cfRule>
  </conditionalFormatting>
  <conditionalFormatting sqref="P11">
    <cfRule type="iconSet" priority="387">
      <iconSet>
        <cfvo type="percent" val="0"/>
        <cfvo type="percent" val="33"/>
        <cfvo type="percent" val="67"/>
      </iconSet>
    </cfRule>
  </conditionalFormatting>
  <conditionalFormatting sqref="P12">
    <cfRule type="iconSet" priority="372">
      <iconSet>
        <cfvo type="percent" val="0"/>
        <cfvo type="percent" val="33"/>
        <cfvo type="percent" val="67"/>
      </iconSet>
    </cfRule>
  </conditionalFormatting>
  <conditionalFormatting sqref="P13">
    <cfRule type="iconSet" priority="357">
      <iconSet>
        <cfvo type="percent" val="0"/>
        <cfvo type="percent" val="33"/>
        <cfvo type="percent" val="67"/>
      </iconSet>
    </cfRule>
  </conditionalFormatting>
  <conditionalFormatting sqref="P14">
    <cfRule type="iconSet" priority="342">
      <iconSet>
        <cfvo type="percent" val="0"/>
        <cfvo type="percent" val="33"/>
        <cfvo type="percent" val="67"/>
      </iconSet>
    </cfRule>
  </conditionalFormatting>
  <conditionalFormatting sqref="P15">
    <cfRule type="iconSet" priority="327">
      <iconSet>
        <cfvo type="percent" val="0"/>
        <cfvo type="percent" val="33"/>
        <cfvo type="percent" val="67"/>
      </iconSet>
    </cfRule>
  </conditionalFormatting>
  <conditionalFormatting sqref="P16">
    <cfRule type="iconSet" priority="312">
      <iconSet>
        <cfvo type="percent" val="0"/>
        <cfvo type="percent" val="33"/>
        <cfvo type="percent" val="67"/>
      </iconSet>
    </cfRule>
  </conditionalFormatting>
  <conditionalFormatting sqref="P17">
    <cfRule type="iconSet" priority="222">
      <iconSet>
        <cfvo type="percent" val="0"/>
        <cfvo type="percent" val="33"/>
        <cfvo type="percent" val="67"/>
      </iconSet>
    </cfRule>
  </conditionalFormatting>
  <conditionalFormatting sqref="P18">
    <cfRule type="iconSet" priority="207">
      <iconSet>
        <cfvo type="percent" val="0"/>
        <cfvo type="percent" val="33"/>
        <cfvo type="percent" val="67"/>
      </iconSet>
    </cfRule>
  </conditionalFormatting>
  <conditionalFormatting sqref="P19">
    <cfRule type="iconSet" priority="192">
      <iconSet>
        <cfvo type="percent" val="0"/>
        <cfvo type="percent" val="33"/>
        <cfvo type="percent" val="67"/>
      </iconSet>
    </cfRule>
  </conditionalFormatting>
  <conditionalFormatting sqref="P20">
    <cfRule type="iconSet" priority="252">
      <iconSet>
        <cfvo type="percent" val="0"/>
        <cfvo type="percent" val="33"/>
        <cfvo type="percent" val="67"/>
      </iconSet>
    </cfRule>
  </conditionalFormatting>
  <conditionalFormatting sqref="P21">
    <cfRule type="iconSet" priority="177">
      <iconSet>
        <cfvo type="percent" val="0"/>
        <cfvo type="percent" val="33"/>
        <cfvo type="percent" val="67"/>
      </iconSet>
    </cfRule>
  </conditionalFormatting>
  <conditionalFormatting sqref="P22">
    <cfRule type="iconSet" priority="162">
      <iconSet>
        <cfvo type="percent" val="0"/>
        <cfvo type="percent" val="33"/>
        <cfvo type="percent" val="67"/>
      </iconSet>
    </cfRule>
  </conditionalFormatting>
  <conditionalFormatting sqref="P23">
    <cfRule type="iconSet" priority="297">
      <iconSet>
        <cfvo type="percent" val="0"/>
        <cfvo type="percent" val="33"/>
        <cfvo type="percent" val="67"/>
      </iconSet>
    </cfRule>
  </conditionalFormatting>
  <conditionalFormatting sqref="P24">
    <cfRule type="iconSet" priority="282">
      <iconSet>
        <cfvo type="percent" val="0"/>
        <cfvo type="percent" val="33"/>
        <cfvo type="percent" val="67"/>
      </iconSet>
    </cfRule>
  </conditionalFormatting>
  <conditionalFormatting sqref="P25">
    <cfRule type="iconSet" priority="267">
      <iconSet>
        <cfvo type="percent" val="0"/>
        <cfvo type="percent" val="33"/>
        <cfvo type="percent" val="67"/>
      </iconSet>
    </cfRule>
  </conditionalFormatting>
  <conditionalFormatting sqref="P28">
    <cfRule type="containsText" dxfId="233" priority="10" operator="containsText" text="NO CUMPLE">
      <formula>NOT(ISERROR(SEARCH("NO CUMPLE",P28)))</formula>
    </cfRule>
    <cfRule type="containsText" dxfId="232" priority="11" operator="containsText" text="CUMPLE">
      <formula>NOT(ISERROR(SEARCH("CUMPLE",P28)))</formula>
    </cfRule>
    <cfRule type="iconSet" priority="12">
      <iconSet>
        <cfvo type="percent" val="0"/>
        <cfvo type="percent" val="33"/>
        <cfvo type="percent" val="67"/>
      </iconSet>
    </cfRule>
  </conditionalFormatting>
  <conditionalFormatting sqref="U7">
    <cfRule type="iconSet" priority="234">
      <iconSet>
        <cfvo type="percent" val="0"/>
        <cfvo type="percent" val="33"/>
        <cfvo type="percent" val="67"/>
      </iconSet>
    </cfRule>
  </conditionalFormatting>
  <conditionalFormatting sqref="U7:U25">
    <cfRule type="containsText" dxfId="231" priority="157" operator="containsText" text="NO CUMPLE">
      <formula>NOT(ISERROR(SEARCH("NO CUMPLE",U7)))</formula>
    </cfRule>
    <cfRule type="containsText" dxfId="230" priority="158" operator="containsText" text="CUMPLE">
      <formula>NOT(ISERROR(SEARCH("CUMPLE",U7)))</formula>
    </cfRule>
  </conditionalFormatting>
  <conditionalFormatting sqref="U8">
    <cfRule type="iconSet" priority="429">
      <iconSet>
        <cfvo type="percent" val="0"/>
        <cfvo type="percent" val="33"/>
        <cfvo type="percent" val="67"/>
      </iconSet>
    </cfRule>
  </conditionalFormatting>
  <conditionalFormatting sqref="U9">
    <cfRule type="iconSet" priority="414">
      <iconSet>
        <cfvo type="percent" val="0"/>
        <cfvo type="percent" val="33"/>
        <cfvo type="percent" val="67"/>
      </iconSet>
    </cfRule>
  </conditionalFormatting>
  <conditionalFormatting sqref="U10">
    <cfRule type="iconSet" priority="399">
      <iconSet>
        <cfvo type="percent" val="0"/>
        <cfvo type="percent" val="33"/>
        <cfvo type="percent" val="67"/>
      </iconSet>
    </cfRule>
  </conditionalFormatting>
  <conditionalFormatting sqref="U11">
    <cfRule type="iconSet" priority="384">
      <iconSet>
        <cfvo type="percent" val="0"/>
        <cfvo type="percent" val="33"/>
        <cfvo type="percent" val="67"/>
      </iconSet>
    </cfRule>
  </conditionalFormatting>
  <conditionalFormatting sqref="U12">
    <cfRule type="iconSet" priority="369">
      <iconSet>
        <cfvo type="percent" val="0"/>
        <cfvo type="percent" val="33"/>
        <cfvo type="percent" val="67"/>
      </iconSet>
    </cfRule>
  </conditionalFormatting>
  <conditionalFormatting sqref="U13">
    <cfRule type="iconSet" priority="354">
      <iconSet>
        <cfvo type="percent" val="0"/>
        <cfvo type="percent" val="33"/>
        <cfvo type="percent" val="67"/>
      </iconSet>
    </cfRule>
  </conditionalFormatting>
  <conditionalFormatting sqref="U14">
    <cfRule type="iconSet" priority="339">
      <iconSet>
        <cfvo type="percent" val="0"/>
        <cfvo type="percent" val="33"/>
        <cfvo type="percent" val="67"/>
      </iconSet>
    </cfRule>
  </conditionalFormatting>
  <conditionalFormatting sqref="U15">
    <cfRule type="iconSet" priority="324">
      <iconSet>
        <cfvo type="percent" val="0"/>
        <cfvo type="percent" val="33"/>
        <cfvo type="percent" val="67"/>
      </iconSet>
    </cfRule>
  </conditionalFormatting>
  <conditionalFormatting sqref="U16">
    <cfRule type="iconSet" priority="309">
      <iconSet>
        <cfvo type="percent" val="0"/>
        <cfvo type="percent" val="33"/>
        <cfvo type="percent" val="67"/>
      </iconSet>
    </cfRule>
  </conditionalFormatting>
  <conditionalFormatting sqref="U17">
    <cfRule type="iconSet" priority="219">
      <iconSet>
        <cfvo type="percent" val="0"/>
        <cfvo type="percent" val="33"/>
        <cfvo type="percent" val="67"/>
      </iconSet>
    </cfRule>
  </conditionalFormatting>
  <conditionalFormatting sqref="U18">
    <cfRule type="iconSet" priority="204">
      <iconSet>
        <cfvo type="percent" val="0"/>
        <cfvo type="percent" val="33"/>
        <cfvo type="percent" val="67"/>
      </iconSet>
    </cfRule>
  </conditionalFormatting>
  <conditionalFormatting sqref="U19">
    <cfRule type="iconSet" priority="189">
      <iconSet>
        <cfvo type="percent" val="0"/>
        <cfvo type="percent" val="33"/>
        <cfvo type="percent" val="67"/>
      </iconSet>
    </cfRule>
  </conditionalFormatting>
  <conditionalFormatting sqref="U20">
    <cfRule type="iconSet" priority="249">
      <iconSet>
        <cfvo type="percent" val="0"/>
        <cfvo type="percent" val="33"/>
        <cfvo type="percent" val="67"/>
      </iconSet>
    </cfRule>
  </conditionalFormatting>
  <conditionalFormatting sqref="U21">
    <cfRule type="iconSet" priority="174">
      <iconSet>
        <cfvo type="percent" val="0"/>
        <cfvo type="percent" val="33"/>
        <cfvo type="percent" val="67"/>
      </iconSet>
    </cfRule>
  </conditionalFormatting>
  <conditionalFormatting sqref="U22">
    <cfRule type="iconSet" priority="159">
      <iconSet>
        <cfvo type="percent" val="0"/>
        <cfvo type="percent" val="33"/>
        <cfvo type="percent" val="67"/>
      </iconSet>
    </cfRule>
  </conditionalFormatting>
  <conditionalFormatting sqref="U23">
    <cfRule type="iconSet" priority="294">
      <iconSet>
        <cfvo type="percent" val="0"/>
        <cfvo type="percent" val="33"/>
        <cfvo type="percent" val="67"/>
      </iconSet>
    </cfRule>
  </conditionalFormatting>
  <conditionalFormatting sqref="U24">
    <cfRule type="iconSet" priority="279">
      <iconSet>
        <cfvo type="percent" val="0"/>
        <cfvo type="percent" val="33"/>
        <cfvo type="percent" val="67"/>
      </iconSet>
    </cfRule>
  </conditionalFormatting>
  <conditionalFormatting sqref="U25">
    <cfRule type="iconSet" priority="264">
      <iconSet>
        <cfvo type="percent" val="0"/>
        <cfvo type="percent" val="33"/>
        <cfvo type="percent" val="67"/>
      </iconSet>
    </cfRule>
  </conditionalFormatting>
  <conditionalFormatting sqref="U28">
    <cfRule type="containsText" dxfId="229" priority="7" operator="containsText" text="NO CUMPLE">
      <formula>NOT(ISERROR(SEARCH("NO CUMPLE",U28)))</formula>
    </cfRule>
    <cfRule type="containsText" dxfId="228" priority="8" operator="containsText" text="CUMPLE">
      <formula>NOT(ISERROR(SEARCH("CUMPLE",U28)))</formula>
    </cfRule>
    <cfRule type="iconSet" priority="9">
      <iconSet>
        <cfvo type="percent" val="0"/>
        <cfvo type="percent" val="33"/>
        <cfvo type="percent" val="67"/>
      </iconSet>
    </cfRule>
  </conditionalFormatting>
  <conditionalFormatting sqref="Z7">
    <cfRule type="iconSet" priority="231">
      <iconSet>
        <cfvo type="percent" val="0"/>
        <cfvo type="percent" val="33"/>
        <cfvo type="percent" val="67"/>
      </iconSet>
    </cfRule>
  </conditionalFormatting>
  <conditionalFormatting sqref="Z7:Z25">
    <cfRule type="containsText" dxfId="227" priority="155" operator="containsText" text="CUMPLE">
      <formula>NOT(ISERROR(SEARCH("CUMPLE",Z7)))</formula>
    </cfRule>
    <cfRule type="containsText" dxfId="226" priority="154" operator="containsText" text="NO CUMPLE">
      <formula>NOT(ISERROR(SEARCH("NO CUMPLE",Z7)))</formula>
    </cfRule>
  </conditionalFormatting>
  <conditionalFormatting sqref="Z8">
    <cfRule type="iconSet" priority="426">
      <iconSet>
        <cfvo type="percent" val="0"/>
        <cfvo type="percent" val="33"/>
        <cfvo type="percent" val="67"/>
      </iconSet>
    </cfRule>
  </conditionalFormatting>
  <conditionalFormatting sqref="Z9">
    <cfRule type="iconSet" priority="411">
      <iconSet>
        <cfvo type="percent" val="0"/>
        <cfvo type="percent" val="33"/>
        <cfvo type="percent" val="67"/>
      </iconSet>
    </cfRule>
  </conditionalFormatting>
  <conditionalFormatting sqref="Z10">
    <cfRule type="iconSet" priority="396">
      <iconSet>
        <cfvo type="percent" val="0"/>
        <cfvo type="percent" val="33"/>
        <cfvo type="percent" val="67"/>
      </iconSet>
    </cfRule>
  </conditionalFormatting>
  <conditionalFormatting sqref="Z11">
    <cfRule type="iconSet" priority="381">
      <iconSet>
        <cfvo type="percent" val="0"/>
        <cfvo type="percent" val="33"/>
        <cfvo type="percent" val="67"/>
      </iconSet>
    </cfRule>
  </conditionalFormatting>
  <conditionalFormatting sqref="Z12">
    <cfRule type="iconSet" priority="366">
      <iconSet>
        <cfvo type="percent" val="0"/>
        <cfvo type="percent" val="33"/>
        <cfvo type="percent" val="67"/>
      </iconSet>
    </cfRule>
  </conditionalFormatting>
  <conditionalFormatting sqref="Z13">
    <cfRule type="iconSet" priority="351">
      <iconSet>
        <cfvo type="percent" val="0"/>
        <cfvo type="percent" val="33"/>
        <cfvo type="percent" val="67"/>
      </iconSet>
    </cfRule>
  </conditionalFormatting>
  <conditionalFormatting sqref="Z14">
    <cfRule type="iconSet" priority="336">
      <iconSet>
        <cfvo type="percent" val="0"/>
        <cfvo type="percent" val="33"/>
        <cfvo type="percent" val="67"/>
      </iconSet>
    </cfRule>
  </conditionalFormatting>
  <conditionalFormatting sqref="Z15">
    <cfRule type="iconSet" priority="321">
      <iconSet>
        <cfvo type="percent" val="0"/>
        <cfvo type="percent" val="33"/>
        <cfvo type="percent" val="67"/>
      </iconSet>
    </cfRule>
  </conditionalFormatting>
  <conditionalFormatting sqref="Z16">
    <cfRule type="iconSet" priority="306">
      <iconSet>
        <cfvo type="percent" val="0"/>
        <cfvo type="percent" val="33"/>
        <cfvo type="percent" val="67"/>
      </iconSet>
    </cfRule>
  </conditionalFormatting>
  <conditionalFormatting sqref="Z17">
    <cfRule type="iconSet" priority="216">
      <iconSet>
        <cfvo type="percent" val="0"/>
        <cfvo type="percent" val="33"/>
        <cfvo type="percent" val="67"/>
      </iconSet>
    </cfRule>
  </conditionalFormatting>
  <conditionalFormatting sqref="Z18">
    <cfRule type="iconSet" priority="201">
      <iconSet>
        <cfvo type="percent" val="0"/>
        <cfvo type="percent" val="33"/>
        <cfvo type="percent" val="67"/>
      </iconSet>
    </cfRule>
  </conditionalFormatting>
  <conditionalFormatting sqref="Z19">
    <cfRule type="iconSet" priority="186">
      <iconSet>
        <cfvo type="percent" val="0"/>
        <cfvo type="percent" val="33"/>
        <cfvo type="percent" val="67"/>
      </iconSet>
    </cfRule>
  </conditionalFormatting>
  <conditionalFormatting sqref="Z20">
    <cfRule type="iconSet" priority="246">
      <iconSet>
        <cfvo type="percent" val="0"/>
        <cfvo type="percent" val="33"/>
        <cfvo type="percent" val="67"/>
      </iconSet>
    </cfRule>
  </conditionalFormatting>
  <conditionalFormatting sqref="Z21">
    <cfRule type="iconSet" priority="171">
      <iconSet>
        <cfvo type="percent" val="0"/>
        <cfvo type="percent" val="33"/>
        <cfvo type="percent" val="67"/>
      </iconSet>
    </cfRule>
  </conditionalFormatting>
  <conditionalFormatting sqref="Z22">
    <cfRule type="iconSet" priority="156">
      <iconSet>
        <cfvo type="percent" val="0"/>
        <cfvo type="percent" val="33"/>
        <cfvo type="percent" val="67"/>
      </iconSet>
    </cfRule>
  </conditionalFormatting>
  <conditionalFormatting sqref="Z23">
    <cfRule type="iconSet" priority="291">
      <iconSet>
        <cfvo type="percent" val="0"/>
        <cfvo type="percent" val="33"/>
        <cfvo type="percent" val="67"/>
      </iconSet>
    </cfRule>
  </conditionalFormatting>
  <conditionalFormatting sqref="Z24">
    <cfRule type="iconSet" priority="276">
      <iconSet>
        <cfvo type="percent" val="0"/>
        <cfvo type="percent" val="33"/>
        <cfvo type="percent" val="67"/>
      </iconSet>
    </cfRule>
  </conditionalFormatting>
  <conditionalFormatting sqref="Z25">
    <cfRule type="iconSet" priority="261">
      <iconSet>
        <cfvo type="percent" val="0"/>
        <cfvo type="percent" val="33"/>
        <cfvo type="percent" val="67"/>
      </iconSet>
    </cfRule>
  </conditionalFormatting>
  <conditionalFormatting sqref="Z28">
    <cfRule type="iconSet" priority="6">
      <iconSet>
        <cfvo type="percent" val="0"/>
        <cfvo type="percent" val="33"/>
        <cfvo type="percent" val="67"/>
      </iconSet>
    </cfRule>
    <cfRule type="containsText" dxfId="225" priority="5" operator="containsText" text="CUMPLE">
      <formula>NOT(ISERROR(SEARCH("CUMPLE",Z28)))</formula>
    </cfRule>
    <cfRule type="containsText" dxfId="224" priority="4" operator="containsText" text="NO CUMPLE">
      <formula>NOT(ISERROR(SEARCH("NO CUMPLE",Z28)))</formula>
    </cfRule>
  </conditionalFormatting>
  <conditionalFormatting sqref="AE7">
    <cfRule type="iconSet" priority="228">
      <iconSet>
        <cfvo type="percent" val="0"/>
        <cfvo type="percent" val="33"/>
        <cfvo type="percent" val="67"/>
      </iconSet>
    </cfRule>
  </conditionalFormatting>
  <conditionalFormatting sqref="AE7:AE25">
    <cfRule type="containsText" dxfId="223" priority="151" operator="containsText" text="NO CUMPLE">
      <formula>NOT(ISERROR(SEARCH("NO CUMPLE",AE7)))</formula>
    </cfRule>
    <cfRule type="containsText" dxfId="222" priority="152" operator="containsText" text="CUMPLE">
      <formula>NOT(ISERROR(SEARCH("CUMPLE",AE7)))</formula>
    </cfRule>
  </conditionalFormatting>
  <conditionalFormatting sqref="AE8">
    <cfRule type="iconSet" priority="423">
      <iconSet>
        <cfvo type="percent" val="0"/>
        <cfvo type="percent" val="33"/>
        <cfvo type="percent" val="67"/>
      </iconSet>
    </cfRule>
  </conditionalFormatting>
  <conditionalFormatting sqref="AE9">
    <cfRule type="iconSet" priority="408">
      <iconSet>
        <cfvo type="percent" val="0"/>
        <cfvo type="percent" val="33"/>
        <cfvo type="percent" val="67"/>
      </iconSet>
    </cfRule>
  </conditionalFormatting>
  <conditionalFormatting sqref="AE10">
    <cfRule type="iconSet" priority="393">
      <iconSet>
        <cfvo type="percent" val="0"/>
        <cfvo type="percent" val="33"/>
        <cfvo type="percent" val="67"/>
      </iconSet>
    </cfRule>
  </conditionalFormatting>
  <conditionalFormatting sqref="AE11">
    <cfRule type="iconSet" priority="378">
      <iconSet>
        <cfvo type="percent" val="0"/>
        <cfvo type="percent" val="33"/>
        <cfvo type="percent" val="67"/>
      </iconSet>
    </cfRule>
  </conditionalFormatting>
  <conditionalFormatting sqref="AE12">
    <cfRule type="iconSet" priority="363">
      <iconSet>
        <cfvo type="percent" val="0"/>
        <cfvo type="percent" val="33"/>
        <cfvo type="percent" val="67"/>
      </iconSet>
    </cfRule>
  </conditionalFormatting>
  <conditionalFormatting sqref="AE13">
    <cfRule type="iconSet" priority="348">
      <iconSet>
        <cfvo type="percent" val="0"/>
        <cfvo type="percent" val="33"/>
        <cfvo type="percent" val="67"/>
      </iconSet>
    </cfRule>
  </conditionalFormatting>
  <conditionalFormatting sqref="AE14">
    <cfRule type="iconSet" priority="333">
      <iconSet>
        <cfvo type="percent" val="0"/>
        <cfvo type="percent" val="33"/>
        <cfvo type="percent" val="67"/>
      </iconSet>
    </cfRule>
  </conditionalFormatting>
  <conditionalFormatting sqref="AE15">
    <cfRule type="iconSet" priority="318">
      <iconSet>
        <cfvo type="percent" val="0"/>
        <cfvo type="percent" val="33"/>
        <cfvo type="percent" val="67"/>
      </iconSet>
    </cfRule>
  </conditionalFormatting>
  <conditionalFormatting sqref="AE16">
    <cfRule type="iconSet" priority="303">
      <iconSet>
        <cfvo type="percent" val="0"/>
        <cfvo type="percent" val="33"/>
        <cfvo type="percent" val="67"/>
      </iconSet>
    </cfRule>
  </conditionalFormatting>
  <conditionalFormatting sqref="AE17">
    <cfRule type="iconSet" priority="213">
      <iconSet>
        <cfvo type="percent" val="0"/>
        <cfvo type="percent" val="33"/>
        <cfvo type="percent" val="67"/>
      </iconSet>
    </cfRule>
  </conditionalFormatting>
  <conditionalFormatting sqref="AE18">
    <cfRule type="iconSet" priority="198">
      <iconSet>
        <cfvo type="percent" val="0"/>
        <cfvo type="percent" val="33"/>
        <cfvo type="percent" val="67"/>
      </iconSet>
    </cfRule>
  </conditionalFormatting>
  <conditionalFormatting sqref="AE19">
    <cfRule type="iconSet" priority="183">
      <iconSet>
        <cfvo type="percent" val="0"/>
        <cfvo type="percent" val="33"/>
        <cfvo type="percent" val="67"/>
      </iconSet>
    </cfRule>
  </conditionalFormatting>
  <conditionalFormatting sqref="AE20">
    <cfRule type="iconSet" priority="243">
      <iconSet>
        <cfvo type="percent" val="0"/>
        <cfvo type="percent" val="33"/>
        <cfvo type="percent" val="67"/>
      </iconSet>
    </cfRule>
  </conditionalFormatting>
  <conditionalFormatting sqref="AE21">
    <cfRule type="iconSet" priority="168">
      <iconSet>
        <cfvo type="percent" val="0"/>
        <cfvo type="percent" val="33"/>
        <cfvo type="percent" val="67"/>
      </iconSet>
    </cfRule>
  </conditionalFormatting>
  <conditionalFormatting sqref="AE22">
    <cfRule type="iconSet" priority="153">
      <iconSet>
        <cfvo type="percent" val="0"/>
        <cfvo type="percent" val="33"/>
        <cfvo type="percent" val="67"/>
      </iconSet>
    </cfRule>
  </conditionalFormatting>
  <conditionalFormatting sqref="AE23">
    <cfRule type="iconSet" priority="288">
      <iconSet>
        <cfvo type="percent" val="0"/>
        <cfvo type="percent" val="33"/>
        <cfvo type="percent" val="67"/>
      </iconSet>
    </cfRule>
  </conditionalFormatting>
  <conditionalFormatting sqref="AE24">
    <cfRule type="iconSet" priority="273">
      <iconSet>
        <cfvo type="percent" val="0"/>
        <cfvo type="percent" val="33"/>
        <cfvo type="percent" val="67"/>
      </iconSet>
    </cfRule>
  </conditionalFormatting>
  <conditionalFormatting sqref="AE25">
    <cfRule type="iconSet" priority="258">
      <iconSet>
        <cfvo type="percent" val="0"/>
        <cfvo type="percent" val="33"/>
        <cfvo type="percent" val="67"/>
      </iconSet>
    </cfRule>
  </conditionalFormatting>
  <conditionalFormatting sqref="AE28">
    <cfRule type="containsText" dxfId="221" priority="2" operator="containsText" text="CUMPLE">
      <formula>NOT(ISERROR(SEARCH("CUMPLE",AE28)))</formula>
    </cfRule>
    <cfRule type="containsText" dxfId="220" priority="1" operator="containsText" text="NO CUMPLE">
      <formula>NOT(ISERROR(SEARCH("NO CUMPLE",AE28)))</formula>
    </cfRule>
    <cfRule type="iconSet" priority="3">
      <iconSet>
        <cfvo type="percent" val="0"/>
        <cfvo type="percent" val="33"/>
        <cfvo type="percent" val="67"/>
      </iconSet>
    </cfRule>
  </conditionalFormatting>
  <dataValidations count="2">
    <dataValidation allowBlank="1" showInputMessage="1" showErrorMessage="1" prompt="Describa las acciones que desarrollan los componentes de la PP o Plan de Acciones Afirmativas" sqref="C5:E5" xr:uid="{25B2BC0C-26C5-4354-8CB1-6488AF160E10}"/>
    <dataValidation allowBlank="1" showInputMessage="1" showErrorMessage="1" prompt="Elija de acuerdo a la categoría anterior_x000a_" sqref="B5" xr:uid="{475715BB-3958-4930-98AE-4B6C571DDF3D}"/>
  </dataValidations>
  <pageMargins left="0.7" right="0.7" top="0.75" bottom="0.75" header="0.3" footer="0.3"/>
  <pageSetup scale="3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80378-FE6D-409A-B72F-8EACA4EE5D94}">
  <dimension ref="A1:DN22"/>
  <sheetViews>
    <sheetView zoomScale="60" zoomScaleNormal="60" workbookViewId="0">
      <selection activeCell="K8" sqref="K8"/>
    </sheetView>
  </sheetViews>
  <sheetFormatPr baseColWidth="10" defaultColWidth="11" defaultRowHeight="14.25"/>
  <cols>
    <col min="1" max="1" width="20.42578125" style="96" customWidth="1"/>
    <col min="2" max="2" width="34.85546875" style="96" customWidth="1"/>
    <col min="3" max="3" width="28.7109375" style="96" customWidth="1"/>
    <col min="4" max="4" width="20.42578125" style="96" customWidth="1"/>
    <col min="5" max="5" width="8.85546875" style="96" customWidth="1"/>
    <col min="6" max="6" width="10.85546875" style="96" customWidth="1"/>
    <col min="7" max="7" width="21" style="96" customWidth="1"/>
    <col min="8" max="11" width="16.140625" style="96" customWidth="1"/>
    <col min="12" max="12" width="23" style="96" customWidth="1"/>
    <col min="13" max="16" width="16.140625" style="96" customWidth="1"/>
    <col min="17" max="17" width="23" style="96" customWidth="1"/>
    <col min="18" max="21" width="16.140625" style="96" customWidth="1"/>
    <col min="22" max="22" width="23" style="96" customWidth="1"/>
    <col min="23" max="26" width="16.140625" style="96" customWidth="1"/>
    <col min="27" max="27" width="23" style="96" customWidth="1"/>
    <col min="28" max="31" width="16.140625" style="96" customWidth="1"/>
    <col min="32" max="32" width="29.42578125" style="96" customWidth="1"/>
    <col min="33" max="33" width="25.7109375" style="52" customWidth="1"/>
    <col min="34" max="16384" width="11" style="52"/>
  </cols>
  <sheetData>
    <row r="1" spans="1:53" ht="86.25" customHeight="1">
      <c r="A1" s="248"/>
      <c r="B1" s="248"/>
      <c r="C1" s="248"/>
      <c r="D1" s="249" t="s">
        <v>597</v>
      </c>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48"/>
      <c r="AE1" s="248"/>
      <c r="AF1" s="248"/>
    </row>
    <row r="2" spans="1:53" s="53" customFormat="1" ht="43.5" customHeight="1">
      <c r="A2" s="249" t="s">
        <v>610</v>
      </c>
      <c r="B2" s="249"/>
      <c r="C2" s="249"/>
      <c r="D2" s="250" t="s">
        <v>611</v>
      </c>
      <c r="E2" s="250"/>
      <c r="F2" s="250"/>
      <c r="G2" s="250"/>
      <c r="H2" s="250"/>
      <c r="I2" s="250"/>
      <c r="J2" s="250"/>
      <c r="K2" s="250"/>
      <c r="L2" s="250"/>
      <c r="M2" s="250" t="s">
        <v>612</v>
      </c>
      <c r="N2" s="250"/>
      <c r="O2" s="250"/>
      <c r="P2" s="250"/>
      <c r="Q2" s="250"/>
      <c r="R2" s="250"/>
      <c r="S2" s="250"/>
      <c r="T2" s="250"/>
      <c r="U2" s="250"/>
      <c r="V2" s="250" t="s">
        <v>609</v>
      </c>
      <c r="W2" s="250"/>
      <c r="X2" s="250"/>
      <c r="Y2" s="250"/>
      <c r="Z2" s="250"/>
      <c r="AA2" s="250"/>
      <c r="AB2" s="250"/>
      <c r="AC2" s="250"/>
      <c r="AD2" s="250" t="s">
        <v>598</v>
      </c>
      <c r="AE2" s="250"/>
      <c r="AF2" s="250"/>
    </row>
    <row r="3" spans="1:53" ht="15.75" customHeight="1">
      <c r="A3" s="330"/>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row>
    <row r="4" spans="1:53" s="98" customFormat="1" ht="36.75" customHeight="1">
      <c r="A4" s="281" t="s">
        <v>475</v>
      </c>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97"/>
      <c r="AH4" s="97"/>
      <c r="AI4" s="97"/>
      <c r="AJ4" s="97"/>
      <c r="AK4" s="97"/>
      <c r="AL4" s="97"/>
      <c r="AM4" s="97"/>
    </row>
    <row r="5" spans="1:53" ht="27" customHeight="1">
      <c r="A5" s="376" t="s">
        <v>287</v>
      </c>
      <c r="B5" s="376" t="s">
        <v>1</v>
      </c>
      <c r="C5" s="376" t="s">
        <v>2</v>
      </c>
      <c r="D5" s="376" t="s">
        <v>3</v>
      </c>
      <c r="E5" s="376" t="s">
        <v>288</v>
      </c>
      <c r="F5" s="376" t="s">
        <v>0</v>
      </c>
      <c r="G5" s="376" t="s">
        <v>16</v>
      </c>
      <c r="H5" s="377" t="s">
        <v>529</v>
      </c>
      <c r="I5" s="377"/>
      <c r="J5" s="377"/>
      <c r="K5" s="377"/>
      <c r="L5" s="377"/>
      <c r="M5" s="378" t="s">
        <v>530</v>
      </c>
      <c r="N5" s="378"/>
      <c r="O5" s="378"/>
      <c r="P5" s="378"/>
      <c r="Q5" s="378"/>
      <c r="R5" s="262" t="s">
        <v>531</v>
      </c>
      <c r="S5" s="262"/>
      <c r="T5" s="262"/>
      <c r="U5" s="262"/>
      <c r="V5" s="262"/>
      <c r="W5" s="369" t="s">
        <v>532</v>
      </c>
      <c r="X5" s="369"/>
      <c r="Y5" s="369"/>
      <c r="Z5" s="369"/>
      <c r="AA5" s="369"/>
      <c r="AB5" s="370" t="s">
        <v>537</v>
      </c>
      <c r="AC5" s="370"/>
      <c r="AD5" s="370"/>
      <c r="AE5" s="370"/>
      <c r="AF5" s="370"/>
      <c r="AG5" s="99"/>
      <c r="AH5" s="99"/>
      <c r="AI5" s="99"/>
      <c r="AJ5" s="99"/>
      <c r="AK5" s="99"/>
      <c r="AL5" s="99"/>
      <c r="AM5" s="99"/>
      <c r="AN5" s="100"/>
      <c r="AO5" s="100"/>
      <c r="AP5" s="100"/>
      <c r="AQ5" s="100"/>
      <c r="AR5" s="100"/>
      <c r="AS5" s="100"/>
      <c r="AT5" s="100"/>
      <c r="AU5" s="100"/>
      <c r="AV5" s="100"/>
      <c r="AW5" s="100"/>
      <c r="AX5" s="100"/>
      <c r="AY5" s="100"/>
      <c r="AZ5" s="100"/>
      <c r="BA5" s="100"/>
    </row>
    <row r="6" spans="1:53" ht="27" customHeight="1">
      <c r="A6" s="376"/>
      <c r="B6" s="376"/>
      <c r="C6" s="376"/>
      <c r="D6" s="376"/>
      <c r="E6" s="376"/>
      <c r="F6" s="376"/>
      <c r="G6" s="376"/>
      <c r="H6" s="86" t="s">
        <v>526</v>
      </c>
      <c r="I6" s="86" t="s">
        <v>527</v>
      </c>
      <c r="J6" s="86" t="s">
        <v>591</v>
      </c>
      <c r="K6" s="86" t="s">
        <v>533</v>
      </c>
      <c r="L6" s="86" t="s">
        <v>528</v>
      </c>
      <c r="M6" s="87" t="s">
        <v>526</v>
      </c>
      <c r="N6" s="87" t="s">
        <v>527</v>
      </c>
      <c r="O6" s="87" t="s">
        <v>591</v>
      </c>
      <c r="P6" s="87" t="s">
        <v>533</v>
      </c>
      <c r="Q6" s="87" t="s">
        <v>528</v>
      </c>
      <c r="R6" s="80" t="s">
        <v>526</v>
      </c>
      <c r="S6" s="80" t="s">
        <v>527</v>
      </c>
      <c r="T6" s="80" t="s">
        <v>591</v>
      </c>
      <c r="U6" s="80" t="s">
        <v>533</v>
      </c>
      <c r="V6" s="80" t="s">
        <v>528</v>
      </c>
      <c r="W6" s="89" t="s">
        <v>526</v>
      </c>
      <c r="X6" s="89" t="s">
        <v>527</v>
      </c>
      <c r="Y6" s="89" t="s">
        <v>591</v>
      </c>
      <c r="Z6" s="89" t="s">
        <v>533</v>
      </c>
      <c r="AA6" s="89" t="s">
        <v>528</v>
      </c>
      <c r="AB6" s="91" t="s">
        <v>534</v>
      </c>
      <c r="AC6" s="91" t="s">
        <v>535</v>
      </c>
      <c r="AD6" s="91" t="s">
        <v>591</v>
      </c>
      <c r="AE6" s="91" t="s">
        <v>536</v>
      </c>
      <c r="AF6" s="91" t="s">
        <v>592</v>
      </c>
      <c r="AG6" s="99"/>
      <c r="AH6" s="99"/>
      <c r="AI6" s="99"/>
      <c r="AJ6" s="99"/>
      <c r="AK6" s="99"/>
      <c r="AL6" s="99"/>
      <c r="AM6" s="99"/>
      <c r="AN6" s="100"/>
      <c r="AO6" s="100"/>
      <c r="AP6" s="100"/>
      <c r="AQ6" s="100"/>
      <c r="AR6" s="100"/>
      <c r="AS6" s="100"/>
      <c r="AT6" s="100"/>
      <c r="AU6" s="100"/>
      <c r="AV6" s="100"/>
      <c r="AW6" s="100"/>
      <c r="AX6" s="100"/>
      <c r="AY6" s="100"/>
      <c r="AZ6" s="100"/>
      <c r="BA6" s="100"/>
    </row>
    <row r="7" spans="1:53" ht="144.75" customHeight="1">
      <c r="A7" s="368" t="s">
        <v>171</v>
      </c>
      <c r="B7" s="366" t="s">
        <v>133</v>
      </c>
      <c r="C7" s="102" t="s">
        <v>134</v>
      </c>
      <c r="D7" s="121" t="s">
        <v>476</v>
      </c>
      <c r="E7" s="134">
        <v>0.8</v>
      </c>
      <c r="F7" s="134">
        <v>0.8</v>
      </c>
      <c r="G7" s="134" t="s">
        <v>576</v>
      </c>
      <c r="H7" s="116">
        <f>F7/4</f>
        <v>0.2</v>
      </c>
      <c r="I7" s="29"/>
      <c r="J7" s="106">
        <f>_xlfn.PERCENTOF(I7,H7)</f>
        <v>0</v>
      </c>
      <c r="K7" s="94" t="str">
        <f t="shared" ref="K7:K19" si="0">IF(I7&gt;=H7,"CUMPLE","NO CUMPLE")</f>
        <v>NO CUMPLE</v>
      </c>
      <c r="L7" s="34"/>
      <c r="M7" s="116">
        <f t="shared" ref="M7:M19" si="1">F7/4</f>
        <v>0.2</v>
      </c>
      <c r="N7" s="29"/>
      <c r="O7" s="106">
        <f>_xlfn.PERCENTOF(N7,M7)</f>
        <v>0</v>
      </c>
      <c r="P7" s="94" t="str">
        <f t="shared" ref="P7:P19" si="2">IF(N7&gt;=M7,"CUMPLE","NO CUMPLE")</f>
        <v>NO CUMPLE</v>
      </c>
      <c r="Q7" s="34"/>
      <c r="R7" s="116">
        <f t="shared" ref="R7:R19" si="3">F7/4</f>
        <v>0.2</v>
      </c>
      <c r="S7" s="29"/>
      <c r="T7" s="106">
        <f>_xlfn.PERCENTOF(S7,R7)</f>
        <v>0</v>
      </c>
      <c r="U7" s="94" t="str">
        <f t="shared" ref="U7:U19" si="4">IF(S7&gt;=R7,"CUMPLE","NO CUMPLE")</f>
        <v>NO CUMPLE</v>
      </c>
      <c r="V7" s="34"/>
      <c r="W7" s="116">
        <f t="shared" ref="W7:W19" si="5">F7/4</f>
        <v>0.2</v>
      </c>
      <c r="X7" s="29"/>
      <c r="Y7" s="106">
        <f>_xlfn.PERCENTOF(X7,W7)</f>
        <v>0</v>
      </c>
      <c r="Z7" s="94" t="str">
        <f t="shared" ref="Z7:Z19" si="6">IF(X7&gt;=W7,"CUMPLE","NO CUMPLE")</f>
        <v>NO CUMPLE</v>
      </c>
      <c r="AA7" s="34"/>
      <c r="AB7" s="119">
        <f t="shared" ref="AB7:AB19" si="7">H7+M7+R7+W7</f>
        <v>0.8</v>
      </c>
      <c r="AC7" s="116">
        <f>I7+N7+S7+X7</f>
        <v>0</v>
      </c>
      <c r="AD7" s="106">
        <f>_xlfn.PERCENTOF(AC7,AB7)</f>
        <v>0</v>
      </c>
      <c r="AE7" s="94" t="str">
        <f t="shared" ref="AE7:AE19" si="8">IF(AC7&gt;=AB7,"CUMPLE","NO CUMPLE")</f>
        <v>NO CUMPLE</v>
      </c>
      <c r="AF7" s="34"/>
      <c r="AG7" s="85"/>
      <c r="AH7" s="85"/>
      <c r="AI7" s="85"/>
      <c r="AJ7" s="85"/>
      <c r="AK7" s="85"/>
      <c r="AL7" s="85"/>
      <c r="AM7" s="85"/>
    </row>
    <row r="8" spans="1:53" ht="171">
      <c r="A8" s="368"/>
      <c r="B8" s="371"/>
      <c r="C8" s="102" t="s">
        <v>135</v>
      </c>
      <c r="D8" s="127" t="s">
        <v>477</v>
      </c>
      <c r="E8" s="134">
        <v>1</v>
      </c>
      <c r="F8" s="134">
        <v>1</v>
      </c>
      <c r="G8" s="134" t="s">
        <v>576</v>
      </c>
      <c r="H8" s="116">
        <f t="shared" ref="H8:H11" si="9">F8/4</f>
        <v>0.25</v>
      </c>
      <c r="I8" s="29"/>
      <c r="J8" s="106">
        <f t="shared" ref="J8:J19" si="10">_xlfn.PERCENTOF(I8,H8)</f>
        <v>0</v>
      </c>
      <c r="K8" s="94" t="str">
        <f t="shared" si="0"/>
        <v>NO CUMPLE</v>
      </c>
      <c r="L8" s="34"/>
      <c r="M8" s="116">
        <f t="shared" si="1"/>
        <v>0.25</v>
      </c>
      <c r="N8" s="29"/>
      <c r="O8" s="106">
        <f t="shared" ref="O8:O19" si="11">_xlfn.PERCENTOF(N8,M8)</f>
        <v>0</v>
      </c>
      <c r="P8" s="94" t="str">
        <f t="shared" si="2"/>
        <v>NO CUMPLE</v>
      </c>
      <c r="Q8" s="34"/>
      <c r="R8" s="116">
        <f t="shared" si="3"/>
        <v>0.25</v>
      </c>
      <c r="S8" s="29"/>
      <c r="T8" s="106">
        <f t="shared" ref="T8:T19" si="12">_xlfn.PERCENTOF(S8,R8)</f>
        <v>0</v>
      </c>
      <c r="U8" s="94" t="str">
        <f t="shared" si="4"/>
        <v>NO CUMPLE</v>
      </c>
      <c r="V8" s="34"/>
      <c r="W8" s="116">
        <f t="shared" si="5"/>
        <v>0.25</v>
      </c>
      <c r="X8" s="29"/>
      <c r="Y8" s="106">
        <f t="shared" ref="Y8:Y19" si="13">_xlfn.PERCENTOF(X8,W8)</f>
        <v>0</v>
      </c>
      <c r="Z8" s="94" t="str">
        <f t="shared" si="6"/>
        <v>NO CUMPLE</v>
      </c>
      <c r="AA8" s="34"/>
      <c r="AB8" s="119">
        <f t="shared" si="7"/>
        <v>1</v>
      </c>
      <c r="AC8" s="116">
        <f t="shared" ref="AC8:AC19" si="14">I8+N8+S8+X8</f>
        <v>0</v>
      </c>
      <c r="AD8" s="106">
        <f t="shared" ref="AD8:AD19" si="15">_xlfn.PERCENTOF(AC8,AB8)</f>
        <v>0</v>
      </c>
      <c r="AE8" s="94" t="str">
        <f t="shared" si="8"/>
        <v>NO CUMPLE</v>
      </c>
      <c r="AF8" s="34"/>
      <c r="AG8" s="85"/>
      <c r="AH8" s="85"/>
      <c r="AI8" s="85"/>
      <c r="AJ8" s="85"/>
      <c r="AK8" s="85"/>
      <c r="AL8" s="85"/>
      <c r="AM8" s="85"/>
    </row>
    <row r="9" spans="1:53" ht="99.75">
      <c r="A9" s="368"/>
      <c r="B9" s="113" t="s">
        <v>136</v>
      </c>
      <c r="C9" s="129" t="s">
        <v>137</v>
      </c>
      <c r="D9" s="121" t="s">
        <v>138</v>
      </c>
      <c r="E9" s="134" t="s">
        <v>478</v>
      </c>
      <c r="F9" s="134">
        <v>1</v>
      </c>
      <c r="G9" s="134" t="s">
        <v>576</v>
      </c>
      <c r="H9" s="116">
        <f t="shared" si="9"/>
        <v>0.25</v>
      </c>
      <c r="I9" s="29"/>
      <c r="J9" s="106">
        <f t="shared" si="10"/>
        <v>0</v>
      </c>
      <c r="K9" s="94" t="str">
        <f t="shared" si="0"/>
        <v>NO CUMPLE</v>
      </c>
      <c r="L9" s="34"/>
      <c r="M9" s="116">
        <f t="shared" si="1"/>
        <v>0.25</v>
      </c>
      <c r="N9" s="29"/>
      <c r="O9" s="106">
        <f t="shared" si="11"/>
        <v>0</v>
      </c>
      <c r="P9" s="94" t="str">
        <f t="shared" si="2"/>
        <v>NO CUMPLE</v>
      </c>
      <c r="Q9" s="34"/>
      <c r="R9" s="116">
        <f t="shared" si="3"/>
        <v>0.25</v>
      </c>
      <c r="S9" s="29"/>
      <c r="T9" s="106">
        <f t="shared" si="12"/>
        <v>0</v>
      </c>
      <c r="U9" s="94" t="str">
        <f t="shared" si="4"/>
        <v>NO CUMPLE</v>
      </c>
      <c r="V9" s="34"/>
      <c r="W9" s="116">
        <f t="shared" si="5"/>
        <v>0.25</v>
      </c>
      <c r="X9" s="29"/>
      <c r="Y9" s="106">
        <f t="shared" si="13"/>
        <v>0</v>
      </c>
      <c r="Z9" s="94" t="str">
        <f t="shared" si="6"/>
        <v>NO CUMPLE</v>
      </c>
      <c r="AA9" s="34"/>
      <c r="AB9" s="119">
        <f t="shared" si="7"/>
        <v>1</v>
      </c>
      <c r="AC9" s="116">
        <f t="shared" si="14"/>
        <v>0</v>
      </c>
      <c r="AD9" s="106">
        <f t="shared" si="15"/>
        <v>0</v>
      </c>
      <c r="AE9" s="94" t="str">
        <f t="shared" si="8"/>
        <v>NO CUMPLE</v>
      </c>
      <c r="AF9" s="34"/>
      <c r="AG9" s="85"/>
      <c r="AH9" s="85"/>
      <c r="AI9" s="85"/>
      <c r="AJ9" s="85"/>
      <c r="AK9" s="85"/>
      <c r="AL9" s="85"/>
      <c r="AM9" s="85"/>
    </row>
    <row r="10" spans="1:53" ht="232.5" customHeight="1">
      <c r="A10" s="368"/>
      <c r="B10" s="105" t="s">
        <v>139</v>
      </c>
      <c r="C10" s="152" t="s">
        <v>140</v>
      </c>
      <c r="D10" s="150" t="s">
        <v>479</v>
      </c>
      <c r="E10" s="118">
        <v>1</v>
      </c>
      <c r="F10" s="118">
        <v>1</v>
      </c>
      <c r="G10" s="134" t="s">
        <v>576</v>
      </c>
      <c r="H10" s="116">
        <f t="shared" si="9"/>
        <v>0.25</v>
      </c>
      <c r="I10" s="29"/>
      <c r="J10" s="106">
        <f t="shared" si="10"/>
        <v>0</v>
      </c>
      <c r="K10" s="94" t="str">
        <f t="shared" si="0"/>
        <v>NO CUMPLE</v>
      </c>
      <c r="L10" s="34"/>
      <c r="M10" s="116">
        <f t="shared" si="1"/>
        <v>0.25</v>
      </c>
      <c r="N10" s="29"/>
      <c r="O10" s="106">
        <f t="shared" si="11"/>
        <v>0</v>
      </c>
      <c r="P10" s="94" t="str">
        <f t="shared" si="2"/>
        <v>NO CUMPLE</v>
      </c>
      <c r="Q10" s="34"/>
      <c r="R10" s="116">
        <f t="shared" si="3"/>
        <v>0.25</v>
      </c>
      <c r="S10" s="29"/>
      <c r="T10" s="106">
        <f t="shared" si="12"/>
        <v>0</v>
      </c>
      <c r="U10" s="94" t="str">
        <f t="shared" si="4"/>
        <v>NO CUMPLE</v>
      </c>
      <c r="V10" s="34"/>
      <c r="W10" s="116">
        <f t="shared" si="5"/>
        <v>0.25</v>
      </c>
      <c r="X10" s="29"/>
      <c r="Y10" s="106">
        <f t="shared" si="13"/>
        <v>0</v>
      </c>
      <c r="Z10" s="94" t="str">
        <f t="shared" si="6"/>
        <v>NO CUMPLE</v>
      </c>
      <c r="AA10" s="34"/>
      <c r="AB10" s="119">
        <f t="shared" si="7"/>
        <v>1</v>
      </c>
      <c r="AC10" s="116">
        <f t="shared" si="14"/>
        <v>0</v>
      </c>
      <c r="AD10" s="106">
        <f t="shared" si="15"/>
        <v>0</v>
      </c>
      <c r="AE10" s="94" t="str">
        <f t="shared" si="8"/>
        <v>NO CUMPLE</v>
      </c>
      <c r="AF10" s="34"/>
      <c r="AG10" s="85"/>
      <c r="AH10" s="85"/>
      <c r="AI10" s="85"/>
      <c r="AJ10" s="85"/>
      <c r="AK10" s="85"/>
      <c r="AL10" s="85"/>
      <c r="AM10" s="85"/>
    </row>
    <row r="11" spans="1:53" ht="114">
      <c r="A11" s="368"/>
      <c r="B11" s="372" t="s">
        <v>141</v>
      </c>
      <c r="C11" s="121" t="s">
        <v>142</v>
      </c>
      <c r="D11" s="102" t="s">
        <v>480</v>
      </c>
      <c r="E11" s="118">
        <v>1</v>
      </c>
      <c r="F11" s="118">
        <v>1</v>
      </c>
      <c r="G11" s="134" t="s">
        <v>576</v>
      </c>
      <c r="H11" s="116">
        <f t="shared" si="9"/>
        <v>0.25</v>
      </c>
      <c r="I11" s="29"/>
      <c r="J11" s="106">
        <f t="shared" si="10"/>
        <v>0</v>
      </c>
      <c r="K11" s="94" t="str">
        <f t="shared" si="0"/>
        <v>NO CUMPLE</v>
      </c>
      <c r="L11" s="34"/>
      <c r="M11" s="116">
        <f t="shared" si="1"/>
        <v>0.25</v>
      </c>
      <c r="N11" s="29"/>
      <c r="O11" s="106">
        <f t="shared" si="11"/>
        <v>0</v>
      </c>
      <c r="P11" s="94" t="str">
        <f t="shared" si="2"/>
        <v>NO CUMPLE</v>
      </c>
      <c r="Q11" s="34"/>
      <c r="R11" s="116">
        <f t="shared" si="3"/>
        <v>0.25</v>
      </c>
      <c r="S11" s="29"/>
      <c r="T11" s="106">
        <f t="shared" si="12"/>
        <v>0</v>
      </c>
      <c r="U11" s="94" t="str">
        <f t="shared" si="4"/>
        <v>NO CUMPLE</v>
      </c>
      <c r="V11" s="34"/>
      <c r="W11" s="116">
        <f t="shared" si="5"/>
        <v>0.25</v>
      </c>
      <c r="X11" s="29"/>
      <c r="Y11" s="106">
        <f t="shared" si="13"/>
        <v>0</v>
      </c>
      <c r="Z11" s="94" t="str">
        <f t="shared" si="6"/>
        <v>NO CUMPLE</v>
      </c>
      <c r="AA11" s="34"/>
      <c r="AB11" s="119">
        <f t="shared" si="7"/>
        <v>1</v>
      </c>
      <c r="AC11" s="116">
        <f t="shared" si="14"/>
        <v>0</v>
      </c>
      <c r="AD11" s="106">
        <f t="shared" si="15"/>
        <v>0</v>
      </c>
      <c r="AE11" s="94" t="str">
        <f t="shared" si="8"/>
        <v>NO CUMPLE</v>
      </c>
      <c r="AF11" s="34"/>
      <c r="AG11" s="85"/>
      <c r="AH11" s="85"/>
      <c r="AI11" s="85"/>
      <c r="AJ11" s="85"/>
      <c r="AK11" s="85"/>
      <c r="AL11" s="85"/>
      <c r="AM11" s="85"/>
    </row>
    <row r="12" spans="1:53" ht="114">
      <c r="A12" s="368"/>
      <c r="B12" s="373"/>
      <c r="C12" s="121" t="s">
        <v>143</v>
      </c>
      <c r="D12" s="102" t="s">
        <v>481</v>
      </c>
      <c r="E12" s="154">
        <v>16</v>
      </c>
      <c r="F12" s="154">
        <v>4</v>
      </c>
      <c r="G12" s="134" t="s">
        <v>576</v>
      </c>
      <c r="H12" s="104">
        <f>F12/4</f>
        <v>1</v>
      </c>
      <c r="I12" s="25"/>
      <c r="J12" s="106">
        <f t="shared" si="10"/>
        <v>0</v>
      </c>
      <c r="K12" s="94" t="str">
        <f t="shared" si="0"/>
        <v>NO CUMPLE</v>
      </c>
      <c r="L12" s="33"/>
      <c r="M12" s="104">
        <f t="shared" si="1"/>
        <v>1</v>
      </c>
      <c r="N12" s="25"/>
      <c r="O12" s="106">
        <f t="shared" si="11"/>
        <v>0</v>
      </c>
      <c r="P12" s="94" t="str">
        <f t="shared" si="2"/>
        <v>NO CUMPLE</v>
      </c>
      <c r="Q12" s="33"/>
      <c r="R12" s="104">
        <f t="shared" si="3"/>
        <v>1</v>
      </c>
      <c r="S12" s="25"/>
      <c r="T12" s="106">
        <f t="shared" si="12"/>
        <v>0</v>
      </c>
      <c r="U12" s="94" t="str">
        <f t="shared" si="4"/>
        <v>NO CUMPLE</v>
      </c>
      <c r="V12" s="33"/>
      <c r="W12" s="104">
        <f t="shared" si="5"/>
        <v>1</v>
      </c>
      <c r="X12" s="25"/>
      <c r="Y12" s="106">
        <f t="shared" si="13"/>
        <v>0</v>
      </c>
      <c r="Z12" s="94" t="str">
        <f t="shared" si="6"/>
        <v>NO CUMPLE</v>
      </c>
      <c r="AA12" s="33"/>
      <c r="AB12" s="107">
        <f t="shared" si="7"/>
        <v>4</v>
      </c>
      <c r="AC12" s="104">
        <f t="shared" si="14"/>
        <v>0</v>
      </c>
      <c r="AD12" s="106">
        <f t="shared" si="15"/>
        <v>0</v>
      </c>
      <c r="AE12" s="94" t="str">
        <f t="shared" si="8"/>
        <v>NO CUMPLE</v>
      </c>
      <c r="AF12" s="33"/>
      <c r="AG12" s="85"/>
      <c r="AH12" s="85"/>
      <c r="AI12" s="85"/>
      <c r="AJ12" s="85"/>
      <c r="AK12" s="85"/>
      <c r="AL12" s="85"/>
      <c r="AM12" s="85"/>
    </row>
    <row r="13" spans="1:53" ht="110.25" customHeight="1">
      <c r="A13" s="368"/>
      <c r="B13" s="374"/>
      <c r="C13" s="121" t="s">
        <v>144</v>
      </c>
      <c r="D13" s="102" t="s">
        <v>481</v>
      </c>
      <c r="E13" s="154">
        <v>48</v>
      </c>
      <c r="F13" s="154">
        <v>12</v>
      </c>
      <c r="G13" s="134" t="s">
        <v>576</v>
      </c>
      <c r="H13" s="104">
        <f>F13/4</f>
        <v>3</v>
      </c>
      <c r="I13" s="25"/>
      <c r="J13" s="106">
        <f t="shared" si="10"/>
        <v>0</v>
      </c>
      <c r="K13" s="94" t="str">
        <f t="shared" si="0"/>
        <v>NO CUMPLE</v>
      </c>
      <c r="L13" s="33"/>
      <c r="M13" s="104">
        <f t="shared" si="1"/>
        <v>3</v>
      </c>
      <c r="N13" s="25"/>
      <c r="O13" s="106">
        <f t="shared" si="11"/>
        <v>0</v>
      </c>
      <c r="P13" s="94" t="str">
        <f t="shared" si="2"/>
        <v>NO CUMPLE</v>
      </c>
      <c r="Q13" s="33"/>
      <c r="R13" s="104">
        <f t="shared" si="3"/>
        <v>3</v>
      </c>
      <c r="S13" s="25"/>
      <c r="T13" s="106">
        <f t="shared" si="12"/>
        <v>0</v>
      </c>
      <c r="U13" s="94" t="str">
        <f t="shared" si="4"/>
        <v>NO CUMPLE</v>
      </c>
      <c r="V13" s="33"/>
      <c r="W13" s="104">
        <f t="shared" si="5"/>
        <v>3</v>
      </c>
      <c r="X13" s="25"/>
      <c r="Y13" s="106">
        <f t="shared" si="13"/>
        <v>0</v>
      </c>
      <c r="Z13" s="94" t="str">
        <f t="shared" si="6"/>
        <v>NO CUMPLE</v>
      </c>
      <c r="AA13" s="33"/>
      <c r="AB13" s="107">
        <f t="shared" si="7"/>
        <v>12</v>
      </c>
      <c r="AC13" s="104">
        <f t="shared" si="14"/>
        <v>0</v>
      </c>
      <c r="AD13" s="106">
        <f t="shared" si="15"/>
        <v>0</v>
      </c>
      <c r="AE13" s="94" t="str">
        <f t="shared" si="8"/>
        <v>NO CUMPLE</v>
      </c>
      <c r="AF13" s="33"/>
      <c r="AG13" s="85"/>
      <c r="AH13" s="85"/>
      <c r="AI13" s="85"/>
      <c r="AJ13" s="85"/>
      <c r="AK13" s="85"/>
      <c r="AL13" s="85"/>
      <c r="AM13" s="85"/>
    </row>
    <row r="14" spans="1:53" ht="142.5">
      <c r="A14" s="368"/>
      <c r="B14" s="113" t="s">
        <v>145</v>
      </c>
      <c r="C14" s="129" t="s">
        <v>146</v>
      </c>
      <c r="D14" s="102" t="s">
        <v>482</v>
      </c>
      <c r="E14" s="118">
        <v>1</v>
      </c>
      <c r="F14" s="118">
        <v>1</v>
      </c>
      <c r="G14" s="134" t="s">
        <v>576</v>
      </c>
      <c r="H14" s="116">
        <f t="shared" ref="H14:H17" si="16">F14/4</f>
        <v>0.25</v>
      </c>
      <c r="I14" s="30"/>
      <c r="J14" s="106">
        <f t="shared" si="10"/>
        <v>0</v>
      </c>
      <c r="K14" s="94" t="str">
        <f t="shared" si="0"/>
        <v>NO CUMPLE</v>
      </c>
      <c r="L14" s="31"/>
      <c r="M14" s="116">
        <f t="shared" si="1"/>
        <v>0.25</v>
      </c>
      <c r="N14" s="30"/>
      <c r="O14" s="106">
        <f t="shared" si="11"/>
        <v>0</v>
      </c>
      <c r="P14" s="94" t="str">
        <f t="shared" si="2"/>
        <v>NO CUMPLE</v>
      </c>
      <c r="Q14" s="31"/>
      <c r="R14" s="116">
        <f t="shared" si="3"/>
        <v>0.25</v>
      </c>
      <c r="S14" s="30"/>
      <c r="T14" s="106">
        <f t="shared" si="12"/>
        <v>0</v>
      </c>
      <c r="U14" s="94" t="str">
        <f t="shared" si="4"/>
        <v>NO CUMPLE</v>
      </c>
      <c r="V14" s="31"/>
      <c r="W14" s="116">
        <f t="shared" si="5"/>
        <v>0.25</v>
      </c>
      <c r="X14" s="30"/>
      <c r="Y14" s="106">
        <f t="shared" si="13"/>
        <v>0</v>
      </c>
      <c r="Z14" s="94" t="str">
        <f t="shared" si="6"/>
        <v>NO CUMPLE</v>
      </c>
      <c r="AA14" s="31"/>
      <c r="AB14" s="119">
        <f t="shared" si="7"/>
        <v>1</v>
      </c>
      <c r="AC14" s="116">
        <f t="shared" si="14"/>
        <v>0</v>
      </c>
      <c r="AD14" s="106">
        <f t="shared" si="15"/>
        <v>0</v>
      </c>
      <c r="AE14" s="94" t="str">
        <f t="shared" si="8"/>
        <v>NO CUMPLE</v>
      </c>
      <c r="AF14" s="31"/>
      <c r="AG14" s="85"/>
      <c r="AH14" s="85"/>
      <c r="AI14" s="85"/>
      <c r="AJ14" s="85"/>
      <c r="AK14" s="85"/>
      <c r="AL14" s="85"/>
      <c r="AM14" s="85"/>
    </row>
    <row r="15" spans="1:53" ht="71.25">
      <c r="A15" s="368"/>
      <c r="B15" s="366" t="s">
        <v>147</v>
      </c>
      <c r="C15" s="102" t="s">
        <v>148</v>
      </c>
      <c r="D15" s="375" t="s">
        <v>273</v>
      </c>
      <c r="E15" s="118">
        <v>1</v>
      </c>
      <c r="F15" s="118">
        <v>1</v>
      </c>
      <c r="G15" s="134" t="s">
        <v>576</v>
      </c>
      <c r="H15" s="116">
        <f t="shared" si="16"/>
        <v>0.25</v>
      </c>
      <c r="I15" s="30"/>
      <c r="J15" s="106">
        <f t="shared" si="10"/>
        <v>0</v>
      </c>
      <c r="K15" s="94" t="str">
        <f t="shared" si="0"/>
        <v>NO CUMPLE</v>
      </c>
      <c r="L15" s="31"/>
      <c r="M15" s="116">
        <f t="shared" si="1"/>
        <v>0.25</v>
      </c>
      <c r="N15" s="30"/>
      <c r="O15" s="106">
        <f t="shared" si="11"/>
        <v>0</v>
      </c>
      <c r="P15" s="94" t="str">
        <f t="shared" si="2"/>
        <v>NO CUMPLE</v>
      </c>
      <c r="Q15" s="31"/>
      <c r="R15" s="116">
        <f t="shared" si="3"/>
        <v>0.25</v>
      </c>
      <c r="S15" s="30"/>
      <c r="T15" s="106">
        <f t="shared" si="12"/>
        <v>0</v>
      </c>
      <c r="U15" s="94" t="str">
        <f t="shared" si="4"/>
        <v>NO CUMPLE</v>
      </c>
      <c r="V15" s="31"/>
      <c r="W15" s="116">
        <f t="shared" si="5"/>
        <v>0.25</v>
      </c>
      <c r="X15" s="30"/>
      <c r="Y15" s="106">
        <f t="shared" si="13"/>
        <v>0</v>
      </c>
      <c r="Z15" s="94" t="str">
        <f t="shared" si="6"/>
        <v>NO CUMPLE</v>
      </c>
      <c r="AA15" s="31"/>
      <c r="AB15" s="119">
        <f t="shared" si="7"/>
        <v>1</v>
      </c>
      <c r="AC15" s="116">
        <f t="shared" si="14"/>
        <v>0</v>
      </c>
      <c r="AD15" s="106">
        <f t="shared" si="15"/>
        <v>0</v>
      </c>
      <c r="AE15" s="94" t="str">
        <f t="shared" si="8"/>
        <v>NO CUMPLE</v>
      </c>
      <c r="AF15" s="31"/>
      <c r="AG15" s="85"/>
      <c r="AH15" s="85"/>
      <c r="AI15" s="85"/>
      <c r="AJ15" s="85"/>
      <c r="AK15" s="85"/>
      <c r="AL15" s="85"/>
      <c r="AM15" s="85"/>
    </row>
    <row r="16" spans="1:53" ht="99.75">
      <c r="A16" s="368"/>
      <c r="B16" s="371"/>
      <c r="C16" s="102" t="s">
        <v>149</v>
      </c>
      <c r="D16" s="375"/>
      <c r="E16" s="118">
        <v>1</v>
      </c>
      <c r="F16" s="118">
        <v>1</v>
      </c>
      <c r="G16" s="134" t="s">
        <v>576</v>
      </c>
      <c r="H16" s="116">
        <f t="shared" si="16"/>
        <v>0.25</v>
      </c>
      <c r="I16" s="30"/>
      <c r="J16" s="106">
        <f t="shared" si="10"/>
        <v>0</v>
      </c>
      <c r="K16" s="94" t="str">
        <f t="shared" si="0"/>
        <v>NO CUMPLE</v>
      </c>
      <c r="L16" s="31"/>
      <c r="M16" s="116">
        <f t="shared" si="1"/>
        <v>0.25</v>
      </c>
      <c r="N16" s="30"/>
      <c r="O16" s="106">
        <f t="shared" si="11"/>
        <v>0</v>
      </c>
      <c r="P16" s="94" t="str">
        <f t="shared" si="2"/>
        <v>NO CUMPLE</v>
      </c>
      <c r="Q16" s="31"/>
      <c r="R16" s="116">
        <f t="shared" si="3"/>
        <v>0.25</v>
      </c>
      <c r="S16" s="30"/>
      <c r="T16" s="106">
        <f t="shared" si="12"/>
        <v>0</v>
      </c>
      <c r="U16" s="94" t="str">
        <f t="shared" si="4"/>
        <v>NO CUMPLE</v>
      </c>
      <c r="V16" s="31"/>
      <c r="W16" s="116">
        <f t="shared" si="5"/>
        <v>0.25</v>
      </c>
      <c r="X16" s="30"/>
      <c r="Y16" s="106">
        <f t="shared" si="13"/>
        <v>0</v>
      </c>
      <c r="Z16" s="94" t="str">
        <f t="shared" si="6"/>
        <v>NO CUMPLE</v>
      </c>
      <c r="AA16" s="31"/>
      <c r="AB16" s="119">
        <f t="shared" si="7"/>
        <v>1</v>
      </c>
      <c r="AC16" s="116">
        <f t="shared" si="14"/>
        <v>0</v>
      </c>
      <c r="AD16" s="106">
        <f t="shared" si="15"/>
        <v>0</v>
      </c>
      <c r="AE16" s="94" t="str">
        <f t="shared" si="8"/>
        <v>NO CUMPLE</v>
      </c>
      <c r="AF16" s="31"/>
      <c r="AG16" s="85"/>
      <c r="AH16" s="85"/>
      <c r="AI16" s="85"/>
      <c r="AJ16" s="85"/>
      <c r="AK16" s="85"/>
      <c r="AL16" s="85"/>
      <c r="AM16" s="85"/>
    </row>
    <row r="17" spans="1:118" ht="71.25">
      <c r="A17" s="368"/>
      <c r="B17" s="367"/>
      <c r="C17" s="102" t="s">
        <v>150</v>
      </c>
      <c r="D17" s="375"/>
      <c r="E17" s="118">
        <v>1</v>
      </c>
      <c r="F17" s="118">
        <v>1</v>
      </c>
      <c r="G17" s="134" t="s">
        <v>576</v>
      </c>
      <c r="H17" s="116">
        <f t="shared" si="16"/>
        <v>0.25</v>
      </c>
      <c r="I17" s="30"/>
      <c r="J17" s="106">
        <f t="shared" si="10"/>
        <v>0</v>
      </c>
      <c r="K17" s="94" t="str">
        <f t="shared" si="0"/>
        <v>NO CUMPLE</v>
      </c>
      <c r="L17" s="31"/>
      <c r="M17" s="116">
        <f t="shared" si="1"/>
        <v>0.25</v>
      </c>
      <c r="N17" s="30"/>
      <c r="O17" s="106">
        <f t="shared" si="11"/>
        <v>0</v>
      </c>
      <c r="P17" s="94" t="str">
        <f t="shared" si="2"/>
        <v>NO CUMPLE</v>
      </c>
      <c r="Q17" s="31"/>
      <c r="R17" s="116">
        <f t="shared" si="3"/>
        <v>0.25</v>
      </c>
      <c r="S17" s="30"/>
      <c r="T17" s="106">
        <f t="shared" si="12"/>
        <v>0</v>
      </c>
      <c r="U17" s="94" t="str">
        <f t="shared" si="4"/>
        <v>NO CUMPLE</v>
      </c>
      <c r="V17" s="31"/>
      <c r="W17" s="116">
        <f t="shared" si="5"/>
        <v>0.25</v>
      </c>
      <c r="X17" s="30"/>
      <c r="Y17" s="106">
        <f t="shared" si="13"/>
        <v>0</v>
      </c>
      <c r="Z17" s="94" t="str">
        <f t="shared" si="6"/>
        <v>NO CUMPLE</v>
      </c>
      <c r="AA17" s="31"/>
      <c r="AB17" s="119">
        <f t="shared" si="7"/>
        <v>1</v>
      </c>
      <c r="AC17" s="116">
        <f t="shared" si="14"/>
        <v>0</v>
      </c>
      <c r="AD17" s="106">
        <f t="shared" si="15"/>
        <v>0</v>
      </c>
      <c r="AE17" s="94" t="str">
        <f t="shared" si="8"/>
        <v>NO CUMPLE</v>
      </c>
      <c r="AF17" s="31"/>
      <c r="AG17" s="85"/>
      <c r="AH17" s="85"/>
      <c r="AI17" s="85"/>
      <c r="AJ17" s="85"/>
      <c r="AK17" s="85"/>
      <c r="AL17" s="85"/>
      <c r="AM17" s="85"/>
    </row>
    <row r="18" spans="1:118" s="159" customFormat="1" ht="99.75">
      <c r="A18" s="368"/>
      <c r="B18" s="147" t="s">
        <v>131</v>
      </c>
      <c r="C18" s="156" t="s">
        <v>132</v>
      </c>
      <c r="D18" s="156" t="s">
        <v>483</v>
      </c>
      <c r="E18" s="105">
        <v>12</v>
      </c>
      <c r="F18" s="105">
        <v>3</v>
      </c>
      <c r="G18" s="134" t="s">
        <v>576</v>
      </c>
      <c r="H18" s="104">
        <f>F18/4</f>
        <v>0.75</v>
      </c>
      <c r="I18" s="25"/>
      <c r="J18" s="106">
        <f t="shared" si="10"/>
        <v>0</v>
      </c>
      <c r="K18" s="94" t="str">
        <f t="shared" si="0"/>
        <v>NO CUMPLE</v>
      </c>
      <c r="L18" s="33"/>
      <c r="M18" s="104">
        <f t="shared" si="1"/>
        <v>0.75</v>
      </c>
      <c r="N18" s="25"/>
      <c r="O18" s="106">
        <f t="shared" si="11"/>
        <v>0</v>
      </c>
      <c r="P18" s="94" t="str">
        <f t="shared" si="2"/>
        <v>NO CUMPLE</v>
      </c>
      <c r="Q18" s="33"/>
      <c r="R18" s="104">
        <f t="shared" si="3"/>
        <v>0.75</v>
      </c>
      <c r="S18" s="25"/>
      <c r="T18" s="106">
        <f t="shared" si="12"/>
        <v>0</v>
      </c>
      <c r="U18" s="94" t="str">
        <f t="shared" si="4"/>
        <v>NO CUMPLE</v>
      </c>
      <c r="V18" s="33"/>
      <c r="W18" s="104">
        <f t="shared" si="5"/>
        <v>0.75</v>
      </c>
      <c r="X18" s="25"/>
      <c r="Y18" s="106">
        <f t="shared" si="13"/>
        <v>0</v>
      </c>
      <c r="Z18" s="94" t="str">
        <f t="shared" si="6"/>
        <v>NO CUMPLE</v>
      </c>
      <c r="AA18" s="33"/>
      <c r="AB18" s="107">
        <f t="shared" si="7"/>
        <v>3</v>
      </c>
      <c r="AC18" s="104">
        <f t="shared" si="14"/>
        <v>0</v>
      </c>
      <c r="AD18" s="106">
        <f t="shared" si="15"/>
        <v>0</v>
      </c>
      <c r="AE18" s="94" t="str">
        <f t="shared" si="8"/>
        <v>NO CUMPLE</v>
      </c>
      <c r="AF18" s="33"/>
      <c r="AG18" s="157"/>
      <c r="AH18" s="157"/>
      <c r="AI18" s="157"/>
      <c r="AJ18" s="157"/>
      <c r="AK18" s="157"/>
      <c r="AL18" s="157"/>
      <c r="AM18" s="157"/>
      <c r="AN18" s="158"/>
      <c r="AO18" s="158"/>
      <c r="AP18" s="158"/>
      <c r="AQ18" s="158"/>
      <c r="AR18" s="158"/>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c r="BV18" s="158"/>
      <c r="BW18" s="158"/>
      <c r="BX18" s="158"/>
      <c r="BY18" s="158"/>
      <c r="BZ18" s="158"/>
      <c r="CA18" s="158"/>
      <c r="CB18" s="158"/>
      <c r="CC18" s="158"/>
      <c r="CD18" s="158"/>
      <c r="CE18" s="158"/>
      <c r="CF18" s="158"/>
      <c r="CG18" s="158"/>
      <c r="CH18" s="158"/>
      <c r="CI18" s="158"/>
      <c r="CJ18" s="158"/>
      <c r="CK18" s="158"/>
      <c r="CL18" s="158"/>
      <c r="CM18" s="158"/>
      <c r="CN18" s="158"/>
      <c r="CO18" s="158"/>
      <c r="CP18" s="158"/>
      <c r="CQ18" s="158"/>
      <c r="CR18" s="158"/>
      <c r="CS18" s="158"/>
      <c r="CT18" s="158"/>
      <c r="CU18" s="158"/>
      <c r="CV18" s="158"/>
      <c r="CW18" s="158"/>
      <c r="CX18" s="158"/>
      <c r="CY18" s="158"/>
      <c r="CZ18" s="158"/>
      <c r="DA18" s="158"/>
      <c r="DB18" s="158"/>
      <c r="DC18" s="158"/>
      <c r="DD18" s="158"/>
      <c r="DE18" s="158"/>
      <c r="DF18" s="158"/>
      <c r="DG18" s="158"/>
      <c r="DH18" s="158"/>
      <c r="DI18" s="158"/>
      <c r="DJ18" s="158"/>
      <c r="DK18" s="158"/>
      <c r="DL18" s="158"/>
      <c r="DM18" s="158"/>
      <c r="DN18" s="158"/>
    </row>
    <row r="19" spans="1:118" s="159" customFormat="1" ht="71.25">
      <c r="A19" s="368"/>
      <c r="B19" s="149" t="s">
        <v>127</v>
      </c>
      <c r="C19" s="150" t="s">
        <v>128</v>
      </c>
      <c r="D19" s="148" t="s">
        <v>484</v>
      </c>
      <c r="E19" s="105">
        <v>1</v>
      </c>
      <c r="F19" s="105">
        <v>1</v>
      </c>
      <c r="G19" s="134" t="s">
        <v>576</v>
      </c>
      <c r="H19" s="104">
        <f>F19/4</f>
        <v>0.25</v>
      </c>
      <c r="I19" s="25"/>
      <c r="J19" s="106">
        <f t="shared" si="10"/>
        <v>0</v>
      </c>
      <c r="K19" s="94" t="str">
        <f t="shared" si="0"/>
        <v>NO CUMPLE</v>
      </c>
      <c r="L19" s="33"/>
      <c r="M19" s="104">
        <f t="shared" si="1"/>
        <v>0.25</v>
      </c>
      <c r="N19" s="25"/>
      <c r="O19" s="106">
        <f t="shared" si="11"/>
        <v>0</v>
      </c>
      <c r="P19" s="94" t="str">
        <f t="shared" si="2"/>
        <v>NO CUMPLE</v>
      </c>
      <c r="Q19" s="33"/>
      <c r="R19" s="104">
        <f t="shared" si="3"/>
        <v>0.25</v>
      </c>
      <c r="S19" s="25"/>
      <c r="T19" s="106">
        <f t="shared" si="12"/>
        <v>0</v>
      </c>
      <c r="U19" s="94" t="str">
        <f t="shared" si="4"/>
        <v>NO CUMPLE</v>
      </c>
      <c r="V19" s="33"/>
      <c r="W19" s="104">
        <f t="shared" si="5"/>
        <v>0.25</v>
      </c>
      <c r="X19" s="25"/>
      <c r="Y19" s="106">
        <f t="shared" si="13"/>
        <v>0</v>
      </c>
      <c r="Z19" s="94" t="str">
        <f t="shared" si="6"/>
        <v>NO CUMPLE</v>
      </c>
      <c r="AA19" s="33"/>
      <c r="AB19" s="107">
        <f t="shared" si="7"/>
        <v>1</v>
      </c>
      <c r="AC19" s="104">
        <f t="shared" si="14"/>
        <v>0</v>
      </c>
      <c r="AD19" s="106">
        <f t="shared" si="15"/>
        <v>0</v>
      </c>
      <c r="AE19" s="94" t="str">
        <f t="shared" si="8"/>
        <v>NO CUMPLE</v>
      </c>
      <c r="AF19" s="33"/>
      <c r="AG19" s="157"/>
      <c r="AH19" s="157"/>
      <c r="AI19" s="157"/>
      <c r="AJ19" s="157"/>
      <c r="AK19" s="157"/>
      <c r="AL19" s="157"/>
      <c r="AM19" s="157"/>
      <c r="AN19" s="158"/>
      <c r="AO19" s="158"/>
      <c r="AP19" s="158"/>
      <c r="AQ19" s="158"/>
      <c r="AR19" s="158"/>
      <c r="AS19" s="158"/>
      <c r="AT19" s="158"/>
      <c r="AU19" s="158"/>
      <c r="AV19" s="15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c r="BX19" s="158"/>
      <c r="BY19" s="158"/>
      <c r="BZ19" s="158"/>
      <c r="CA19" s="158"/>
      <c r="CB19" s="158"/>
      <c r="CC19" s="158"/>
      <c r="CD19" s="158"/>
      <c r="CE19" s="158"/>
      <c r="CF19" s="158"/>
      <c r="CG19" s="158"/>
      <c r="CH19" s="158"/>
      <c r="CI19" s="158"/>
      <c r="CJ19" s="158"/>
      <c r="CK19" s="158"/>
      <c r="CL19" s="158"/>
      <c r="CM19" s="158"/>
      <c r="CN19" s="158"/>
      <c r="CO19" s="158"/>
      <c r="CP19" s="158"/>
      <c r="CQ19" s="158"/>
      <c r="CR19" s="158"/>
      <c r="CS19" s="158"/>
      <c r="CT19" s="158"/>
      <c r="CU19" s="158"/>
      <c r="CV19" s="158"/>
      <c r="CW19" s="158"/>
      <c r="CX19" s="158"/>
      <c r="CY19" s="158"/>
      <c r="CZ19" s="158"/>
      <c r="DA19" s="158"/>
      <c r="DB19" s="158"/>
      <c r="DC19" s="158"/>
      <c r="DD19" s="158"/>
      <c r="DE19" s="158"/>
      <c r="DF19" s="158"/>
      <c r="DG19" s="158"/>
      <c r="DH19" s="158"/>
      <c r="DI19" s="158"/>
      <c r="DJ19" s="158"/>
      <c r="DK19" s="158"/>
      <c r="DL19" s="158"/>
      <c r="DM19" s="158"/>
      <c r="DN19" s="158"/>
    </row>
    <row r="20" spans="1:118" ht="58.5" customHeight="1">
      <c r="A20" s="359"/>
      <c r="B20" s="359"/>
      <c r="C20" s="359"/>
      <c r="D20" s="359"/>
      <c r="E20" s="359"/>
      <c r="F20" s="359"/>
      <c r="G20" s="359"/>
      <c r="H20" s="360"/>
      <c r="I20" s="278" t="s">
        <v>529</v>
      </c>
      <c r="J20" s="279"/>
      <c r="K20" s="280"/>
      <c r="L20" s="257"/>
      <c r="M20" s="258"/>
      <c r="N20" s="255" t="s">
        <v>530</v>
      </c>
      <c r="O20" s="256"/>
      <c r="P20" s="256"/>
      <c r="Q20" s="257"/>
      <c r="R20" s="258"/>
      <c r="S20" s="261" t="s">
        <v>531</v>
      </c>
      <c r="T20" s="262"/>
      <c r="U20" s="263"/>
      <c r="V20" s="257"/>
      <c r="W20" s="258"/>
      <c r="X20" s="270" t="s">
        <v>532</v>
      </c>
      <c r="Y20" s="271"/>
      <c r="Z20" s="271"/>
      <c r="AA20" s="257"/>
      <c r="AB20" s="258"/>
      <c r="AC20" s="272" t="s">
        <v>537</v>
      </c>
      <c r="AD20" s="273"/>
      <c r="AE20" s="339"/>
      <c r="AF20" s="160"/>
      <c r="AG20" s="85"/>
      <c r="AH20" s="85"/>
      <c r="AI20" s="85"/>
      <c r="AJ20" s="85"/>
      <c r="AK20" s="85"/>
      <c r="AL20" s="85"/>
      <c r="AM20" s="85"/>
    </row>
    <row r="21" spans="1:118" ht="15">
      <c r="A21" s="361"/>
      <c r="B21" s="361"/>
      <c r="C21" s="361"/>
      <c r="D21" s="361"/>
      <c r="E21" s="361"/>
      <c r="F21" s="361"/>
      <c r="G21" s="361"/>
      <c r="H21" s="362"/>
      <c r="I21" s="86" t="s">
        <v>526</v>
      </c>
      <c r="J21" s="77" t="s">
        <v>527</v>
      </c>
      <c r="K21" s="86" t="s">
        <v>533</v>
      </c>
      <c r="L21" s="259"/>
      <c r="M21" s="260"/>
      <c r="N21" s="87" t="s">
        <v>526</v>
      </c>
      <c r="O21" s="87" t="s">
        <v>527</v>
      </c>
      <c r="P21" s="78" t="s">
        <v>533</v>
      </c>
      <c r="Q21" s="259"/>
      <c r="R21" s="260"/>
      <c r="S21" s="79" t="s">
        <v>526</v>
      </c>
      <c r="T21" s="80" t="s">
        <v>527</v>
      </c>
      <c r="U21" s="81" t="s">
        <v>533</v>
      </c>
      <c r="V21" s="259"/>
      <c r="W21" s="260"/>
      <c r="X21" s="88" t="s">
        <v>526</v>
      </c>
      <c r="Y21" s="89" t="s">
        <v>527</v>
      </c>
      <c r="Z21" s="82" t="s">
        <v>533</v>
      </c>
      <c r="AA21" s="259"/>
      <c r="AB21" s="260"/>
      <c r="AC21" s="91" t="s">
        <v>526</v>
      </c>
      <c r="AD21" s="91" t="s">
        <v>527</v>
      </c>
      <c r="AE21" s="91" t="s">
        <v>533</v>
      </c>
    </row>
    <row r="22" spans="1:118">
      <c r="A22" s="361"/>
      <c r="B22" s="361"/>
      <c r="C22" s="361"/>
      <c r="D22" s="361"/>
      <c r="E22" s="361"/>
      <c r="F22" s="361"/>
      <c r="G22" s="361"/>
      <c r="H22" s="362"/>
      <c r="I22" s="92">
        <v>1</v>
      </c>
      <c r="J22" s="93">
        <f>AVERAGE(J7:J19)</f>
        <v>0</v>
      </c>
      <c r="K22" s="94" t="str">
        <f>IF(J22&gt;=I22,"CUMPLE","NO CUMPLE")</f>
        <v>NO CUMPLE</v>
      </c>
      <c r="L22" s="259"/>
      <c r="M22" s="260"/>
      <c r="N22" s="92">
        <v>1</v>
      </c>
      <c r="O22" s="93">
        <f>AVERAGE(O7:O19)</f>
        <v>0</v>
      </c>
      <c r="P22" s="94" t="str">
        <f>IF(O22&gt;=N22,"CUMPLE","NO CUMPLE")</f>
        <v>NO CUMPLE</v>
      </c>
      <c r="Q22" s="259"/>
      <c r="R22" s="260"/>
      <c r="S22" s="93">
        <v>1</v>
      </c>
      <c r="T22" s="93">
        <f>AVERAGE(T7:T19)</f>
        <v>0</v>
      </c>
      <c r="U22" s="94" t="str">
        <f>IF(T22&gt;=S22,"CUMPLE","NO CUMPLE")</f>
        <v>NO CUMPLE</v>
      </c>
      <c r="V22" s="259"/>
      <c r="W22" s="260"/>
      <c r="X22" s="93">
        <v>1</v>
      </c>
      <c r="Y22" s="93">
        <f>AVERAGE(Y7:Y19)</f>
        <v>0</v>
      </c>
      <c r="Z22" s="95" t="str">
        <f>IF(Y22&gt;=X22,"CUMPLE","NO CUMPLE")</f>
        <v>NO CUMPLE</v>
      </c>
      <c r="AA22" s="259"/>
      <c r="AB22" s="260"/>
      <c r="AC22" s="92">
        <v>1</v>
      </c>
      <c r="AD22" s="93">
        <f>AVERAGE(AD7:AD19)</f>
        <v>0</v>
      </c>
      <c r="AE22" s="94" t="str">
        <f>IF(AD22&gt;=AC22,"CUMPLE","NO CUMPLE")</f>
        <v>NO CUMPLE</v>
      </c>
    </row>
  </sheetData>
  <sheetProtection algorithmName="SHA-512" hashValue="LLkfmm9KZNwVBRUu4imyyzDVQsLHEpI4PicWOPogzVaO6o2s6VLUxRO18MAFz9Sn7ZHsMUzDe9oNelgUQCHI7g==" saltValue="IoilmJ3yF0jdMJmxT6Wmew==" spinCount="100000" sheet="1" objects="1" scenarios="1"/>
  <mergeCells count="37">
    <mergeCell ref="A4:AF4"/>
    <mergeCell ref="A5:A6"/>
    <mergeCell ref="B5:B6"/>
    <mergeCell ref="C5:C6"/>
    <mergeCell ref="V20:W22"/>
    <mergeCell ref="X20:Z20"/>
    <mergeCell ref="AA20:AB22"/>
    <mergeCell ref="AC20:AE20"/>
    <mergeCell ref="A20:H22"/>
    <mergeCell ref="I20:K20"/>
    <mergeCell ref="L20:M22"/>
    <mergeCell ref="N20:P20"/>
    <mergeCell ref="Q20:R22"/>
    <mergeCell ref="S20:U20"/>
    <mergeCell ref="M5:Q5"/>
    <mergeCell ref="R5:V5"/>
    <mergeCell ref="W5:AA5"/>
    <mergeCell ref="AB5:AF5"/>
    <mergeCell ref="A7:A19"/>
    <mergeCell ref="B7:B8"/>
    <mergeCell ref="B11:B13"/>
    <mergeCell ref="B15:B17"/>
    <mergeCell ref="D15:D17"/>
    <mergeCell ref="D5:D6"/>
    <mergeCell ref="E5:E6"/>
    <mergeCell ref="F5:F6"/>
    <mergeCell ref="G5:G6"/>
    <mergeCell ref="H5:L5"/>
    <mergeCell ref="A3:AF3"/>
    <mergeCell ref="A1:C1"/>
    <mergeCell ref="D1:AC1"/>
    <mergeCell ref="AD1:AF1"/>
    <mergeCell ref="A2:C2"/>
    <mergeCell ref="D2:L2"/>
    <mergeCell ref="M2:U2"/>
    <mergeCell ref="V2:AC2"/>
    <mergeCell ref="AD2:AF2"/>
  </mergeCells>
  <conditionalFormatting sqref="K7">
    <cfRule type="iconSet" priority="324">
      <iconSet>
        <cfvo type="percent" val="0"/>
        <cfvo type="percent" val="33"/>
        <cfvo type="percent" val="67"/>
      </iconSet>
    </cfRule>
  </conditionalFormatting>
  <conditionalFormatting sqref="K7:K19">
    <cfRule type="containsText" dxfId="219" priority="223" operator="containsText" text="NO CUMPLE">
      <formula>NOT(ISERROR(SEARCH("NO CUMPLE",K7)))</formula>
    </cfRule>
    <cfRule type="containsText" dxfId="218" priority="224" operator="containsText" text="CUMPLE">
      <formula>NOT(ISERROR(SEARCH("CUMPLE",K7)))</formula>
    </cfRule>
  </conditionalFormatting>
  <conditionalFormatting sqref="K8">
    <cfRule type="iconSet" priority="309">
      <iconSet>
        <cfvo type="percent" val="0"/>
        <cfvo type="percent" val="33"/>
        <cfvo type="percent" val="67"/>
      </iconSet>
    </cfRule>
  </conditionalFormatting>
  <conditionalFormatting sqref="K9">
    <cfRule type="iconSet" priority="294">
      <iconSet>
        <cfvo type="percent" val="0"/>
        <cfvo type="percent" val="33"/>
        <cfvo type="percent" val="67"/>
      </iconSet>
    </cfRule>
  </conditionalFormatting>
  <conditionalFormatting sqref="K10">
    <cfRule type="iconSet" priority="279">
      <iconSet>
        <cfvo type="percent" val="0"/>
        <cfvo type="percent" val="33"/>
        <cfvo type="percent" val="67"/>
      </iconSet>
    </cfRule>
  </conditionalFormatting>
  <conditionalFormatting sqref="K11 K14:K17">
    <cfRule type="iconSet" priority="264">
      <iconSet>
        <cfvo type="percent" val="0"/>
        <cfvo type="percent" val="33"/>
        <cfvo type="percent" val="67"/>
      </iconSet>
    </cfRule>
  </conditionalFormatting>
  <conditionalFormatting sqref="K12">
    <cfRule type="iconSet" priority="255">
      <iconSet>
        <cfvo type="percent" val="0"/>
        <cfvo type="percent" val="33"/>
        <cfvo type="percent" val="67"/>
      </iconSet>
    </cfRule>
  </conditionalFormatting>
  <conditionalFormatting sqref="K13">
    <cfRule type="iconSet" priority="240">
      <iconSet>
        <cfvo type="percent" val="0"/>
        <cfvo type="percent" val="33"/>
        <cfvo type="percent" val="67"/>
      </iconSet>
    </cfRule>
  </conditionalFormatting>
  <conditionalFormatting sqref="K18:K19">
    <cfRule type="iconSet" priority="225">
      <iconSet>
        <cfvo type="percent" val="0"/>
        <cfvo type="percent" val="33"/>
        <cfvo type="percent" val="67"/>
      </iconSet>
    </cfRule>
  </conditionalFormatting>
  <conditionalFormatting sqref="K22">
    <cfRule type="iconSet" priority="15">
      <iconSet>
        <cfvo type="percent" val="0"/>
        <cfvo type="percent" val="33"/>
        <cfvo type="percent" val="67"/>
      </iconSet>
    </cfRule>
    <cfRule type="containsText" dxfId="217" priority="13" operator="containsText" text="NO CUMPLE">
      <formula>NOT(ISERROR(SEARCH("NO CUMPLE",K22)))</formula>
    </cfRule>
    <cfRule type="containsText" dxfId="216" priority="14" operator="containsText" text="CUMPLE">
      <formula>NOT(ISERROR(SEARCH("CUMPLE",K22)))</formula>
    </cfRule>
  </conditionalFormatting>
  <conditionalFormatting sqref="P7">
    <cfRule type="iconSet" priority="321">
      <iconSet>
        <cfvo type="percent" val="0"/>
        <cfvo type="percent" val="33"/>
        <cfvo type="percent" val="67"/>
      </iconSet>
    </cfRule>
  </conditionalFormatting>
  <conditionalFormatting sqref="P7:P19">
    <cfRule type="containsText" dxfId="215" priority="220" operator="containsText" text="NO CUMPLE">
      <formula>NOT(ISERROR(SEARCH("NO CUMPLE",P7)))</formula>
    </cfRule>
    <cfRule type="containsText" dxfId="214" priority="221" operator="containsText" text="CUMPLE">
      <formula>NOT(ISERROR(SEARCH("CUMPLE",P7)))</formula>
    </cfRule>
  </conditionalFormatting>
  <conditionalFormatting sqref="P8">
    <cfRule type="iconSet" priority="306">
      <iconSet>
        <cfvo type="percent" val="0"/>
        <cfvo type="percent" val="33"/>
        <cfvo type="percent" val="67"/>
      </iconSet>
    </cfRule>
  </conditionalFormatting>
  <conditionalFormatting sqref="P9">
    <cfRule type="iconSet" priority="291">
      <iconSet>
        <cfvo type="percent" val="0"/>
        <cfvo type="percent" val="33"/>
        <cfvo type="percent" val="67"/>
      </iconSet>
    </cfRule>
  </conditionalFormatting>
  <conditionalFormatting sqref="P10">
    <cfRule type="iconSet" priority="276">
      <iconSet>
        <cfvo type="percent" val="0"/>
        <cfvo type="percent" val="33"/>
        <cfvo type="percent" val="67"/>
      </iconSet>
    </cfRule>
  </conditionalFormatting>
  <conditionalFormatting sqref="P11 P14:P17">
    <cfRule type="iconSet" priority="261">
      <iconSet>
        <cfvo type="percent" val="0"/>
        <cfvo type="percent" val="33"/>
        <cfvo type="percent" val="67"/>
      </iconSet>
    </cfRule>
  </conditionalFormatting>
  <conditionalFormatting sqref="P12">
    <cfRule type="iconSet" priority="252">
      <iconSet>
        <cfvo type="percent" val="0"/>
        <cfvo type="percent" val="33"/>
        <cfvo type="percent" val="67"/>
      </iconSet>
    </cfRule>
  </conditionalFormatting>
  <conditionalFormatting sqref="P13">
    <cfRule type="iconSet" priority="237">
      <iconSet>
        <cfvo type="percent" val="0"/>
        <cfvo type="percent" val="33"/>
        <cfvo type="percent" val="67"/>
      </iconSet>
    </cfRule>
  </conditionalFormatting>
  <conditionalFormatting sqref="P18:P19">
    <cfRule type="iconSet" priority="222">
      <iconSet>
        <cfvo type="percent" val="0"/>
        <cfvo type="percent" val="33"/>
        <cfvo type="percent" val="67"/>
      </iconSet>
    </cfRule>
  </conditionalFormatting>
  <conditionalFormatting sqref="P22">
    <cfRule type="containsText" dxfId="213" priority="10" operator="containsText" text="NO CUMPLE">
      <formula>NOT(ISERROR(SEARCH("NO CUMPLE",P22)))</formula>
    </cfRule>
    <cfRule type="containsText" dxfId="212" priority="11" operator="containsText" text="CUMPLE">
      <formula>NOT(ISERROR(SEARCH("CUMPLE",P22)))</formula>
    </cfRule>
    <cfRule type="iconSet" priority="12">
      <iconSet>
        <cfvo type="percent" val="0"/>
        <cfvo type="percent" val="33"/>
        <cfvo type="percent" val="67"/>
      </iconSet>
    </cfRule>
  </conditionalFormatting>
  <conditionalFormatting sqref="U7">
    <cfRule type="iconSet" priority="318">
      <iconSet>
        <cfvo type="percent" val="0"/>
        <cfvo type="percent" val="33"/>
        <cfvo type="percent" val="67"/>
      </iconSet>
    </cfRule>
  </conditionalFormatting>
  <conditionalFormatting sqref="U7:U19">
    <cfRule type="containsText" dxfId="211" priority="217" operator="containsText" text="NO CUMPLE">
      <formula>NOT(ISERROR(SEARCH("NO CUMPLE",U7)))</formula>
    </cfRule>
    <cfRule type="containsText" dxfId="210" priority="218" operator="containsText" text="CUMPLE">
      <formula>NOT(ISERROR(SEARCH("CUMPLE",U7)))</formula>
    </cfRule>
  </conditionalFormatting>
  <conditionalFormatting sqref="U8">
    <cfRule type="iconSet" priority="303">
      <iconSet>
        <cfvo type="percent" val="0"/>
        <cfvo type="percent" val="33"/>
        <cfvo type="percent" val="67"/>
      </iconSet>
    </cfRule>
  </conditionalFormatting>
  <conditionalFormatting sqref="U9">
    <cfRule type="iconSet" priority="288">
      <iconSet>
        <cfvo type="percent" val="0"/>
        <cfvo type="percent" val="33"/>
        <cfvo type="percent" val="67"/>
      </iconSet>
    </cfRule>
  </conditionalFormatting>
  <conditionalFormatting sqref="U10">
    <cfRule type="iconSet" priority="273">
      <iconSet>
        <cfvo type="percent" val="0"/>
        <cfvo type="percent" val="33"/>
        <cfvo type="percent" val="67"/>
      </iconSet>
    </cfRule>
  </conditionalFormatting>
  <conditionalFormatting sqref="U11 U14:U17">
    <cfRule type="iconSet" priority="258">
      <iconSet>
        <cfvo type="percent" val="0"/>
        <cfvo type="percent" val="33"/>
        <cfvo type="percent" val="67"/>
      </iconSet>
    </cfRule>
  </conditionalFormatting>
  <conditionalFormatting sqref="U12">
    <cfRule type="iconSet" priority="249">
      <iconSet>
        <cfvo type="percent" val="0"/>
        <cfvo type="percent" val="33"/>
        <cfvo type="percent" val="67"/>
      </iconSet>
    </cfRule>
  </conditionalFormatting>
  <conditionalFormatting sqref="U13">
    <cfRule type="iconSet" priority="234">
      <iconSet>
        <cfvo type="percent" val="0"/>
        <cfvo type="percent" val="33"/>
        <cfvo type="percent" val="67"/>
      </iconSet>
    </cfRule>
  </conditionalFormatting>
  <conditionalFormatting sqref="U18:U19">
    <cfRule type="iconSet" priority="219">
      <iconSet>
        <cfvo type="percent" val="0"/>
        <cfvo type="percent" val="33"/>
        <cfvo type="percent" val="67"/>
      </iconSet>
    </cfRule>
  </conditionalFormatting>
  <conditionalFormatting sqref="U22">
    <cfRule type="iconSet" priority="9">
      <iconSet>
        <cfvo type="percent" val="0"/>
        <cfvo type="percent" val="33"/>
        <cfvo type="percent" val="67"/>
      </iconSet>
    </cfRule>
    <cfRule type="containsText" dxfId="209" priority="8" operator="containsText" text="CUMPLE">
      <formula>NOT(ISERROR(SEARCH("CUMPLE",U22)))</formula>
    </cfRule>
    <cfRule type="containsText" dxfId="208" priority="7" operator="containsText" text="NO CUMPLE">
      <formula>NOT(ISERROR(SEARCH("NO CUMPLE",U22)))</formula>
    </cfRule>
  </conditionalFormatting>
  <conditionalFormatting sqref="Z7">
    <cfRule type="iconSet" priority="315">
      <iconSet>
        <cfvo type="percent" val="0"/>
        <cfvo type="percent" val="33"/>
        <cfvo type="percent" val="67"/>
      </iconSet>
    </cfRule>
  </conditionalFormatting>
  <conditionalFormatting sqref="Z7:Z19">
    <cfRule type="containsText" dxfId="207" priority="215" operator="containsText" text="CUMPLE">
      <formula>NOT(ISERROR(SEARCH("CUMPLE",Z7)))</formula>
    </cfRule>
    <cfRule type="containsText" dxfId="206" priority="214" operator="containsText" text="NO CUMPLE">
      <formula>NOT(ISERROR(SEARCH("NO CUMPLE",Z7)))</formula>
    </cfRule>
  </conditionalFormatting>
  <conditionalFormatting sqref="Z8">
    <cfRule type="iconSet" priority="300">
      <iconSet>
        <cfvo type="percent" val="0"/>
        <cfvo type="percent" val="33"/>
        <cfvo type="percent" val="67"/>
      </iconSet>
    </cfRule>
  </conditionalFormatting>
  <conditionalFormatting sqref="Z9">
    <cfRule type="iconSet" priority="285">
      <iconSet>
        <cfvo type="percent" val="0"/>
        <cfvo type="percent" val="33"/>
        <cfvo type="percent" val="67"/>
      </iconSet>
    </cfRule>
  </conditionalFormatting>
  <conditionalFormatting sqref="Z10:Z11 Z14:Z17">
    <cfRule type="iconSet" priority="270">
      <iconSet>
        <cfvo type="percent" val="0"/>
        <cfvo type="percent" val="33"/>
        <cfvo type="percent" val="67"/>
      </iconSet>
    </cfRule>
  </conditionalFormatting>
  <conditionalFormatting sqref="Z12">
    <cfRule type="iconSet" priority="246">
      <iconSet>
        <cfvo type="percent" val="0"/>
        <cfvo type="percent" val="33"/>
        <cfvo type="percent" val="67"/>
      </iconSet>
    </cfRule>
  </conditionalFormatting>
  <conditionalFormatting sqref="Z13">
    <cfRule type="iconSet" priority="231">
      <iconSet>
        <cfvo type="percent" val="0"/>
        <cfvo type="percent" val="33"/>
        <cfvo type="percent" val="67"/>
      </iconSet>
    </cfRule>
  </conditionalFormatting>
  <conditionalFormatting sqref="Z18:Z19">
    <cfRule type="iconSet" priority="216">
      <iconSet>
        <cfvo type="percent" val="0"/>
        <cfvo type="percent" val="33"/>
        <cfvo type="percent" val="67"/>
      </iconSet>
    </cfRule>
  </conditionalFormatting>
  <conditionalFormatting sqref="Z22">
    <cfRule type="iconSet" priority="6">
      <iconSet>
        <cfvo type="percent" val="0"/>
        <cfvo type="percent" val="33"/>
        <cfvo type="percent" val="67"/>
      </iconSet>
    </cfRule>
    <cfRule type="containsText" dxfId="205" priority="5" operator="containsText" text="CUMPLE">
      <formula>NOT(ISERROR(SEARCH("CUMPLE",Z22)))</formula>
    </cfRule>
    <cfRule type="containsText" dxfId="204" priority="4" operator="containsText" text="NO CUMPLE">
      <formula>NOT(ISERROR(SEARCH("NO CUMPLE",Z22)))</formula>
    </cfRule>
  </conditionalFormatting>
  <conditionalFormatting sqref="AE7">
    <cfRule type="iconSet" priority="312">
      <iconSet>
        <cfvo type="percent" val="0"/>
        <cfvo type="percent" val="33"/>
        <cfvo type="percent" val="67"/>
      </iconSet>
    </cfRule>
  </conditionalFormatting>
  <conditionalFormatting sqref="AE7:AE19">
    <cfRule type="containsText" dxfId="203" priority="212" operator="containsText" text="CUMPLE">
      <formula>NOT(ISERROR(SEARCH("CUMPLE",AE7)))</formula>
    </cfRule>
    <cfRule type="containsText" dxfId="202" priority="211" operator="containsText" text="NO CUMPLE">
      <formula>NOT(ISERROR(SEARCH("NO CUMPLE",AE7)))</formula>
    </cfRule>
  </conditionalFormatting>
  <conditionalFormatting sqref="AE8">
    <cfRule type="iconSet" priority="297">
      <iconSet>
        <cfvo type="percent" val="0"/>
        <cfvo type="percent" val="33"/>
        <cfvo type="percent" val="67"/>
      </iconSet>
    </cfRule>
  </conditionalFormatting>
  <conditionalFormatting sqref="AE9">
    <cfRule type="iconSet" priority="282">
      <iconSet>
        <cfvo type="percent" val="0"/>
        <cfvo type="percent" val="33"/>
        <cfvo type="percent" val="67"/>
      </iconSet>
    </cfRule>
  </conditionalFormatting>
  <conditionalFormatting sqref="AE10:AE11 AE14:AE17">
    <cfRule type="iconSet" priority="267">
      <iconSet>
        <cfvo type="percent" val="0"/>
        <cfvo type="percent" val="33"/>
        <cfvo type="percent" val="67"/>
      </iconSet>
    </cfRule>
  </conditionalFormatting>
  <conditionalFormatting sqref="AE12">
    <cfRule type="iconSet" priority="243">
      <iconSet>
        <cfvo type="percent" val="0"/>
        <cfvo type="percent" val="33"/>
        <cfvo type="percent" val="67"/>
      </iconSet>
    </cfRule>
  </conditionalFormatting>
  <conditionalFormatting sqref="AE13">
    <cfRule type="iconSet" priority="228">
      <iconSet>
        <cfvo type="percent" val="0"/>
        <cfvo type="percent" val="33"/>
        <cfvo type="percent" val="67"/>
      </iconSet>
    </cfRule>
  </conditionalFormatting>
  <conditionalFormatting sqref="AE18:AE19">
    <cfRule type="iconSet" priority="213">
      <iconSet>
        <cfvo type="percent" val="0"/>
        <cfvo type="percent" val="33"/>
        <cfvo type="percent" val="67"/>
      </iconSet>
    </cfRule>
  </conditionalFormatting>
  <conditionalFormatting sqref="AE22">
    <cfRule type="iconSet" priority="3">
      <iconSet>
        <cfvo type="percent" val="0"/>
        <cfvo type="percent" val="33"/>
        <cfvo type="percent" val="67"/>
      </iconSet>
    </cfRule>
    <cfRule type="containsText" dxfId="201" priority="1" operator="containsText" text="NO CUMPLE">
      <formula>NOT(ISERROR(SEARCH("NO CUMPLE",AE22)))</formula>
    </cfRule>
    <cfRule type="containsText" dxfId="200" priority="2" operator="containsText" text="CUMPLE">
      <formula>NOT(ISERROR(SEARCH("CUMPLE",AE22)))</formula>
    </cfRule>
  </conditionalFormatting>
  <dataValidations count="3">
    <dataValidation allowBlank="1" showInputMessage="1" showErrorMessage="1" prompt="Por favor incluya las variables consideradas para el cálculo del indicador tomando como referencia las variables señaladas en la definición de la fórmula. (forma matematica)." sqref="E18:E19" xr:uid="{B8CFBBEE-E475-4485-89F4-9F7133B72018}"/>
    <dataValidation allowBlank="1" showInputMessage="1" showErrorMessage="1" prompt="Elija de acuerdo a la categoría anterior_x000a_" sqref="B5" xr:uid="{C9FC3163-0D03-4CDF-85F6-D2BBDA721E4C}"/>
    <dataValidation allowBlank="1" showInputMessage="1" showErrorMessage="1" prompt="Describa las acciones que desarrollan los componentes de la PP o Plan de Acciones Afirmativas" sqref="C14:C19 C7:C10 C5:E5" xr:uid="{28E7C02E-DA85-46EC-A53E-C65F7A17A151}"/>
  </dataValidations>
  <pageMargins left="0.7" right="0.7" top="0.75" bottom="0.75" header="0.3" footer="0.3"/>
  <pageSetup scale="3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37112-CC56-490F-90B1-B3112D6C8C25}">
  <dimension ref="A1:BA22"/>
  <sheetViews>
    <sheetView zoomScale="85" zoomScaleNormal="85" workbookViewId="0">
      <selection activeCell="I9" sqref="I9"/>
    </sheetView>
  </sheetViews>
  <sheetFormatPr baseColWidth="10" defaultColWidth="11" defaultRowHeight="14.25"/>
  <cols>
    <col min="1" max="1" width="20.42578125" style="96" customWidth="1"/>
    <col min="2" max="2" width="34.85546875" style="96" customWidth="1"/>
    <col min="3" max="3" width="28.7109375" style="96" customWidth="1"/>
    <col min="4" max="4" width="20.42578125" style="96" customWidth="1"/>
    <col min="5" max="5" width="8.85546875" style="96" customWidth="1"/>
    <col min="6" max="6" width="10.85546875" style="96" customWidth="1"/>
    <col min="7" max="7" width="21" style="96" customWidth="1"/>
    <col min="8" max="11" width="16.140625" style="96" customWidth="1"/>
    <col min="12" max="12" width="23" style="96" customWidth="1"/>
    <col min="13" max="16" width="16.140625" style="96" customWidth="1"/>
    <col min="17" max="17" width="23" style="96" customWidth="1"/>
    <col min="18" max="21" width="16.140625" style="96" customWidth="1"/>
    <col min="22" max="22" width="23" style="96" customWidth="1"/>
    <col min="23" max="26" width="16.140625" style="96" customWidth="1"/>
    <col min="27" max="27" width="23" style="96" customWidth="1"/>
    <col min="28" max="31" width="16.140625" style="96" customWidth="1"/>
    <col min="32" max="32" width="41.5703125" style="96" customWidth="1"/>
    <col min="33" max="33" width="25.7109375" style="52" customWidth="1"/>
    <col min="34" max="16384" width="11" style="52"/>
  </cols>
  <sheetData>
    <row r="1" spans="1:53" ht="86.25" customHeight="1">
      <c r="A1" s="248"/>
      <c r="B1" s="248"/>
      <c r="C1" s="248"/>
      <c r="D1" s="251" t="s">
        <v>597</v>
      </c>
      <c r="E1" s="252"/>
      <c r="F1" s="252"/>
      <c r="G1" s="252"/>
      <c r="H1" s="252"/>
      <c r="I1" s="252"/>
      <c r="J1" s="252"/>
      <c r="K1" s="252"/>
      <c r="L1" s="252"/>
      <c r="M1" s="252"/>
      <c r="N1" s="252"/>
      <c r="O1" s="252"/>
      <c r="P1" s="252"/>
      <c r="Q1" s="252"/>
      <c r="R1" s="252"/>
      <c r="S1" s="252"/>
      <c r="T1" s="252"/>
      <c r="U1" s="252"/>
      <c r="V1" s="252"/>
      <c r="W1" s="252"/>
      <c r="X1" s="252"/>
      <c r="Y1" s="252"/>
      <c r="Z1" s="252"/>
      <c r="AA1" s="252"/>
      <c r="AB1" s="252"/>
      <c r="AC1" s="253"/>
      <c r="AD1" s="248"/>
      <c r="AE1" s="248"/>
      <c r="AF1" s="248"/>
    </row>
    <row r="2" spans="1:53" s="53" customFormat="1" ht="43.5" customHeight="1">
      <c r="A2" s="249" t="s">
        <v>610</v>
      </c>
      <c r="B2" s="249"/>
      <c r="C2" s="249"/>
      <c r="D2" s="254" t="s">
        <v>611</v>
      </c>
      <c r="E2" s="252"/>
      <c r="F2" s="252"/>
      <c r="G2" s="252"/>
      <c r="H2" s="252"/>
      <c r="I2" s="252"/>
      <c r="J2" s="252"/>
      <c r="K2" s="252"/>
      <c r="L2" s="253"/>
      <c r="M2" s="254" t="s">
        <v>612</v>
      </c>
      <c r="N2" s="252"/>
      <c r="O2" s="252"/>
      <c r="P2" s="252"/>
      <c r="Q2" s="252"/>
      <c r="R2" s="252"/>
      <c r="S2" s="252"/>
      <c r="T2" s="252"/>
      <c r="U2" s="253"/>
      <c r="V2" s="254" t="s">
        <v>609</v>
      </c>
      <c r="W2" s="252"/>
      <c r="X2" s="252"/>
      <c r="Y2" s="252"/>
      <c r="Z2" s="252"/>
      <c r="AA2" s="252"/>
      <c r="AB2" s="252"/>
      <c r="AC2" s="253"/>
      <c r="AD2" s="250" t="s">
        <v>598</v>
      </c>
      <c r="AE2" s="250"/>
      <c r="AF2" s="250"/>
    </row>
    <row r="3" spans="1:53" ht="15.75" customHeight="1">
      <c r="A3" s="363"/>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9"/>
    </row>
    <row r="4" spans="1:53" s="98" customFormat="1" ht="36.75" customHeight="1">
      <c r="A4" s="321" t="s">
        <v>485</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97"/>
      <c r="AH4" s="97"/>
      <c r="AI4" s="97"/>
      <c r="AJ4" s="97"/>
      <c r="AK4" s="97"/>
      <c r="AL4" s="97"/>
      <c r="AM4" s="97"/>
    </row>
    <row r="5" spans="1:53" ht="27" customHeight="1">
      <c r="A5" s="342" t="s">
        <v>287</v>
      </c>
      <c r="B5" s="344" t="s">
        <v>1</v>
      </c>
      <c r="C5" s="344" t="s">
        <v>2</v>
      </c>
      <c r="D5" s="344" t="s">
        <v>3</v>
      </c>
      <c r="E5" s="344" t="s">
        <v>288</v>
      </c>
      <c r="F5" s="344" t="s">
        <v>0</v>
      </c>
      <c r="G5" s="344" t="s">
        <v>16</v>
      </c>
      <c r="H5" s="278" t="s">
        <v>529</v>
      </c>
      <c r="I5" s="279"/>
      <c r="J5" s="279"/>
      <c r="K5" s="279"/>
      <c r="L5" s="280"/>
      <c r="M5" s="255" t="s">
        <v>530</v>
      </c>
      <c r="N5" s="256"/>
      <c r="O5" s="256"/>
      <c r="P5" s="256"/>
      <c r="Q5" s="336"/>
      <c r="R5" s="263" t="s">
        <v>531</v>
      </c>
      <c r="S5" s="337"/>
      <c r="T5" s="337"/>
      <c r="U5" s="337"/>
      <c r="V5" s="261"/>
      <c r="W5" s="270" t="s">
        <v>532</v>
      </c>
      <c r="X5" s="271"/>
      <c r="Y5" s="271"/>
      <c r="Z5" s="271"/>
      <c r="AA5" s="338"/>
      <c r="AB5" s="272" t="s">
        <v>537</v>
      </c>
      <c r="AC5" s="273"/>
      <c r="AD5" s="273"/>
      <c r="AE5" s="273"/>
      <c r="AF5" s="339"/>
      <c r="AG5" s="99"/>
      <c r="AH5" s="99"/>
      <c r="AI5" s="99"/>
      <c r="AJ5" s="99"/>
      <c r="AK5" s="99"/>
      <c r="AL5" s="99"/>
      <c r="AM5" s="99"/>
      <c r="AN5" s="100"/>
      <c r="AO5" s="100"/>
      <c r="AP5" s="100"/>
      <c r="AQ5" s="100"/>
      <c r="AR5" s="100"/>
      <c r="AS5" s="100"/>
      <c r="AT5" s="100"/>
      <c r="AU5" s="100"/>
      <c r="AV5" s="100"/>
      <c r="AW5" s="100"/>
      <c r="AX5" s="100"/>
      <c r="AY5" s="100"/>
      <c r="AZ5" s="100"/>
      <c r="BA5" s="100"/>
    </row>
    <row r="6" spans="1:53" ht="27" customHeight="1">
      <c r="A6" s="343"/>
      <c r="B6" s="345"/>
      <c r="C6" s="345"/>
      <c r="D6" s="345"/>
      <c r="E6" s="345"/>
      <c r="F6" s="345"/>
      <c r="G6" s="345"/>
      <c r="H6" s="86" t="s">
        <v>526</v>
      </c>
      <c r="I6" s="86" t="s">
        <v>527</v>
      </c>
      <c r="J6" s="86" t="s">
        <v>591</v>
      </c>
      <c r="K6" s="86" t="s">
        <v>533</v>
      </c>
      <c r="L6" s="86" t="s">
        <v>528</v>
      </c>
      <c r="M6" s="87" t="s">
        <v>526</v>
      </c>
      <c r="N6" s="87" t="s">
        <v>527</v>
      </c>
      <c r="O6" s="87" t="s">
        <v>591</v>
      </c>
      <c r="P6" s="87" t="s">
        <v>533</v>
      </c>
      <c r="Q6" s="87" t="s">
        <v>528</v>
      </c>
      <c r="R6" s="80" t="s">
        <v>526</v>
      </c>
      <c r="S6" s="80" t="s">
        <v>527</v>
      </c>
      <c r="T6" s="80" t="s">
        <v>591</v>
      </c>
      <c r="U6" s="80" t="s">
        <v>533</v>
      </c>
      <c r="V6" s="80" t="s">
        <v>528</v>
      </c>
      <c r="W6" s="89" t="s">
        <v>526</v>
      </c>
      <c r="X6" s="89" t="s">
        <v>527</v>
      </c>
      <c r="Y6" s="89" t="s">
        <v>591</v>
      </c>
      <c r="Z6" s="89" t="s">
        <v>533</v>
      </c>
      <c r="AA6" s="89" t="s">
        <v>528</v>
      </c>
      <c r="AB6" s="91" t="s">
        <v>534</v>
      </c>
      <c r="AC6" s="91" t="s">
        <v>535</v>
      </c>
      <c r="AD6" s="91" t="s">
        <v>591</v>
      </c>
      <c r="AE6" s="91" t="s">
        <v>536</v>
      </c>
      <c r="AF6" s="91" t="s">
        <v>592</v>
      </c>
      <c r="AG6" s="99"/>
      <c r="AH6" s="99"/>
      <c r="AI6" s="99"/>
      <c r="AJ6" s="99"/>
      <c r="AK6" s="99"/>
      <c r="AL6" s="99"/>
      <c r="AM6" s="99"/>
      <c r="AN6" s="100"/>
      <c r="AO6" s="100"/>
      <c r="AP6" s="100"/>
      <c r="AQ6" s="100"/>
      <c r="AR6" s="100"/>
      <c r="AS6" s="100"/>
      <c r="AT6" s="100"/>
      <c r="AU6" s="100"/>
      <c r="AV6" s="100"/>
      <c r="AW6" s="100"/>
      <c r="AX6" s="100"/>
      <c r="AY6" s="100"/>
      <c r="AZ6" s="100"/>
      <c r="BA6" s="100"/>
    </row>
    <row r="7" spans="1:53" ht="84" customHeight="1">
      <c r="A7" s="368" t="s">
        <v>171</v>
      </c>
      <c r="B7" s="139" t="s">
        <v>108</v>
      </c>
      <c r="C7" s="102" t="s">
        <v>109</v>
      </c>
      <c r="D7" s="140" t="s">
        <v>486</v>
      </c>
      <c r="E7" s="101">
        <v>16</v>
      </c>
      <c r="F7" s="136">
        <v>4</v>
      </c>
      <c r="G7" s="136" t="s">
        <v>577</v>
      </c>
      <c r="H7" s="104">
        <f>F7/4</f>
        <v>1</v>
      </c>
      <c r="I7" s="33"/>
      <c r="J7" s="106">
        <f>_xlfn.PERCENTOF(I7,H7)</f>
        <v>0</v>
      </c>
      <c r="K7" s="94" t="str">
        <f t="shared" ref="K7:K19" si="0">IF(I7&gt;=H7,"CUMPLE","NO CUMPLE")</f>
        <v>NO CUMPLE</v>
      </c>
      <c r="L7" s="33"/>
      <c r="M7" s="104">
        <f t="shared" ref="M7:M19" si="1">F7/4</f>
        <v>1</v>
      </c>
      <c r="N7" s="33"/>
      <c r="O7" s="106">
        <f>_xlfn.PERCENTOF(N7,M7)</f>
        <v>0</v>
      </c>
      <c r="P7" s="94" t="str">
        <f t="shared" ref="P7:P19" si="2">IF(N7&gt;=M7,"CUMPLE","NO CUMPLE")</f>
        <v>NO CUMPLE</v>
      </c>
      <c r="Q7" s="33"/>
      <c r="R7" s="104">
        <f t="shared" ref="R7:R19" si="3">F7/4</f>
        <v>1</v>
      </c>
      <c r="S7" s="33"/>
      <c r="T7" s="106">
        <f>_xlfn.PERCENTOF(S7,R7)</f>
        <v>0</v>
      </c>
      <c r="U7" s="94" t="str">
        <f t="shared" ref="U7:U19" si="4">IF(S7&gt;=R7,"CUMPLE","NO CUMPLE")</f>
        <v>NO CUMPLE</v>
      </c>
      <c r="V7" s="33"/>
      <c r="W7" s="104">
        <f t="shared" ref="W7:W19" si="5">F7/4</f>
        <v>1</v>
      </c>
      <c r="X7" s="33"/>
      <c r="Y7" s="106">
        <f>_xlfn.PERCENTOF(X7,W7)</f>
        <v>0</v>
      </c>
      <c r="Z7" s="94" t="str">
        <f t="shared" ref="Z7:Z19" si="6">IF(X7&gt;=W7,"CUMPLE","NO CUMPLE")</f>
        <v>NO CUMPLE</v>
      </c>
      <c r="AA7" s="33"/>
      <c r="AB7" s="107">
        <f t="shared" ref="AB7:AB19" si="7">H7+M7+R7+W7</f>
        <v>4</v>
      </c>
      <c r="AC7" s="104">
        <f>I7+N7+S7+X7</f>
        <v>0</v>
      </c>
      <c r="AD7" s="106">
        <f>_xlfn.PERCENTOF(AC7,AB7)</f>
        <v>0</v>
      </c>
      <c r="AE7" s="94" t="str">
        <f t="shared" ref="AE7:AE19" si="8">IF(AC7&gt;=AB7,"CUMPLE","NO CUMPLE")</f>
        <v>NO CUMPLE</v>
      </c>
      <c r="AF7" s="33"/>
      <c r="AG7" s="85"/>
      <c r="AH7" s="85"/>
      <c r="AI7" s="85"/>
      <c r="AJ7" s="85"/>
      <c r="AK7" s="85"/>
      <c r="AL7" s="85"/>
      <c r="AM7" s="85"/>
    </row>
    <row r="8" spans="1:53" ht="99.75">
      <c r="A8" s="368"/>
      <c r="B8" s="141" t="s">
        <v>110</v>
      </c>
      <c r="C8" s="103" t="s">
        <v>111</v>
      </c>
      <c r="D8" s="105" t="s">
        <v>487</v>
      </c>
      <c r="E8" s="101">
        <v>16</v>
      </c>
      <c r="F8" s="103">
        <v>4</v>
      </c>
      <c r="G8" s="136" t="s">
        <v>577</v>
      </c>
      <c r="H8" s="104">
        <f>F8/4</f>
        <v>1</v>
      </c>
      <c r="I8" s="33"/>
      <c r="J8" s="106">
        <f t="shared" ref="J8:J19" si="9">_xlfn.PERCENTOF(I8,H8)</f>
        <v>0</v>
      </c>
      <c r="K8" s="94" t="str">
        <f t="shared" si="0"/>
        <v>NO CUMPLE</v>
      </c>
      <c r="L8" s="33"/>
      <c r="M8" s="104">
        <f t="shared" si="1"/>
        <v>1</v>
      </c>
      <c r="N8" s="33"/>
      <c r="O8" s="106">
        <f t="shared" ref="O8:O19" si="10">_xlfn.PERCENTOF(N8,M8)</f>
        <v>0</v>
      </c>
      <c r="P8" s="94" t="str">
        <f t="shared" si="2"/>
        <v>NO CUMPLE</v>
      </c>
      <c r="Q8" s="33"/>
      <c r="R8" s="104">
        <f t="shared" si="3"/>
        <v>1</v>
      </c>
      <c r="S8" s="33"/>
      <c r="T8" s="106">
        <f>_xlfn.PERCENTOF(S8,R8)</f>
        <v>0</v>
      </c>
      <c r="U8" s="94" t="str">
        <f t="shared" si="4"/>
        <v>NO CUMPLE</v>
      </c>
      <c r="V8" s="33"/>
      <c r="W8" s="104">
        <f t="shared" si="5"/>
        <v>1</v>
      </c>
      <c r="X8" s="33"/>
      <c r="Y8" s="106">
        <f>_xlfn.PERCENTOF(X8,W8)</f>
        <v>0</v>
      </c>
      <c r="Z8" s="94" t="str">
        <f t="shared" si="6"/>
        <v>NO CUMPLE</v>
      </c>
      <c r="AA8" s="33"/>
      <c r="AB8" s="107">
        <f t="shared" si="7"/>
        <v>4</v>
      </c>
      <c r="AC8" s="104">
        <f t="shared" ref="AC8:AC19" si="11">I8+N8+S8+X8</f>
        <v>0</v>
      </c>
      <c r="AD8" s="106">
        <f>_xlfn.PERCENTOF(AC8,AB8)</f>
        <v>0</v>
      </c>
      <c r="AE8" s="94" t="str">
        <f t="shared" si="8"/>
        <v>NO CUMPLE</v>
      </c>
      <c r="AF8" s="33"/>
      <c r="AG8" s="85"/>
      <c r="AH8" s="85"/>
      <c r="AI8" s="85"/>
      <c r="AJ8" s="85"/>
      <c r="AK8" s="85"/>
      <c r="AL8" s="85"/>
      <c r="AM8" s="85"/>
    </row>
    <row r="9" spans="1:53" ht="99.75">
      <c r="A9" s="368"/>
      <c r="B9" s="142" t="s">
        <v>129</v>
      </c>
      <c r="C9" s="141" t="s">
        <v>112</v>
      </c>
      <c r="D9" s="105" t="s">
        <v>488</v>
      </c>
      <c r="E9" s="101">
        <v>4</v>
      </c>
      <c r="F9" s="103">
        <v>1</v>
      </c>
      <c r="G9" s="136" t="s">
        <v>577</v>
      </c>
      <c r="H9" s="104">
        <f>F9/4</f>
        <v>0.25</v>
      </c>
      <c r="I9" s="33"/>
      <c r="J9" s="106">
        <f t="shared" si="9"/>
        <v>0</v>
      </c>
      <c r="K9" s="94" t="str">
        <f t="shared" si="0"/>
        <v>NO CUMPLE</v>
      </c>
      <c r="L9" s="33"/>
      <c r="M9" s="104">
        <f t="shared" si="1"/>
        <v>0.25</v>
      </c>
      <c r="N9" s="33"/>
      <c r="O9" s="106">
        <f t="shared" si="10"/>
        <v>0</v>
      </c>
      <c r="P9" s="94" t="str">
        <f t="shared" si="2"/>
        <v>NO CUMPLE</v>
      </c>
      <c r="Q9" s="33"/>
      <c r="R9" s="104">
        <f t="shared" si="3"/>
        <v>0.25</v>
      </c>
      <c r="S9" s="33"/>
      <c r="T9" s="106">
        <f t="shared" ref="T9:T19" si="12">_xlfn.PERCENTOF(S9,R9)</f>
        <v>0</v>
      </c>
      <c r="U9" s="94" t="str">
        <f t="shared" si="4"/>
        <v>NO CUMPLE</v>
      </c>
      <c r="V9" s="33"/>
      <c r="W9" s="104">
        <f t="shared" si="5"/>
        <v>0.25</v>
      </c>
      <c r="X9" s="33"/>
      <c r="Y9" s="106">
        <f t="shared" ref="Y9:Y19" si="13">_xlfn.PERCENTOF(X9,W9)</f>
        <v>0</v>
      </c>
      <c r="Z9" s="94" t="str">
        <f t="shared" si="6"/>
        <v>NO CUMPLE</v>
      </c>
      <c r="AA9" s="33"/>
      <c r="AB9" s="107">
        <f t="shared" si="7"/>
        <v>1</v>
      </c>
      <c r="AC9" s="104">
        <f t="shared" si="11"/>
        <v>0</v>
      </c>
      <c r="AD9" s="106">
        <f t="shared" ref="AD9:AD19" si="14">_xlfn.PERCENTOF(AC9,AB9)</f>
        <v>0</v>
      </c>
      <c r="AE9" s="94" t="str">
        <f t="shared" si="8"/>
        <v>NO CUMPLE</v>
      </c>
      <c r="AF9" s="33"/>
      <c r="AG9" s="85"/>
      <c r="AH9" s="85"/>
      <c r="AI9" s="85"/>
      <c r="AJ9" s="85"/>
      <c r="AK9" s="85"/>
      <c r="AL9" s="85"/>
      <c r="AM9" s="85"/>
    </row>
    <row r="10" spans="1:53" ht="99.75">
      <c r="A10" s="368"/>
      <c r="B10" s="379" t="s">
        <v>113</v>
      </c>
      <c r="C10" s="103" t="s">
        <v>114</v>
      </c>
      <c r="D10" s="105" t="s">
        <v>489</v>
      </c>
      <c r="E10" s="101">
        <v>48</v>
      </c>
      <c r="F10" s="103">
        <v>12</v>
      </c>
      <c r="G10" s="136" t="s">
        <v>577</v>
      </c>
      <c r="H10" s="104">
        <f>F10/4</f>
        <v>3</v>
      </c>
      <c r="I10" s="33"/>
      <c r="J10" s="106">
        <f t="shared" si="9"/>
        <v>0</v>
      </c>
      <c r="K10" s="94" t="str">
        <f t="shared" si="0"/>
        <v>NO CUMPLE</v>
      </c>
      <c r="L10" s="33"/>
      <c r="M10" s="104">
        <f t="shared" si="1"/>
        <v>3</v>
      </c>
      <c r="N10" s="33"/>
      <c r="O10" s="106">
        <f t="shared" si="10"/>
        <v>0</v>
      </c>
      <c r="P10" s="94" t="str">
        <f t="shared" si="2"/>
        <v>NO CUMPLE</v>
      </c>
      <c r="Q10" s="33"/>
      <c r="R10" s="104">
        <f t="shared" si="3"/>
        <v>3</v>
      </c>
      <c r="S10" s="33"/>
      <c r="T10" s="106">
        <f t="shared" si="12"/>
        <v>0</v>
      </c>
      <c r="U10" s="94" t="str">
        <f t="shared" si="4"/>
        <v>NO CUMPLE</v>
      </c>
      <c r="V10" s="33"/>
      <c r="W10" s="104">
        <f t="shared" si="5"/>
        <v>3</v>
      </c>
      <c r="X10" s="33"/>
      <c r="Y10" s="106">
        <f t="shared" si="13"/>
        <v>0</v>
      </c>
      <c r="Z10" s="94" t="str">
        <f t="shared" si="6"/>
        <v>NO CUMPLE</v>
      </c>
      <c r="AA10" s="33"/>
      <c r="AB10" s="107">
        <f t="shared" si="7"/>
        <v>12</v>
      </c>
      <c r="AC10" s="104">
        <f t="shared" si="11"/>
        <v>0</v>
      </c>
      <c r="AD10" s="106">
        <f t="shared" si="14"/>
        <v>0</v>
      </c>
      <c r="AE10" s="94" t="str">
        <f t="shared" si="8"/>
        <v>NO CUMPLE</v>
      </c>
      <c r="AF10" s="33"/>
      <c r="AG10" s="85"/>
      <c r="AH10" s="85"/>
      <c r="AI10" s="85"/>
      <c r="AJ10" s="85"/>
      <c r="AK10" s="85"/>
      <c r="AL10" s="85"/>
      <c r="AM10" s="85"/>
    </row>
    <row r="11" spans="1:53" ht="111" customHeight="1">
      <c r="A11" s="368"/>
      <c r="B11" s="380"/>
      <c r="C11" s="103" t="s">
        <v>115</v>
      </c>
      <c r="D11" s="105" t="s">
        <v>490</v>
      </c>
      <c r="E11" s="101">
        <v>16</v>
      </c>
      <c r="F11" s="103">
        <v>4</v>
      </c>
      <c r="G11" s="136" t="s">
        <v>577</v>
      </c>
      <c r="H11" s="104">
        <f>F11/4</f>
        <v>1</v>
      </c>
      <c r="I11" s="33"/>
      <c r="J11" s="106">
        <f t="shared" si="9"/>
        <v>0</v>
      </c>
      <c r="K11" s="94" t="str">
        <f t="shared" si="0"/>
        <v>NO CUMPLE</v>
      </c>
      <c r="L11" s="33"/>
      <c r="M11" s="104">
        <f t="shared" si="1"/>
        <v>1</v>
      </c>
      <c r="N11" s="33"/>
      <c r="O11" s="106">
        <f t="shared" si="10"/>
        <v>0</v>
      </c>
      <c r="P11" s="94" t="str">
        <f t="shared" si="2"/>
        <v>NO CUMPLE</v>
      </c>
      <c r="Q11" s="33"/>
      <c r="R11" s="104">
        <f t="shared" si="3"/>
        <v>1</v>
      </c>
      <c r="S11" s="33"/>
      <c r="T11" s="106">
        <f t="shared" si="12"/>
        <v>0</v>
      </c>
      <c r="U11" s="94" t="str">
        <f t="shared" si="4"/>
        <v>NO CUMPLE</v>
      </c>
      <c r="V11" s="33"/>
      <c r="W11" s="104">
        <f t="shared" si="5"/>
        <v>1</v>
      </c>
      <c r="X11" s="33"/>
      <c r="Y11" s="106">
        <f t="shared" si="13"/>
        <v>0</v>
      </c>
      <c r="Z11" s="94" t="str">
        <f t="shared" si="6"/>
        <v>NO CUMPLE</v>
      </c>
      <c r="AA11" s="33"/>
      <c r="AB11" s="107">
        <f t="shared" si="7"/>
        <v>4</v>
      </c>
      <c r="AC11" s="104">
        <f t="shared" si="11"/>
        <v>0</v>
      </c>
      <c r="AD11" s="106">
        <f t="shared" si="14"/>
        <v>0</v>
      </c>
      <c r="AE11" s="94" t="str">
        <f t="shared" si="8"/>
        <v>NO CUMPLE</v>
      </c>
      <c r="AF11" s="33"/>
      <c r="AG11" s="85"/>
      <c r="AH11" s="85"/>
      <c r="AI11" s="85"/>
      <c r="AJ11" s="85"/>
      <c r="AK11" s="85"/>
      <c r="AL11" s="85"/>
      <c r="AM11" s="85"/>
    </row>
    <row r="12" spans="1:53" ht="71.25">
      <c r="A12" s="368"/>
      <c r="B12" s="381"/>
      <c r="C12" s="103" t="s">
        <v>116</v>
      </c>
      <c r="D12" s="105" t="s">
        <v>491</v>
      </c>
      <c r="E12" s="134">
        <v>0.91</v>
      </c>
      <c r="F12" s="118">
        <v>0.91</v>
      </c>
      <c r="G12" s="136" t="s">
        <v>577</v>
      </c>
      <c r="H12" s="116">
        <f t="shared" ref="H12" si="15">F12/4</f>
        <v>0.22750000000000001</v>
      </c>
      <c r="I12" s="30"/>
      <c r="J12" s="106">
        <f t="shared" si="9"/>
        <v>0</v>
      </c>
      <c r="K12" s="94" t="str">
        <f t="shared" si="0"/>
        <v>NO CUMPLE</v>
      </c>
      <c r="L12" s="31"/>
      <c r="M12" s="116">
        <f t="shared" si="1"/>
        <v>0.22750000000000001</v>
      </c>
      <c r="N12" s="30"/>
      <c r="O12" s="106">
        <f t="shared" si="10"/>
        <v>0</v>
      </c>
      <c r="P12" s="94" t="str">
        <f t="shared" si="2"/>
        <v>NO CUMPLE</v>
      </c>
      <c r="Q12" s="31"/>
      <c r="R12" s="116">
        <f t="shared" si="3"/>
        <v>0.22750000000000001</v>
      </c>
      <c r="S12" s="30"/>
      <c r="T12" s="106">
        <f t="shared" si="12"/>
        <v>0</v>
      </c>
      <c r="U12" s="94" t="str">
        <f t="shared" si="4"/>
        <v>NO CUMPLE</v>
      </c>
      <c r="V12" s="31"/>
      <c r="W12" s="116">
        <f t="shared" si="5"/>
        <v>0.22750000000000001</v>
      </c>
      <c r="X12" s="30"/>
      <c r="Y12" s="106">
        <f t="shared" si="13"/>
        <v>0</v>
      </c>
      <c r="Z12" s="94" t="str">
        <f t="shared" si="6"/>
        <v>NO CUMPLE</v>
      </c>
      <c r="AA12" s="31"/>
      <c r="AB12" s="119">
        <f t="shared" si="7"/>
        <v>0.91</v>
      </c>
      <c r="AC12" s="119">
        <f t="shared" si="11"/>
        <v>0</v>
      </c>
      <c r="AD12" s="106">
        <f t="shared" si="14"/>
        <v>0</v>
      </c>
      <c r="AE12" s="94" t="str">
        <f t="shared" si="8"/>
        <v>NO CUMPLE</v>
      </c>
      <c r="AF12" s="31"/>
      <c r="AG12" s="85"/>
      <c r="AH12" s="85"/>
      <c r="AI12" s="85"/>
      <c r="AJ12" s="85"/>
      <c r="AK12" s="85"/>
      <c r="AL12" s="85"/>
      <c r="AM12" s="85"/>
    </row>
    <row r="13" spans="1:53" ht="99.75">
      <c r="A13" s="368"/>
      <c r="B13" s="142" t="s">
        <v>117</v>
      </c>
      <c r="C13" s="103" t="s">
        <v>118</v>
      </c>
      <c r="D13" s="105" t="s">
        <v>492</v>
      </c>
      <c r="E13" s="101">
        <v>4</v>
      </c>
      <c r="F13" s="103">
        <v>1</v>
      </c>
      <c r="G13" s="136" t="s">
        <v>577</v>
      </c>
      <c r="H13" s="104">
        <f>F13/4</f>
        <v>0.25</v>
      </c>
      <c r="I13" s="33"/>
      <c r="J13" s="106">
        <f t="shared" si="9"/>
        <v>0</v>
      </c>
      <c r="K13" s="94" t="str">
        <f t="shared" si="0"/>
        <v>NO CUMPLE</v>
      </c>
      <c r="L13" s="33"/>
      <c r="M13" s="104">
        <f t="shared" si="1"/>
        <v>0.25</v>
      </c>
      <c r="N13" s="33"/>
      <c r="O13" s="106">
        <f t="shared" si="10"/>
        <v>0</v>
      </c>
      <c r="P13" s="94" t="str">
        <f t="shared" si="2"/>
        <v>NO CUMPLE</v>
      </c>
      <c r="Q13" s="33"/>
      <c r="R13" s="104">
        <f t="shared" si="3"/>
        <v>0.25</v>
      </c>
      <c r="S13" s="33"/>
      <c r="T13" s="106">
        <f t="shared" si="12"/>
        <v>0</v>
      </c>
      <c r="U13" s="94" t="str">
        <f t="shared" si="4"/>
        <v>NO CUMPLE</v>
      </c>
      <c r="V13" s="33"/>
      <c r="W13" s="104">
        <f t="shared" si="5"/>
        <v>0.25</v>
      </c>
      <c r="X13" s="33"/>
      <c r="Y13" s="106">
        <f t="shared" si="13"/>
        <v>0</v>
      </c>
      <c r="Z13" s="94" t="str">
        <f t="shared" si="6"/>
        <v>NO CUMPLE</v>
      </c>
      <c r="AA13" s="33"/>
      <c r="AB13" s="107">
        <f t="shared" si="7"/>
        <v>1</v>
      </c>
      <c r="AC13" s="104">
        <f t="shared" si="11"/>
        <v>0</v>
      </c>
      <c r="AD13" s="106">
        <f t="shared" si="14"/>
        <v>0</v>
      </c>
      <c r="AE13" s="94" t="str">
        <f t="shared" si="8"/>
        <v>NO CUMPLE</v>
      </c>
      <c r="AF13" s="33"/>
      <c r="AG13" s="85"/>
      <c r="AH13" s="85"/>
      <c r="AI13" s="85"/>
      <c r="AJ13" s="85"/>
      <c r="AK13" s="85"/>
      <c r="AL13" s="85"/>
      <c r="AM13" s="85"/>
    </row>
    <row r="14" spans="1:53" ht="56.25" customHeight="1">
      <c r="A14" s="368"/>
      <c r="B14" s="382" t="s">
        <v>130</v>
      </c>
      <c r="C14" s="103" t="s">
        <v>119</v>
      </c>
      <c r="D14" s="105" t="s">
        <v>120</v>
      </c>
      <c r="E14" s="101">
        <v>4</v>
      </c>
      <c r="F14" s="103">
        <v>1</v>
      </c>
      <c r="G14" s="136" t="s">
        <v>577</v>
      </c>
      <c r="H14" s="104">
        <f>F14/4</f>
        <v>0.25</v>
      </c>
      <c r="I14" s="33"/>
      <c r="J14" s="106">
        <f t="shared" si="9"/>
        <v>0</v>
      </c>
      <c r="K14" s="94" t="str">
        <f t="shared" si="0"/>
        <v>NO CUMPLE</v>
      </c>
      <c r="L14" s="33"/>
      <c r="M14" s="104">
        <f t="shared" si="1"/>
        <v>0.25</v>
      </c>
      <c r="N14" s="33"/>
      <c r="O14" s="106">
        <f t="shared" si="10"/>
        <v>0</v>
      </c>
      <c r="P14" s="94" t="str">
        <f t="shared" si="2"/>
        <v>NO CUMPLE</v>
      </c>
      <c r="Q14" s="33"/>
      <c r="R14" s="104">
        <f t="shared" si="3"/>
        <v>0.25</v>
      </c>
      <c r="S14" s="33"/>
      <c r="T14" s="106">
        <f t="shared" si="12"/>
        <v>0</v>
      </c>
      <c r="U14" s="94" t="str">
        <f t="shared" si="4"/>
        <v>NO CUMPLE</v>
      </c>
      <c r="V14" s="33"/>
      <c r="W14" s="104">
        <f t="shared" si="5"/>
        <v>0.25</v>
      </c>
      <c r="X14" s="33"/>
      <c r="Y14" s="106">
        <f t="shared" si="13"/>
        <v>0</v>
      </c>
      <c r="Z14" s="94" t="str">
        <f t="shared" si="6"/>
        <v>NO CUMPLE</v>
      </c>
      <c r="AA14" s="33"/>
      <c r="AB14" s="107">
        <f t="shared" si="7"/>
        <v>1</v>
      </c>
      <c r="AC14" s="104">
        <f t="shared" si="11"/>
        <v>0</v>
      </c>
      <c r="AD14" s="106">
        <f t="shared" si="14"/>
        <v>0</v>
      </c>
      <c r="AE14" s="94" t="str">
        <f t="shared" si="8"/>
        <v>NO CUMPLE</v>
      </c>
      <c r="AF14" s="33"/>
      <c r="AG14" s="85"/>
      <c r="AH14" s="85"/>
      <c r="AI14" s="85"/>
      <c r="AJ14" s="85"/>
      <c r="AK14" s="85"/>
      <c r="AL14" s="85"/>
      <c r="AM14" s="85"/>
    </row>
    <row r="15" spans="1:53" ht="39.75" customHeight="1">
      <c r="A15" s="368"/>
      <c r="B15" s="383"/>
      <c r="C15" s="103" t="s">
        <v>121</v>
      </c>
      <c r="D15" s="105" t="s">
        <v>122</v>
      </c>
      <c r="E15" s="143">
        <v>0.89</v>
      </c>
      <c r="F15" s="144">
        <v>0.83</v>
      </c>
      <c r="G15" s="136" t="s">
        <v>577</v>
      </c>
      <c r="H15" s="116">
        <f t="shared" ref="H15" si="16">F15/4</f>
        <v>0.20749999999999999</v>
      </c>
      <c r="I15" s="30"/>
      <c r="J15" s="106">
        <f t="shared" si="9"/>
        <v>0</v>
      </c>
      <c r="K15" s="94" t="str">
        <f t="shared" si="0"/>
        <v>NO CUMPLE</v>
      </c>
      <c r="L15" s="31"/>
      <c r="M15" s="116">
        <f t="shared" si="1"/>
        <v>0.20749999999999999</v>
      </c>
      <c r="N15" s="30"/>
      <c r="O15" s="106">
        <f t="shared" si="10"/>
        <v>0</v>
      </c>
      <c r="P15" s="94" t="str">
        <f t="shared" si="2"/>
        <v>NO CUMPLE</v>
      </c>
      <c r="Q15" s="31"/>
      <c r="R15" s="116">
        <f t="shared" si="3"/>
        <v>0.20749999999999999</v>
      </c>
      <c r="S15" s="30"/>
      <c r="T15" s="106">
        <f t="shared" si="12"/>
        <v>0</v>
      </c>
      <c r="U15" s="94" t="str">
        <f t="shared" si="4"/>
        <v>NO CUMPLE</v>
      </c>
      <c r="V15" s="31"/>
      <c r="W15" s="116">
        <f t="shared" si="5"/>
        <v>0.20749999999999999</v>
      </c>
      <c r="X15" s="30"/>
      <c r="Y15" s="106">
        <f t="shared" si="13"/>
        <v>0</v>
      </c>
      <c r="Z15" s="94" t="str">
        <f t="shared" si="6"/>
        <v>NO CUMPLE</v>
      </c>
      <c r="AA15" s="31"/>
      <c r="AB15" s="119">
        <f t="shared" si="7"/>
        <v>0.83</v>
      </c>
      <c r="AC15" s="119">
        <f t="shared" si="11"/>
        <v>0</v>
      </c>
      <c r="AD15" s="106">
        <f t="shared" si="14"/>
        <v>0</v>
      </c>
      <c r="AE15" s="94" t="str">
        <f t="shared" si="8"/>
        <v>NO CUMPLE</v>
      </c>
      <c r="AF15" s="31"/>
      <c r="AG15" s="85"/>
      <c r="AH15" s="85"/>
      <c r="AI15" s="85"/>
      <c r="AJ15" s="85"/>
      <c r="AK15" s="85"/>
      <c r="AL15" s="85"/>
      <c r="AM15" s="85"/>
    </row>
    <row r="16" spans="1:53" ht="28.5">
      <c r="A16" s="368"/>
      <c r="B16" s="382" t="s">
        <v>123</v>
      </c>
      <c r="C16" s="103" t="s">
        <v>124</v>
      </c>
      <c r="D16" s="105" t="s">
        <v>125</v>
      </c>
      <c r="E16" s="145">
        <v>1</v>
      </c>
      <c r="F16" s="146">
        <v>1</v>
      </c>
      <c r="G16" s="136" t="s">
        <v>577</v>
      </c>
      <c r="H16" s="104">
        <f>F16/4</f>
        <v>0.25</v>
      </c>
      <c r="I16" s="33"/>
      <c r="J16" s="106">
        <f t="shared" si="9"/>
        <v>0</v>
      </c>
      <c r="K16" s="94" t="str">
        <f t="shared" si="0"/>
        <v>NO CUMPLE</v>
      </c>
      <c r="L16" s="33"/>
      <c r="M16" s="104">
        <f t="shared" si="1"/>
        <v>0.25</v>
      </c>
      <c r="N16" s="33"/>
      <c r="O16" s="106">
        <f t="shared" si="10"/>
        <v>0</v>
      </c>
      <c r="P16" s="94" t="str">
        <f t="shared" si="2"/>
        <v>NO CUMPLE</v>
      </c>
      <c r="Q16" s="33"/>
      <c r="R16" s="104">
        <f t="shared" si="3"/>
        <v>0.25</v>
      </c>
      <c r="S16" s="33"/>
      <c r="T16" s="106">
        <f t="shared" si="12"/>
        <v>0</v>
      </c>
      <c r="U16" s="94" t="str">
        <f t="shared" si="4"/>
        <v>NO CUMPLE</v>
      </c>
      <c r="V16" s="33"/>
      <c r="W16" s="104">
        <f t="shared" si="5"/>
        <v>0.25</v>
      </c>
      <c r="X16" s="33"/>
      <c r="Y16" s="106">
        <f t="shared" si="13"/>
        <v>0</v>
      </c>
      <c r="Z16" s="94" t="str">
        <f t="shared" si="6"/>
        <v>NO CUMPLE</v>
      </c>
      <c r="AA16" s="33"/>
      <c r="AB16" s="107">
        <f t="shared" si="7"/>
        <v>1</v>
      </c>
      <c r="AC16" s="104">
        <f t="shared" si="11"/>
        <v>0</v>
      </c>
      <c r="AD16" s="106">
        <f t="shared" si="14"/>
        <v>0</v>
      </c>
      <c r="AE16" s="94" t="str">
        <f t="shared" si="8"/>
        <v>NO CUMPLE</v>
      </c>
      <c r="AF16" s="33"/>
      <c r="AG16" s="85"/>
      <c r="AH16" s="85"/>
      <c r="AI16" s="85"/>
      <c r="AJ16" s="85"/>
      <c r="AK16" s="85"/>
      <c r="AL16" s="85"/>
      <c r="AM16" s="85"/>
    </row>
    <row r="17" spans="1:39" ht="57">
      <c r="A17" s="368"/>
      <c r="B17" s="383"/>
      <c r="C17" s="103" t="s">
        <v>126</v>
      </c>
      <c r="D17" s="105" t="s">
        <v>274</v>
      </c>
      <c r="E17" s="143">
        <v>1</v>
      </c>
      <c r="F17" s="144">
        <v>1</v>
      </c>
      <c r="G17" s="136" t="s">
        <v>577</v>
      </c>
      <c r="H17" s="116">
        <f t="shared" ref="H17" si="17">F17/4</f>
        <v>0.25</v>
      </c>
      <c r="I17" s="30"/>
      <c r="J17" s="106">
        <f t="shared" si="9"/>
        <v>0</v>
      </c>
      <c r="K17" s="94" t="str">
        <f t="shared" si="0"/>
        <v>NO CUMPLE</v>
      </c>
      <c r="L17" s="31"/>
      <c r="M17" s="116">
        <f t="shared" si="1"/>
        <v>0.25</v>
      </c>
      <c r="N17" s="30"/>
      <c r="O17" s="106">
        <f t="shared" si="10"/>
        <v>0</v>
      </c>
      <c r="P17" s="94" t="str">
        <f t="shared" si="2"/>
        <v>NO CUMPLE</v>
      </c>
      <c r="Q17" s="31"/>
      <c r="R17" s="116">
        <f t="shared" si="3"/>
        <v>0.25</v>
      </c>
      <c r="S17" s="30"/>
      <c r="T17" s="106">
        <f t="shared" si="12"/>
        <v>0</v>
      </c>
      <c r="U17" s="94" t="str">
        <f t="shared" si="4"/>
        <v>NO CUMPLE</v>
      </c>
      <c r="V17" s="31"/>
      <c r="W17" s="116">
        <f t="shared" si="5"/>
        <v>0.25</v>
      </c>
      <c r="X17" s="30"/>
      <c r="Y17" s="106">
        <f t="shared" si="13"/>
        <v>0</v>
      </c>
      <c r="Z17" s="94" t="str">
        <f t="shared" si="6"/>
        <v>NO CUMPLE</v>
      </c>
      <c r="AA17" s="31"/>
      <c r="AB17" s="119">
        <f t="shared" si="7"/>
        <v>1</v>
      </c>
      <c r="AC17" s="119">
        <f t="shared" si="11"/>
        <v>0</v>
      </c>
      <c r="AD17" s="106">
        <f t="shared" si="14"/>
        <v>0</v>
      </c>
      <c r="AE17" s="94" t="str">
        <f t="shared" si="8"/>
        <v>NO CUMPLE</v>
      </c>
      <c r="AF17" s="31"/>
      <c r="AG17" s="85"/>
      <c r="AH17" s="85"/>
      <c r="AI17" s="85"/>
      <c r="AJ17" s="85"/>
      <c r="AK17" s="85"/>
      <c r="AL17" s="85"/>
      <c r="AM17" s="85"/>
    </row>
    <row r="18" spans="1:39" ht="99.75">
      <c r="A18" s="368"/>
      <c r="B18" s="147" t="s">
        <v>131</v>
      </c>
      <c r="C18" s="148" t="s">
        <v>132</v>
      </c>
      <c r="D18" s="148" t="s">
        <v>493</v>
      </c>
      <c r="E18" s="101">
        <v>12</v>
      </c>
      <c r="F18" s="103">
        <v>3</v>
      </c>
      <c r="G18" s="136" t="s">
        <v>577</v>
      </c>
      <c r="H18" s="104">
        <f>F18/4</f>
        <v>0.75</v>
      </c>
      <c r="I18" s="33"/>
      <c r="J18" s="106">
        <f t="shared" si="9"/>
        <v>0</v>
      </c>
      <c r="K18" s="94" t="str">
        <f t="shared" si="0"/>
        <v>NO CUMPLE</v>
      </c>
      <c r="L18" s="33"/>
      <c r="M18" s="104">
        <f t="shared" si="1"/>
        <v>0.75</v>
      </c>
      <c r="N18" s="33"/>
      <c r="O18" s="106">
        <f t="shared" si="10"/>
        <v>0</v>
      </c>
      <c r="P18" s="94" t="str">
        <f t="shared" si="2"/>
        <v>NO CUMPLE</v>
      </c>
      <c r="Q18" s="33"/>
      <c r="R18" s="104">
        <f t="shared" si="3"/>
        <v>0.75</v>
      </c>
      <c r="S18" s="33"/>
      <c r="T18" s="106">
        <f t="shared" si="12"/>
        <v>0</v>
      </c>
      <c r="U18" s="94" t="str">
        <f t="shared" si="4"/>
        <v>NO CUMPLE</v>
      </c>
      <c r="V18" s="33"/>
      <c r="W18" s="104">
        <f t="shared" si="5"/>
        <v>0.75</v>
      </c>
      <c r="X18" s="33"/>
      <c r="Y18" s="106">
        <f t="shared" si="13"/>
        <v>0</v>
      </c>
      <c r="Z18" s="94" t="str">
        <f t="shared" si="6"/>
        <v>NO CUMPLE</v>
      </c>
      <c r="AA18" s="33"/>
      <c r="AB18" s="107">
        <f t="shared" si="7"/>
        <v>3</v>
      </c>
      <c r="AC18" s="104">
        <f t="shared" si="11"/>
        <v>0</v>
      </c>
      <c r="AD18" s="106">
        <f t="shared" si="14"/>
        <v>0</v>
      </c>
      <c r="AE18" s="94" t="str">
        <f t="shared" si="8"/>
        <v>NO CUMPLE</v>
      </c>
      <c r="AF18" s="33"/>
      <c r="AG18" s="85"/>
      <c r="AH18" s="85"/>
      <c r="AI18" s="85"/>
      <c r="AJ18" s="85"/>
      <c r="AK18" s="85"/>
      <c r="AL18" s="85"/>
      <c r="AM18" s="85"/>
    </row>
    <row r="19" spans="1:39" ht="71.25">
      <c r="A19" s="368"/>
      <c r="B19" s="149" t="s">
        <v>127</v>
      </c>
      <c r="C19" s="150" t="s">
        <v>128</v>
      </c>
      <c r="D19" s="148" t="s">
        <v>494</v>
      </c>
      <c r="E19" s="101">
        <v>1</v>
      </c>
      <c r="F19" s="103">
        <v>1</v>
      </c>
      <c r="G19" s="136" t="s">
        <v>577</v>
      </c>
      <c r="H19" s="104">
        <f>F19/4</f>
        <v>0.25</v>
      </c>
      <c r="I19" s="33"/>
      <c r="J19" s="106">
        <f t="shared" si="9"/>
        <v>0</v>
      </c>
      <c r="K19" s="94" t="str">
        <f t="shared" si="0"/>
        <v>NO CUMPLE</v>
      </c>
      <c r="L19" s="33"/>
      <c r="M19" s="104">
        <f t="shared" si="1"/>
        <v>0.25</v>
      </c>
      <c r="N19" s="33"/>
      <c r="O19" s="106">
        <f t="shared" si="10"/>
        <v>0</v>
      </c>
      <c r="P19" s="94" t="str">
        <f t="shared" si="2"/>
        <v>NO CUMPLE</v>
      </c>
      <c r="Q19" s="33"/>
      <c r="R19" s="104">
        <f t="shared" si="3"/>
        <v>0.25</v>
      </c>
      <c r="S19" s="33"/>
      <c r="T19" s="106">
        <f t="shared" si="12"/>
        <v>0</v>
      </c>
      <c r="U19" s="94" t="str">
        <f t="shared" si="4"/>
        <v>NO CUMPLE</v>
      </c>
      <c r="V19" s="33"/>
      <c r="W19" s="104">
        <f t="shared" si="5"/>
        <v>0.25</v>
      </c>
      <c r="X19" s="33"/>
      <c r="Y19" s="106">
        <f t="shared" si="13"/>
        <v>0</v>
      </c>
      <c r="Z19" s="94" t="str">
        <f t="shared" si="6"/>
        <v>NO CUMPLE</v>
      </c>
      <c r="AA19" s="33"/>
      <c r="AB19" s="107">
        <f t="shared" si="7"/>
        <v>1</v>
      </c>
      <c r="AC19" s="104">
        <f t="shared" si="11"/>
        <v>0</v>
      </c>
      <c r="AD19" s="106">
        <f t="shared" si="14"/>
        <v>0</v>
      </c>
      <c r="AE19" s="94" t="str">
        <f t="shared" si="8"/>
        <v>NO CUMPLE</v>
      </c>
      <c r="AF19" s="33"/>
      <c r="AG19" s="85"/>
      <c r="AH19" s="85"/>
      <c r="AI19" s="85"/>
      <c r="AJ19" s="85"/>
      <c r="AK19" s="85"/>
      <c r="AL19" s="85"/>
      <c r="AM19" s="85"/>
    </row>
    <row r="20" spans="1:39" ht="40.5" customHeight="1">
      <c r="A20" s="359"/>
      <c r="B20" s="359"/>
      <c r="C20" s="359"/>
      <c r="D20" s="359"/>
      <c r="E20" s="359"/>
      <c r="F20" s="359"/>
      <c r="G20" s="359"/>
      <c r="H20" s="360"/>
      <c r="I20" s="278" t="s">
        <v>529</v>
      </c>
      <c r="J20" s="279"/>
      <c r="K20" s="280"/>
      <c r="L20" s="257"/>
      <c r="M20" s="258"/>
      <c r="N20" s="255" t="s">
        <v>530</v>
      </c>
      <c r="O20" s="256"/>
      <c r="P20" s="256"/>
      <c r="Q20" s="257"/>
      <c r="R20" s="258"/>
      <c r="S20" s="261" t="s">
        <v>531</v>
      </c>
      <c r="T20" s="262"/>
      <c r="U20" s="263"/>
      <c r="V20" s="257"/>
      <c r="W20" s="258"/>
      <c r="X20" s="270" t="s">
        <v>532</v>
      </c>
      <c r="Y20" s="271"/>
      <c r="Z20" s="271"/>
      <c r="AA20" s="257"/>
      <c r="AB20" s="258"/>
      <c r="AC20" s="272" t="s">
        <v>537</v>
      </c>
      <c r="AD20" s="273"/>
      <c r="AE20" s="339"/>
      <c r="AF20" s="384"/>
      <c r="AG20" s="85"/>
      <c r="AH20" s="85"/>
      <c r="AI20" s="85"/>
      <c r="AJ20" s="85"/>
      <c r="AK20" s="85"/>
      <c r="AL20" s="85"/>
      <c r="AM20" s="85"/>
    </row>
    <row r="21" spans="1:39" ht="15">
      <c r="A21" s="361"/>
      <c r="B21" s="361"/>
      <c r="C21" s="361"/>
      <c r="D21" s="361"/>
      <c r="E21" s="361"/>
      <c r="F21" s="361"/>
      <c r="G21" s="361"/>
      <c r="H21" s="362"/>
      <c r="I21" s="86" t="s">
        <v>526</v>
      </c>
      <c r="J21" s="77" t="s">
        <v>527</v>
      </c>
      <c r="K21" s="86" t="s">
        <v>533</v>
      </c>
      <c r="L21" s="259"/>
      <c r="M21" s="260"/>
      <c r="N21" s="87" t="s">
        <v>526</v>
      </c>
      <c r="O21" s="87" t="s">
        <v>527</v>
      </c>
      <c r="P21" s="78" t="s">
        <v>533</v>
      </c>
      <c r="Q21" s="259"/>
      <c r="R21" s="260"/>
      <c r="S21" s="79" t="s">
        <v>526</v>
      </c>
      <c r="T21" s="80" t="s">
        <v>527</v>
      </c>
      <c r="U21" s="81" t="s">
        <v>533</v>
      </c>
      <c r="V21" s="259"/>
      <c r="W21" s="260"/>
      <c r="X21" s="88" t="s">
        <v>526</v>
      </c>
      <c r="Y21" s="89" t="s">
        <v>527</v>
      </c>
      <c r="Z21" s="82" t="s">
        <v>533</v>
      </c>
      <c r="AA21" s="259"/>
      <c r="AB21" s="260"/>
      <c r="AC21" s="91" t="s">
        <v>526</v>
      </c>
      <c r="AD21" s="91" t="s">
        <v>527</v>
      </c>
      <c r="AE21" s="91" t="s">
        <v>533</v>
      </c>
      <c r="AF21" s="385"/>
    </row>
    <row r="22" spans="1:39">
      <c r="A22" s="361"/>
      <c r="B22" s="361"/>
      <c r="C22" s="361"/>
      <c r="D22" s="361"/>
      <c r="E22" s="361"/>
      <c r="F22" s="361"/>
      <c r="G22" s="361"/>
      <c r="H22" s="362"/>
      <c r="I22" s="92">
        <v>1</v>
      </c>
      <c r="J22" s="93">
        <f>AVERAGE(J7:J19)</f>
        <v>0</v>
      </c>
      <c r="K22" s="94" t="str">
        <f>IF(J22&gt;=I22,"CUMPLE","NO CUMPLE")</f>
        <v>NO CUMPLE</v>
      </c>
      <c r="L22" s="259"/>
      <c r="M22" s="260"/>
      <c r="N22" s="92">
        <v>1</v>
      </c>
      <c r="O22" s="93">
        <f>AVERAGE(O7:O19)</f>
        <v>0</v>
      </c>
      <c r="P22" s="94" t="str">
        <f>IF(O22&gt;=N22,"CUMPLE","NO CUMPLE")</f>
        <v>NO CUMPLE</v>
      </c>
      <c r="Q22" s="259"/>
      <c r="R22" s="260"/>
      <c r="S22" s="93">
        <v>1</v>
      </c>
      <c r="T22" s="93">
        <f>AVERAGE(T7:T19)</f>
        <v>0</v>
      </c>
      <c r="U22" s="94" t="str">
        <f>IF(T22&gt;=S22,"CUMPLE","NO CUMPLE")</f>
        <v>NO CUMPLE</v>
      </c>
      <c r="V22" s="259"/>
      <c r="W22" s="260"/>
      <c r="X22" s="93">
        <v>1</v>
      </c>
      <c r="Y22" s="93">
        <f>AVERAGE(Y7:Y19)</f>
        <v>0</v>
      </c>
      <c r="Z22" s="95" t="str">
        <f>IF(Y22&gt;=X22,"CUMPLE","NO CUMPLE")</f>
        <v>NO CUMPLE</v>
      </c>
      <c r="AA22" s="259"/>
      <c r="AB22" s="260"/>
      <c r="AC22" s="92">
        <v>1</v>
      </c>
      <c r="AD22" s="93">
        <f>AVERAGE(AD7:AD19)</f>
        <v>0</v>
      </c>
      <c r="AE22" s="94" t="str">
        <f>IF(AD22&gt;=AC22,"CUMPLE","NO CUMPLE")</f>
        <v>NO CUMPLE</v>
      </c>
      <c r="AF22" s="385"/>
    </row>
  </sheetData>
  <sheetProtection algorithmName="SHA-512" hashValue="H0PFijg2KAhtI+j3HTUR45EUsnMc0gy6M/iz2VCmVvvd1pHnp2B5MuVfJKdUjIXMQu0MXl0Ij3cLlbfFChIKDQ==" saltValue="gvijV/BosLZPWPk+3Ujc5Q==" spinCount="100000" sheet="1" objects="1" scenarios="1"/>
  <autoFilter ref="A6:BA19" xr:uid="{98437112-CC56-490F-90B1-B3112D6C8C25}"/>
  <mergeCells count="37">
    <mergeCell ref="AF20:AF22"/>
    <mergeCell ref="V20:W22"/>
    <mergeCell ref="X20:Z20"/>
    <mergeCell ref="AA20:AB22"/>
    <mergeCell ref="AC20:AE20"/>
    <mergeCell ref="S20:U20"/>
    <mergeCell ref="A7:A19"/>
    <mergeCell ref="B10:B12"/>
    <mergeCell ref="B14:B15"/>
    <mergeCell ref="B16:B17"/>
    <mergeCell ref="A20:H22"/>
    <mergeCell ref="I20:K20"/>
    <mergeCell ref="L20:M22"/>
    <mergeCell ref="N20:P20"/>
    <mergeCell ref="Q20:R22"/>
    <mergeCell ref="A4:AF4"/>
    <mergeCell ref="A5:A6"/>
    <mergeCell ref="B5:B6"/>
    <mergeCell ref="C5:C6"/>
    <mergeCell ref="D5:D6"/>
    <mergeCell ref="E5:E6"/>
    <mergeCell ref="F5:F6"/>
    <mergeCell ref="G5:G6"/>
    <mergeCell ref="H5:L5"/>
    <mergeCell ref="M5:Q5"/>
    <mergeCell ref="R5:V5"/>
    <mergeCell ref="W5:AA5"/>
    <mergeCell ref="AB5:AF5"/>
    <mergeCell ref="A3:AF3"/>
    <mergeCell ref="A1:C1"/>
    <mergeCell ref="D1:AC1"/>
    <mergeCell ref="AD1:AF1"/>
    <mergeCell ref="A2:C2"/>
    <mergeCell ref="D2:L2"/>
    <mergeCell ref="M2:U2"/>
    <mergeCell ref="V2:AC2"/>
    <mergeCell ref="AD2:AF2"/>
  </mergeCells>
  <conditionalFormatting sqref="K7">
    <cfRule type="iconSet" priority="915">
      <iconSet>
        <cfvo type="percent" val="0"/>
        <cfvo type="percent" val="33"/>
        <cfvo type="percent" val="67"/>
      </iconSet>
    </cfRule>
  </conditionalFormatting>
  <conditionalFormatting sqref="K7:K19">
    <cfRule type="containsText" dxfId="199" priority="728" operator="containsText" text="CUMPLE">
      <formula>NOT(ISERROR(SEARCH("CUMPLE",K7)))</formula>
    </cfRule>
    <cfRule type="containsText" dxfId="198" priority="727" operator="containsText" text="NO CUMPLE">
      <formula>NOT(ISERROR(SEARCH("NO CUMPLE",K7)))</formula>
    </cfRule>
  </conditionalFormatting>
  <conditionalFormatting sqref="K8">
    <cfRule type="iconSet" priority="900">
      <iconSet>
        <cfvo type="percent" val="0"/>
        <cfvo type="percent" val="33"/>
        <cfvo type="percent" val="67"/>
      </iconSet>
    </cfRule>
  </conditionalFormatting>
  <conditionalFormatting sqref="K9">
    <cfRule type="iconSet" priority="885">
      <iconSet>
        <cfvo type="percent" val="0"/>
        <cfvo type="percent" val="33"/>
        <cfvo type="percent" val="67"/>
      </iconSet>
    </cfRule>
  </conditionalFormatting>
  <conditionalFormatting sqref="K10">
    <cfRule type="iconSet" priority="870">
      <iconSet>
        <cfvo type="percent" val="0"/>
        <cfvo type="percent" val="33"/>
        <cfvo type="percent" val="67"/>
      </iconSet>
    </cfRule>
  </conditionalFormatting>
  <conditionalFormatting sqref="K11">
    <cfRule type="iconSet" priority="855">
      <iconSet>
        <cfvo type="percent" val="0"/>
        <cfvo type="percent" val="33"/>
        <cfvo type="percent" val="67"/>
      </iconSet>
    </cfRule>
  </conditionalFormatting>
  <conditionalFormatting sqref="K12">
    <cfRule type="iconSet" priority="759">
      <iconSet>
        <cfvo type="percent" val="0"/>
        <cfvo type="percent" val="33"/>
        <cfvo type="percent" val="67"/>
      </iconSet>
    </cfRule>
  </conditionalFormatting>
  <conditionalFormatting sqref="K13">
    <cfRule type="iconSet" priority="840">
      <iconSet>
        <cfvo type="percent" val="0"/>
        <cfvo type="percent" val="33"/>
        <cfvo type="percent" val="67"/>
      </iconSet>
    </cfRule>
  </conditionalFormatting>
  <conditionalFormatting sqref="K14">
    <cfRule type="iconSet" priority="825">
      <iconSet>
        <cfvo type="percent" val="0"/>
        <cfvo type="percent" val="33"/>
        <cfvo type="percent" val="67"/>
      </iconSet>
    </cfRule>
  </conditionalFormatting>
  <conditionalFormatting sqref="K15">
    <cfRule type="iconSet" priority="744">
      <iconSet>
        <cfvo type="percent" val="0"/>
        <cfvo type="percent" val="33"/>
        <cfvo type="percent" val="67"/>
      </iconSet>
    </cfRule>
  </conditionalFormatting>
  <conditionalFormatting sqref="K16">
    <cfRule type="iconSet" priority="810">
      <iconSet>
        <cfvo type="percent" val="0"/>
        <cfvo type="percent" val="33"/>
        <cfvo type="percent" val="67"/>
      </iconSet>
    </cfRule>
  </conditionalFormatting>
  <conditionalFormatting sqref="K17">
    <cfRule type="iconSet" priority="729">
      <iconSet>
        <cfvo type="percent" val="0"/>
        <cfvo type="percent" val="33"/>
        <cfvo type="percent" val="67"/>
      </iconSet>
    </cfRule>
  </conditionalFormatting>
  <conditionalFormatting sqref="K18">
    <cfRule type="iconSet" priority="795">
      <iconSet>
        <cfvo type="percent" val="0"/>
        <cfvo type="percent" val="33"/>
        <cfvo type="percent" val="67"/>
      </iconSet>
    </cfRule>
  </conditionalFormatting>
  <conditionalFormatting sqref="K19">
    <cfRule type="iconSet" priority="780">
      <iconSet>
        <cfvo type="percent" val="0"/>
        <cfvo type="percent" val="33"/>
        <cfvo type="percent" val="67"/>
      </iconSet>
    </cfRule>
  </conditionalFormatting>
  <conditionalFormatting sqref="K22">
    <cfRule type="iconSet" priority="15">
      <iconSet>
        <cfvo type="percent" val="0"/>
        <cfvo type="percent" val="33"/>
        <cfvo type="percent" val="67"/>
      </iconSet>
    </cfRule>
    <cfRule type="containsText" dxfId="197" priority="14" operator="containsText" text="CUMPLE">
      <formula>NOT(ISERROR(SEARCH("CUMPLE",K22)))</formula>
    </cfRule>
    <cfRule type="containsText" dxfId="196" priority="13" operator="containsText" text="NO CUMPLE">
      <formula>NOT(ISERROR(SEARCH("NO CUMPLE",K22)))</formula>
    </cfRule>
  </conditionalFormatting>
  <conditionalFormatting sqref="P7">
    <cfRule type="iconSet" priority="912">
      <iconSet>
        <cfvo type="percent" val="0"/>
        <cfvo type="percent" val="33"/>
        <cfvo type="percent" val="67"/>
      </iconSet>
    </cfRule>
  </conditionalFormatting>
  <conditionalFormatting sqref="P7:P19">
    <cfRule type="containsText" dxfId="195" priority="724" operator="containsText" text="NO CUMPLE">
      <formula>NOT(ISERROR(SEARCH("NO CUMPLE",P7)))</formula>
    </cfRule>
    <cfRule type="containsText" dxfId="194" priority="725" operator="containsText" text="CUMPLE">
      <formula>NOT(ISERROR(SEARCH("CUMPLE",P7)))</formula>
    </cfRule>
  </conditionalFormatting>
  <conditionalFormatting sqref="P8">
    <cfRule type="iconSet" priority="897">
      <iconSet>
        <cfvo type="percent" val="0"/>
        <cfvo type="percent" val="33"/>
        <cfvo type="percent" val="67"/>
      </iconSet>
    </cfRule>
  </conditionalFormatting>
  <conditionalFormatting sqref="P9">
    <cfRule type="iconSet" priority="882">
      <iconSet>
        <cfvo type="percent" val="0"/>
        <cfvo type="percent" val="33"/>
        <cfvo type="percent" val="67"/>
      </iconSet>
    </cfRule>
  </conditionalFormatting>
  <conditionalFormatting sqref="P10">
    <cfRule type="iconSet" priority="867">
      <iconSet>
        <cfvo type="percent" val="0"/>
        <cfvo type="percent" val="33"/>
        <cfvo type="percent" val="67"/>
      </iconSet>
    </cfRule>
  </conditionalFormatting>
  <conditionalFormatting sqref="P11">
    <cfRule type="iconSet" priority="852">
      <iconSet>
        <cfvo type="percent" val="0"/>
        <cfvo type="percent" val="33"/>
        <cfvo type="percent" val="67"/>
      </iconSet>
    </cfRule>
  </conditionalFormatting>
  <conditionalFormatting sqref="P12">
    <cfRule type="iconSet" priority="756">
      <iconSet>
        <cfvo type="percent" val="0"/>
        <cfvo type="percent" val="33"/>
        <cfvo type="percent" val="67"/>
      </iconSet>
    </cfRule>
  </conditionalFormatting>
  <conditionalFormatting sqref="P13">
    <cfRule type="iconSet" priority="837">
      <iconSet>
        <cfvo type="percent" val="0"/>
        <cfvo type="percent" val="33"/>
        <cfvo type="percent" val="67"/>
      </iconSet>
    </cfRule>
  </conditionalFormatting>
  <conditionalFormatting sqref="P14">
    <cfRule type="iconSet" priority="822">
      <iconSet>
        <cfvo type="percent" val="0"/>
        <cfvo type="percent" val="33"/>
        <cfvo type="percent" val="67"/>
      </iconSet>
    </cfRule>
  </conditionalFormatting>
  <conditionalFormatting sqref="P15">
    <cfRule type="iconSet" priority="741">
      <iconSet>
        <cfvo type="percent" val="0"/>
        <cfvo type="percent" val="33"/>
        <cfvo type="percent" val="67"/>
      </iconSet>
    </cfRule>
  </conditionalFormatting>
  <conditionalFormatting sqref="P16">
    <cfRule type="iconSet" priority="807">
      <iconSet>
        <cfvo type="percent" val="0"/>
        <cfvo type="percent" val="33"/>
        <cfvo type="percent" val="67"/>
      </iconSet>
    </cfRule>
  </conditionalFormatting>
  <conditionalFormatting sqref="P17">
    <cfRule type="iconSet" priority="726">
      <iconSet>
        <cfvo type="percent" val="0"/>
        <cfvo type="percent" val="33"/>
        <cfvo type="percent" val="67"/>
      </iconSet>
    </cfRule>
  </conditionalFormatting>
  <conditionalFormatting sqref="P18">
    <cfRule type="iconSet" priority="792">
      <iconSet>
        <cfvo type="percent" val="0"/>
        <cfvo type="percent" val="33"/>
        <cfvo type="percent" val="67"/>
      </iconSet>
    </cfRule>
  </conditionalFormatting>
  <conditionalFormatting sqref="P19">
    <cfRule type="iconSet" priority="777">
      <iconSet>
        <cfvo type="percent" val="0"/>
        <cfvo type="percent" val="33"/>
        <cfvo type="percent" val="67"/>
      </iconSet>
    </cfRule>
  </conditionalFormatting>
  <conditionalFormatting sqref="P22">
    <cfRule type="containsText" dxfId="193" priority="11" operator="containsText" text="CUMPLE">
      <formula>NOT(ISERROR(SEARCH("CUMPLE",P22)))</formula>
    </cfRule>
    <cfRule type="iconSet" priority="12">
      <iconSet>
        <cfvo type="percent" val="0"/>
        <cfvo type="percent" val="33"/>
        <cfvo type="percent" val="67"/>
      </iconSet>
    </cfRule>
    <cfRule type="containsText" dxfId="192" priority="10" operator="containsText" text="NO CUMPLE">
      <formula>NOT(ISERROR(SEARCH("NO CUMPLE",P22)))</formula>
    </cfRule>
  </conditionalFormatting>
  <conditionalFormatting sqref="U7">
    <cfRule type="iconSet" priority="909">
      <iconSet>
        <cfvo type="percent" val="0"/>
        <cfvo type="percent" val="33"/>
        <cfvo type="percent" val="67"/>
      </iconSet>
    </cfRule>
  </conditionalFormatting>
  <conditionalFormatting sqref="U7:U19">
    <cfRule type="containsText" dxfId="191" priority="721" operator="containsText" text="NO CUMPLE">
      <formula>NOT(ISERROR(SEARCH("NO CUMPLE",U7)))</formula>
    </cfRule>
    <cfRule type="containsText" dxfId="190" priority="722" operator="containsText" text="CUMPLE">
      <formula>NOT(ISERROR(SEARCH("CUMPLE",U7)))</formula>
    </cfRule>
  </conditionalFormatting>
  <conditionalFormatting sqref="U8">
    <cfRule type="iconSet" priority="894">
      <iconSet>
        <cfvo type="percent" val="0"/>
        <cfvo type="percent" val="33"/>
        <cfvo type="percent" val="67"/>
      </iconSet>
    </cfRule>
  </conditionalFormatting>
  <conditionalFormatting sqref="U9">
    <cfRule type="iconSet" priority="879">
      <iconSet>
        <cfvo type="percent" val="0"/>
        <cfvo type="percent" val="33"/>
        <cfvo type="percent" val="67"/>
      </iconSet>
    </cfRule>
  </conditionalFormatting>
  <conditionalFormatting sqref="U10">
    <cfRule type="iconSet" priority="864">
      <iconSet>
        <cfvo type="percent" val="0"/>
        <cfvo type="percent" val="33"/>
        <cfvo type="percent" val="67"/>
      </iconSet>
    </cfRule>
  </conditionalFormatting>
  <conditionalFormatting sqref="U11">
    <cfRule type="iconSet" priority="849">
      <iconSet>
        <cfvo type="percent" val="0"/>
        <cfvo type="percent" val="33"/>
        <cfvo type="percent" val="67"/>
      </iconSet>
    </cfRule>
  </conditionalFormatting>
  <conditionalFormatting sqref="U12">
    <cfRule type="iconSet" priority="753">
      <iconSet>
        <cfvo type="percent" val="0"/>
        <cfvo type="percent" val="33"/>
        <cfvo type="percent" val="67"/>
      </iconSet>
    </cfRule>
  </conditionalFormatting>
  <conditionalFormatting sqref="U13">
    <cfRule type="iconSet" priority="834">
      <iconSet>
        <cfvo type="percent" val="0"/>
        <cfvo type="percent" val="33"/>
        <cfvo type="percent" val="67"/>
      </iconSet>
    </cfRule>
  </conditionalFormatting>
  <conditionalFormatting sqref="U14">
    <cfRule type="iconSet" priority="819">
      <iconSet>
        <cfvo type="percent" val="0"/>
        <cfvo type="percent" val="33"/>
        <cfvo type="percent" val="67"/>
      </iconSet>
    </cfRule>
  </conditionalFormatting>
  <conditionalFormatting sqref="U15">
    <cfRule type="iconSet" priority="738">
      <iconSet>
        <cfvo type="percent" val="0"/>
        <cfvo type="percent" val="33"/>
        <cfvo type="percent" val="67"/>
      </iconSet>
    </cfRule>
  </conditionalFormatting>
  <conditionalFormatting sqref="U16">
    <cfRule type="iconSet" priority="804">
      <iconSet>
        <cfvo type="percent" val="0"/>
        <cfvo type="percent" val="33"/>
        <cfvo type="percent" val="67"/>
      </iconSet>
    </cfRule>
  </conditionalFormatting>
  <conditionalFormatting sqref="U17">
    <cfRule type="iconSet" priority="723">
      <iconSet>
        <cfvo type="percent" val="0"/>
        <cfvo type="percent" val="33"/>
        <cfvo type="percent" val="67"/>
      </iconSet>
    </cfRule>
  </conditionalFormatting>
  <conditionalFormatting sqref="U18">
    <cfRule type="iconSet" priority="789">
      <iconSet>
        <cfvo type="percent" val="0"/>
        <cfvo type="percent" val="33"/>
        <cfvo type="percent" val="67"/>
      </iconSet>
    </cfRule>
  </conditionalFormatting>
  <conditionalFormatting sqref="U19">
    <cfRule type="iconSet" priority="774">
      <iconSet>
        <cfvo type="percent" val="0"/>
        <cfvo type="percent" val="33"/>
        <cfvo type="percent" val="67"/>
      </iconSet>
    </cfRule>
  </conditionalFormatting>
  <conditionalFormatting sqref="U22">
    <cfRule type="containsText" dxfId="189" priority="8" operator="containsText" text="CUMPLE">
      <formula>NOT(ISERROR(SEARCH("CUMPLE",U22)))</formula>
    </cfRule>
    <cfRule type="containsText" dxfId="188" priority="7" operator="containsText" text="NO CUMPLE">
      <formula>NOT(ISERROR(SEARCH("NO CUMPLE",U22)))</formula>
    </cfRule>
    <cfRule type="iconSet" priority="9">
      <iconSet>
        <cfvo type="percent" val="0"/>
        <cfvo type="percent" val="33"/>
        <cfvo type="percent" val="67"/>
      </iconSet>
    </cfRule>
  </conditionalFormatting>
  <conditionalFormatting sqref="Z7">
    <cfRule type="iconSet" priority="906">
      <iconSet>
        <cfvo type="percent" val="0"/>
        <cfvo type="percent" val="33"/>
        <cfvo type="percent" val="67"/>
      </iconSet>
    </cfRule>
  </conditionalFormatting>
  <conditionalFormatting sqref="Z7:Z19">
    <cfRule type="containsText" dxfId="187" priority="733" operator="containsText" text="NO CUMPLE">
      <formula>NOT(ISERROR(SEARCH("NO CUMPLE",Z7)))</formula>
    </cfRule>
    <cfRule type="containsText" dxfId="186" priority="734" operator="containsText" text="CUMPLE">
      <formula>NOT(ISERROR(SEARCH("CUMPLE",Z7)))</formula>
    </cfRule>
  </conditionalFormatting>
  <conditionalFormatting sqref="Z8">
    <cfRule type="iconSet" priority="891">
      <iconSet>
        <cfvo type="percent" val="0"/>
        <cfvo type="percent" val="33"/>
        <cfvo type="percent" val="67"/>
      </iconSet>
    </cfRule>
  </conditionalFormatting>
  <conditionalFormatting sqref="Z9">
    <cfRule type="iconSet" priority="876">
      <iconSet>
        <cfvo type="percent" val="0"/>
        <cfvo type="percent" val="33"/>
        <cfvo type="percent" val="67"/>
      </iconSet>
    </cfRule>
  </conditionalFormatting>
  <conditionalFormatting sqref="Z10">
    <cfRule type="iconSet" priority="861">
      <iconSet>
        <cfvo type="percent" val="0"/>
        <cfvo type="percent" val="33"/>
        <cfvo type="percent" val="67"/>
      </iconSet>
    </cfRule>
  </conditionalFormatting>
  <conditionalFormatting sqref="Z11">
    <cfRule type="iconSet" priority="846">
      <iconSet>
        <cfvo type="percent" val="0"/>
        <cfvo type="percent" val="33"/>
        <cfvo type="percent" val="67"/>
      </iconSet>
    </cfRule>
  </conditionalFormatting>
  <conditionalFormatting sqref="Z12">
    <cfRule type="iconSet" priority="765">
      <iconSet>
        <cfvo type="percent" val="0"/>
        <cfvo type="percent" val="33"/>
        <cfvo type="percent" val="67"/>
      </iconSet>
    </cfRule>
  </conditionalFormatting>
  <conditionalFormatting sqref="Z13">
    <cfRule type="iconSet" priority="831">
      <iconSet>
        <cfvo type="percent" val="0"/>
        <cfvo type="percent" val="33"/>
        <cfvo type="percent" val="67"/>
      </iconSet>
    </cfRule>
  </conditionalFormatting>
  <conditionalFormatting sqref="Z14">
    <cfRule type="iconSet" priority="816">
      <iconSet>
        <cfvo type="percent" val="0"/>
        <cfvo type="percent" val="33"/>
        <cfvo type="percent" val="67"/>
      </iconSet>
    </cfRule>
  </conditionalFormatting>
  <conditionalFormatting sqref="Z15">
    <cfRule type="iconSet" priority="750">
      <iconSet>
        <cfvo type="percent" val="0"/>
        <cfvo type="percent" val="33"/>
        <cfvo type="percent" val="67"/>
      </iconSet>
    </cfRule>
  </conditionalFormatting>
  <conditionalFormatting sqref="Z16">
    <cfRule type="iconSet" priority="801">
      <iconSet>
        <cfvo type="percent" val="0"/>
        <cfvo type="percent" val="33"/>
        <cfvo type="percent" val="67"/>
      </iconSet>
    </cfRule>
  </conditionalFormatting>
  <conditionalFormatting sqref="Z17">
    <cfRule type="iconSet" priority="735">
      <iconSet>
        <cfvo type="percent" val="0"/>
        <cfvo type="percent" val="33"/>
        <cfvo type="percent" val="67"/>
      </iconSet>
    </cfRule>
  </conditionalFormatting>
  <conditionalFormatting sqref="Z18">
    <cfRule type="iconSet" priority="786">
      <iconSet>
        <cfvo type="percent" val="0"/>
        <cfvo type="percent" val="33"/>
        <cfvo type="percent" val="67"/>
      </iconSet>
    </cfRule>
  </conditionalFormatting>
  <conditionalFormatting sqref="Z19">
    <cfRule type="iconSet" priority="771">
      <iconSet>
        <cfvo type="percent" val="0"/>
        <cfvo type="percent" val="33"/>
        <cfvo type="percent" val="67"/>
      </iconSet>
    </cfRule>
  </conditionalFormatting>
  <conditionalFormatting sqref="Z22">
    <cfRule type="containsText" dxfId="185" priority="4" operator="containsText" text="NO CUMPLE">
      <formula>NOT(ISERROR(SEARCH("NO CUMPLE",Z22)))</formula>
    </cfRule>
    <cfRule type="containsText" dxfId="184" priority="5" operator="containsText" text="CUMPLE">
      <formula>NOT(ISERROR(SEARCH("CUMPLE",Z22)))</formula>
    </cfRule>
    <cfRule type="iconSet" priority="6">
      <iconSet>
        <cfvo type="percent" val="0"/>
        <cfvo type="percent" val="33"/>
        <cfvo type="percent" val="67"/>
      </iconSet>
    </cfRule>
  </conditionalFormatting>
  <conditionalFormatting sqref="AE7">
    <cfRule type="iconSet" priority="903">
      <iconSet>
        <cfvo type="percent" val="0"/>
        <cfvo type="percent" val="33"/>
        <cfvo type="percent" val="67"/>
      </iconSet>
    </cfRule>
  </conditionalFormatting>
  <conditionalFormatting sqref="AE7:AE19">
    <cfRule type="containsText" dxfId="183" priority="730" operator="containsText" text="NO CUMPLE">
      <formula>NOT(ISERROR(SEARCH("NO CUMPLE",AE7)))</formula>
    </cfRule>
    <cfRule type="containsText" dxfId="182" priority="731" operator="containsText" text="CUMPLE">
      <formula>NOT(ISERROR(SEARCH("CUMPLE",AE7)))</formula>
    </cfRule>
  </conditionalFormatting>
  <conditionalFormatting sqref="AE8">
    <cfRule type="iconSet" priority="888">
      <iconSet>
        <cfvo type="percent" val="0"/>
        <cfvo type="percent" val="33"/>
        <cfvo type="percent" val="67"/>
      </iconSet>
    </cfRule>
  </conditionalFormatting>
  <conditionalFormatting sqref="AE9">
    <cfRule type="iconSet" priority="873">
      <iconSet>
        <cfvo type="percent" val="0"/>
        <cfvo type="percent" val="33"/>
        <cfvo type="percent" val="67"/>
      </iconSet>
    </cfRule>
  </conditionalFormatting>
  <conditionalFormatting sqref="AE10">
    <cfRule type="iconSet" priority="858">
      <iconSet>
        <cfvo type="percent" val="0"/>
        <cfvo type="percent" val="33"/>
        <cfvo type="percent" val="67"/>
      </iconSet>
    </cfRule>
  </conditionalFormatting>
  <conditionalFormatting sqref="AE11">
    <cfRule type="iconSet" priority="843">
      <iconSet>
        <cfvo type="percent" val="0"/>
        <cfvo type="percent" val="33"/>
        <cfvo type="percent" val="67"/>
      </iconSet>
    </cfRule>
  </conditionalFormatting>
  <conditionalFormatting sqref="AE12">
    <cfRule type="iconSet" priority="762">
      <iconSet>
        <cfvo type="percent" val="0"/>
        <cfvo type="percent" val="33"/>
        <cfvo type="percent" val="67"/>
      </iconSet>
    </cfRule>
  </conditionalFormatting>
  <conditionalFormatting sqref="AE13">
    <cfRule type="iconSet" priority="828">
      <iconSet>
        <cfvo type="percent" val="0"/>
        <cfvo type="percent" val="33"/>
        <cfvo type="percent" val="67"/>
      </iconSet>
    </cfRule>
  </conditionalFormatting>
  <conditionalFormatting sqref="AE14">
    <cfRule type="iconSet" priority="813">
      <iconSet>
        <cfvo type="percent" val="0"/>
        <cfvo type="percent" val="33"/>
        <cfvo type="percent" val="67"/>
      </iconSet>
    </cfRule>
  </conditionalFormatting>
  <conditionalFormatting sqref="AE15">
    <cfRule type="iconSet" priority="747">
      <iconSet>
        <cfvo type="percent" val="0"/>
        <cfvo type="percent" val="33"/>
        <cfvo type="percent" val="67"/>
      </iconSet>
    </cfRule>
  </conditionalFormatting>
  <conditionalFormatting sqref="AE16">
    <cfRule type="iconSet" priority="798">
      <iconSet>
        <cfvo type="percent" val="0"/>
        <cfvo type="percent" val="33"/>
        <cfvo type="percent" val="67"/>
      </iconSet>
    </cfRule>
  </conditionalFormatting>
  <conditionalFormatting sqref="AE17">
    <cfRule type="iconSet" priority="732">
      <iconSet>
        <cfvo type="percent" val="0"/>
        <cfvo type="percent" val="33"/>
        <cfvo type="percent" val="67"/>
      </iconSet>
    </cfRule>
  </conditionalFormatting>
  <conditionalFormatting sqref="AE18">
    <cfRule type="iconSet" priority="783">
      <iconSet>
        <cfvo type="percent" val="0"/>
        <cfvo type="percent" val="33"/>
        <cfvo type="percent" val="67"/>
      </iconSet>
    </cfRule>
  </conditionalFormatting>
  <conditionalFormatting sqref="AE19">
    <cfRule type="iconSet" priority="768">
      <iconSet>
        <cfvo type="percent" val="0"/>
        <cfvo type="percent" val="33"/>
        <cfvo type="percent" val="67"/>
      </iconSet>
    </cfRule>
  </conditionalFormatting>
  <conditionalFormatting sqref="AE22">
    <cfRule type="containsText" dxfId="181" priority="2" operator="containsText" text="CUMPLE">
      <formula>NOT(ISERROR(SEARCH("CUMPLE",AE22)))</formula>
    </cfRule>
    <cfRule type="containsText" dxfId="180" priority="1" operator="containsText" text="NO CUMPLE">
      <formula>NOT(ISERROR(SEARCH("NO CUMPLE",AE22)))</formula>
    </cfRule>
    <cfRule type="iconSet" priority="3">
      <iconSet>
        <cfvo type="percent" val="0"/>
        <cfvo type="percent" val="33"/>
        <cfvo type="percent" val="67"/>
      </iconSet>
    </cfRule>
  </conditionalFormatting>
  <dataValidations count="4">
    <dataValidation allowBlank="1" showInputMessage="1" showErrorMessage="1" prompt="Por favor elegir de acuerdo a la categoría anterior, el objetivo o componente que desarrolla la categoría._x000a_" sqref="B13:B14 B9" xr:uid="{3264A1D6-4417-4EC1-9372-AA9D8D3F2FB7}"/>
    <dataValidation allowBlank="1" showInputMessage="1" showErrorMessage="1" prompt="Por favor incluya las variables consideradas para el cálculo del indicador tomando como referencia las variables señaladas en la definición de la fórmula. (forma matematica)." sqref="E18:E19 F13:F17 F8:F11" xr:uid="{DC326EFE-2A9A-4522-8290-758427665D85}"/>
    <dataValidation allowBlank="1" showInputMessage="1" showErrorMessage="1" prompt="Elija de acuerdo a la categoría anterior_x000a_" sqref="B5" xr:uid="{6EDD7A76-63B3-4295-BBAF-B6A8835A5568}"/>
    <dataValidation allowBlank="1" showInputMessage="1" showErrorMessage="1" prompt="Describa las acciones que desarrollan los componentes de la PP o Plan de Acciones Afirmativas" sqref="C8 C10:C19 C5:E5" xr:uid="{6D31DED4-7D9C-4B43-BA13-D8E174E867BC}"/>
  </dataValidations>
  <pageMargins left="0.7" right="0.7" top="0.75" bottom="0.75" header="0.3" footer="0.3"/>
  <pageSetup scale="3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C60EE-2785-41DC-9499-8B8246E8DA46}">
  <dimension ref="A1:BA14"/>
  <sheetViews>
    <sheetView zoomScale="60" zoomScaleNormal="60" workbookViewId="0">
      <selection activeCell="M15" sqref="M15:M16"/>
    </sheetView>
  </sheetViews>
  <sheetFormatPr baseColWidth="10" defaultColWidth="11" defaultRowHeight="14.25"/>
  <cols>
    <col min="1" max="1" width="20.42578125" style="96" customWidth="1"/>
    <col min="2" max="2" width="34.85546875" style="96" customWidth="1"/>
    <col min="3" max="3" width="28.7109375" style="96" customWidth="1"/>
    <col min="4" max="4" width="20.42578125" style="96" customWidth="1"/>
    <col min="5" max="5" width="8.85546875" style="96" customWidth="1"/>
    <col min="6" max="6" width="10.85546875" style="96" customWidth="1"/>
    <col min="7" max="7" width="21" style="96" customWidth="1"/>
    <col min="8" max="11" width="16.140625" style="96" customWidth="1"/>
    <col min="12" max="12" width="23" style="96" customWidth="1"/>
    <col min="13" max="16" width="16.140625" style="96" customWidth="1"/>
    <col min="17" max="17" width="23" style="96" customWidth="1"/>
    <col min="18" max="21" width="16.140625" style="96" customWidth="1"/>
    <col min="22" max="22" width="23" style="96" customWidth="1"/>
    <col min="23" max="26" width="16.140625" style="96" customWidth="1"/>
    <col min="27" max="27" width="23" style="96" customWidth="1"/>
    <col min="28" max="31" width="16.140625" style="96" customWidth="1"/>
    <col min="32" max="32" width="35" style="96" customWidth="1"/>
    <col min="33" max="33" width="25.7109375" style="52" customWidth="1"/>
    <col min="34" max="16384" width="11" style="52"/>
  </cols>
  <sheetData>
    <row r="1" spans="1:53" ht="86.25" customHeight="1">
      <c r="A1" s="248"/>
      <c r="B1" s="248"/>
      <c r="C1" s="248"/>
      <c r="D1" s="251" t="s">
        <v>597</v>
      </c>
      <c r="E1" s="252"/>
      <c r="F1" s="252"/>
      <c r="G1" s="252"/>
      <c r="H1" s="252"/>
      <c r="I1" s="252"/>
      <c r="J1" s="252"/>
      <c r="K1" s="252"/>
      <c r="L1" s="252"/>
      <c r="M1" s="252"/>
      <c r="N1" s="252"/>
      <c r="O1" s="252"/>
      <c r="P1" s="252"/>
      <c r="Q1" s="252"/>
      <c r="R1" s="252"/>
      <c r="S1" s="252"/>
      <c r="T1" s="252"/>
      <c r="U1" s="252"/>
      <c r="V1" s="252"/>
      <c r="W1" s="252"/>
      <c r="X1" s="252"/>
      <c r="Y1" s="252"/>
      <c r="Z1" s="252"/>
      <c r="AA1" s="252"/>
      <c r="AB1" s="252"/>
      <c r="AC1" s="253"/>
      <c r="AD1" s="248"/>
      <c r="AE1" s="248"/>
      <c r="AF1" s="248"/>
    </row>
    <row r="2" spans="1:53" s="53" customFormat="1" ht="43.5" customHeight="1">
      <c r="A2" s="249" t="s">
        <v>610</v>
      </c>
      <c r="B2" s="249"/>
      <c r="C2" s="249"/>
      <c r="D2" s="254" t="s">
        <v>611</v>
      </c>
      <c r="E2" s="252"/>
      <c r="F2" s="252"/>
      <c r="G2" s="252"/>
      <c r="H2" s="252"/>
      <c r="I2" s="252"/>
      <c r="J2" s="252"/>
      <c r="K2" s="252"/>
      <c r="L2" s="253"/>
      <c r="M2" s="254" t="s">
        <v>612</v>
      </c>
      <c r="N2" s="252"/>
      <c r="O2" s="252"/>
      <c r="P2" s="252"/>
      <c r="Q2" s="252"/>
      <c r="R2" s="252"/>
      <c r="S2" s="252"/>
      <c r="T2" s="252"/>
      <c r="U2" s="253"/>
      <c r="V2" s="254" t="s">
        <v>609</v>
      </c>
      <c r="W2" s="252"/>
      <c r="X2" s="252"/>
      <c r="Y2" s="252"/>
      <c r="Z2" s="252"/>
      <c r="AA2" s="252"/>
      <c r="AB2" s="252"/>
      <c r="AC2" s="253"/>
      <c r="AD2" s="250" t="s">
        <v>598</v>
      </c>
      <c r="AE2" s="250"/>
      <c r="AF2" s="250"/>
    </row>
    <row r="3" spans="1:53" ht="15.75" customHeight="1">
      <c r="A3" s="363"/>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9"/>
    </row>
    <row r="4" spans="1:53" s="98" customFormat="1" ht="36.75" customHeight="1">
      <c r="A4" s="321" t="s">
        <v>495</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97"/>
      <c r="AH4" s="97"/>
      <c r="AI4" s="97"/>
      <c r="AJ4" s="97"/>
      <c r="AK4" s="97"/>
      <c r="AL4" s="97"/>
      <c r="AM4" s="97"/>
    </row>
    <row r="5" spans="1:53" ht="27" customHeight="1">
      <c r="A5" s="342" t="s">
        <v>287</v>
      </c>
      <c r="B5" s="344" t="s">
        <v>1</v>
      </c>
      <c r="C5" s="344" t="s">
        <v>2</v>
      </c>
      <c r="D5" s="344" t="s">
        <v>3</v>
      </c>
      <c r="E5" s="344" t="s">
        <v>288</v>
      </c>
      <c r="F5" s="344" t="s">
        <v>0</v>
      </c>
      <c r="G5" s="344" t="s">
        <v>16</v>
      </c>
      <c r="H5" s="278" t="s">
        <v>529</v>
      </c>
      <c r="I5" s="279"/>
      <c r="J5" s="279"/>
      <c r="K5" s="279"/>
      <c r="L5" s="280"/>
      <c r="M5" s="255" t="s">
        <v>530</v>
      </c>
      <c r="N5" s="256"/>
      <c r="O5" s="256"/>
      <c r="P5" s="256"/>
      <c r="Q5" s="336"/>
      <c r="R5" s="263" t="s">
        <v>531</v>
      </c>
      <c r="S5" s="337"/>
      <c r="T5" s="337"/>
      <c r="U5" s="337"/>
      <c r="V5" s="261"/>
      <c r="W5" s="270" t="s">
        <v>532</v>
      </c>
      <c r="X5" s="271"/>
      <c r="Y5" s="271"/>
      <c r="Z5" s="271"/>
      <c r="AA5" s="338"/>
      <c r="AB5" s="272" t="s">
        <v>537</v>
      </c>
      <c r="AC5" s="273"/>
      <c r="AD5" s="273"/>
      <c r="AE5" s="273"/>
      <c r="AF5" s="339"/>
      <c r="AG5" s="99"/>
      <c r="AH5" s="99"/>
      <c r="AI5" s="99"/>
      <c r="AJ5" s="99"/>
      <c r="AK5" s="99"/>
      <c r="AL5" s="99"/>
      <c r="AM5" s="99"/>
      <c r="AN5" s="100"/>
      <c r="AO5" s="100"/>
      <c r="AP5" s="100"/>
      <c r="AQ5" s="100"/>
      <c r="AR5" s="100"/>
      <c r="AS5" s="100"/>
      <c r="AT5" s="100"/>
      <c r="AU5" s="100"/>
      <c r="AV5" s="100"/>
      <c r="AW5" s="100"/>
      <c r="AX5" s="100"/>
      <c r="AY5" s="100"/>
      <c r="AZ5" s="100"/>
      <c r="BA5" s="100"/>
    </row>
    <row r="6" spans="1:53" ht="27" customHeight="1">
      <c r="A6" s="343"/>
      <c r="B6" s="345"/>
      <c r="C6" s="345"/>
      <c r="D6" s="345"/>
      <c r="E6" s="345"/>
      <c r="F6" s="345"/>
      <c r="G6" s="345"/>
      <c r="H6" s="86" t="s">
        <v>526</v>
      </c>
      <c r="I6" s="86" t="s">
        <v>527</v>
      </c>
      <c r="J6" s="86" t="s">
        <v>591</v>
      </c>
      <c r="K6" s="86" t="s">
        <v>533</v>
      </c>
      <c r="L6" s="86" t="s">
        <v>528</v>
      </c>
      <c r="M6" s="87" t="s">
        <v>526</v>
      </c>
      <c r="N6" s="87" t="s">
        <v>527</v>
      </c>
      <c r="O6" s="87" t="s">
        <v>589</v>
      </c>
      <c r="P6" s="87" t="s">
        <v>533</v>
      </c>
      <c r="Q6" s="87" t="s">
        <v>528</v>
      </c>
      <c r="R6" s="80" t="s">
        <v>526</v>
      </c>
      <c r="S6" s="80" t="s">
        <v>527</v>
      </c>
      <c r="T6" s="80" t="s">
        <v>589</v>
      </c>
      <c r="U6" s="80" t="s">
        <v>533</v>
      </c>
      <c r="V6" s="80" t="s">
        <v>528</v>
      </c>
      <c r="W6" s="89" t="s">
        <v>526</v>
      </c>
      <c r="X6" s="89" t="s">
        <v>527</v>
      </c>
      <c r="Y6" s="89" t="s">
        <v>589</v>
      </c>
      <c r="Z6" s="89" t="s">
        <v>533</v>
      </c>
      <c r="AA6" s="89" t="s">
        <v>528</v>
      </c>
      <c r="AB6" s="91" t="s">
        <v>534</v>
      </c>
      <c r="AC6" s="91" t="s">
        <v>535</v>
      </c>
      <c r="AD6" s="91" t="s">
        <v>589</v>
      </c>
      <c r="AE6" s="91" t="s">
        <v>536</v>
      </c>
      <c r="AF6" s="91" t="s">
        <v>592</v>
      </c>
      <c r="AG6" s="99"/>
      <c r="AH6" s="99"/>
      <c r="AI6" s="99"/>
      <c r="AJ6" s="99"/>
      <c r="AK6" s="99"/>
      <c r="AL6" s="99"/>
      <c r="AM6" s="99"/>
      <c r="AN6" s="100"/>
      <c r="AO6" s="100"/>
      <c r="AP6" s="100"/>
      <c r="AQ6" s="100"/>
      <c r="AR6" s="100"/>
      <c r="AS6" s="100"/>
      <c r="AT6" s="100"/>
      <c r="AU6" s="100"/>
      <c r="AV6" s="100"/>
      <c r="AW6" s="100"/>
      <c r="AX6" s="100"/>
      <c r="AY6" s="100"/>
      <c r="AZ6" s="100"/>
      <c r="BA6" s="100"/>
    </row>
    <row r="7" spans="1:53" ht="84" customHeight="1">
      <c r="A7" s="368" t="s">
        <v>171</v>
      </c>
      <c r="B7" s="101" t="s">
        <v>151</v>
      </c>
      <c r="C7" s="101" t="s">
        <v>152</v>
      </c>
      <c r="D7" s="132" t="s">
        <v>496</v>
      </c>
      <c r="E7" s="101">
        <v>12</v>
      </c>
      <c r="F7" s="136">
        <v>3</v>
      </c>
      <c r="G7" s="136" t="s">
        <v>578</v>
      </c>
      <c r="H7" s="104">
        <f>F7/4</f>
        <v>0.75</v>
      </c>
      <c r="I7" s="33"/>
      <c r="J7" s="106">
        <f>_xlfn.PERCENTOF(I7,H7)</f>
        <v>0</v>
      </c>
      <c r="K7" s="94" t="str">
        <f t="shared" ref="K7:K11" si="0">IF(I7&gt;=H7,"CUMPLE","NO CUMPLE")</f>
        <v>NO CUMPLE</v>
      </c>
      <c r="L7" s="33"/>
      <c r="M7" s="104">
        <f t="shared" ref="M7:M11" si="1">F7/4</f>
        <v>0.75</v>
      </c>
      <c r="N7" s="33"/>
      <c r="O7" s="106">
        <f>_xlfn.PERCENTOF(N7,M7)</f>
        <v>0</v>
      </c>
      <c r="P7" s="94" t="str">
        <f t="shared" ref="P7:P11" si="2">IF(N7&gt;=M7,"CUMPLE","NO CUMPLE")</f>
        <v>NO CUMPLE</v>
      </c>
      <c r="Q7" s="33"/>
      <c r="R7" s="104">
        <f t="shared" ref="R7:R11" si="3">F7/4</f>
        <v>0.75</v>
      </c>
      <c r="S7" s="33"/>
      <c r="T7" s="106">
        <f>_xlfn.PERCENTOF(S7,R7)</f>
        <v>0</v>
      </c>
      <c r="U7" s="94" t="str">
        <f t="shared" ref="U7:U11" si="4">IF(S7&gt;=R7,"CUMPLE","NO CUMPLE")</f>
        <v>NO CUMPLE</v>
      </c>
      <c r="V7" s="33"/>
      <c r="W7" s="104">
        <f t="shared" ref="W7:W11" si="5">F7/4</f>
        <v>0.75</v>
      </c>
      <c r="X7" s="33"/>
      <c r="Y7" s="106">
        <f>_xlfn.PERCENTOF(X7,W7)</f>
        <v>0</v>
      </c>
      <c r="Z7" s="94" t="str">
        <f t="shared" ref="Z7:Z11" si="6">IF(X7&gt;=W7,"CUMPLE","NO CUMPLE")</f>
        <v>NO CUMPLE</v>
      </c>
      <c r="AA7" s="33"/>
      <c r="AB7" s="107">
        <f t="shared" ref="AB7:AB11" si="7">H7+M7+R7+W7</f>
        <v>3</v>
      </c>
      <c r="AC7" s="104">
        <f>I7+N7+S7+X7</f>
        <v>0</v>
      </c>
      <c r="AD7" s="106">
        <f>_xlfn.PERCENTOF(AC7,AB7)</f>
        <v>0</v>
      </c>
      <c r="AE7" s="94" t="str">
        <f t="shared" ref="AE7:AE11" si="8">IF(AC7&gt;=AB7,"CUMPLE","NO CUMPLE")</f>
        <v>NO CUMPLE</v>
      </c>
      <c r="AF7" s="33"/>
      <c r="AG7" s="85"/>
      <c r="AH7" s="85"/>
      <c r="AI7" s="85"/>
      <c r="AJ7" s="85"/>
      <c r="AK7" s="85"/>
      <c r="AL7" s="85"/>
      <c r="AM7" s="85"/>
    </row>
    <row r="8" spans="1:53" ht="84" customHeight="1">
      <c r="A8" s="368"/>
      <c r="B8" s="108" t="s">
        <v>373</v>
      </c>
      <c r="C8" s="103" t="s">
        <v>374</v>
      </c>
      <c r="D8" s="103" t="s">
        <v>497</v>
      </c>
      <c r="E8" s="105">
        <v>20</v>
      </c>
      <c r="F8" s="105">
        <v>5</v>
      </c>
      <c r="G8" s="136" t="s">
        <v>578</v>
      </c>
      <c r="H8" s="104">
        <f t="shared" ref="H8:H11" si="9">F8/4</f>
        <v>1.25</v>
      </c>
      <c r="I8" s="27"/>
      <c r="J8" s="106">
        <f t="shared" ref="J8:J11" si="10">_xlfn.PERCENTOF(I8,H8)</f>
        <v>0</v>
      </c>
      <c r="K8" s="94" t="str">
        <f t="shared" si="0"/>
        <v>NO CUMPLE</v>
      </c>
      <c r="L8" s="27"/>
      <c r="M8" s="104">
        <f t="shared" si="1"/>
        <v>1.25</v>
      </c>
      <c r="N8" s="27"/>
      <c r="O8" s="106">
        <f t="shared" ref="O8:O11" si="11">_xlfn.PERCENTOF(N8,M8)</f>
        <v>0</v>
      </c>
      <c r="P8" s="94" t="str">
        <f t="shared" si="2"/>
        <v>NO CUMPLE</v>
      </c>
      <c r="Q8" s="27"/>
      <c r="R8" s="104">
        <f t="shared" si="3"/>
        <v>1.25</v>
      </c>
      <c r="S8" s="27"/>
      <c r="T8" s="106">
        <f t="shared" ref="T8:T11" si="12">_xlfn.PERCENTOF(S8,R8)</f>
        <v>0</v>
      </c>
      <c r="U8" s="94" t="str">
        <f t="shared" si="4"/>
        <v>NO CUMPLE</v>
      </c>
      <c r="V8" s="27"/>
      <c r="W8" s="104">
        <f t="shared" si="5"/>
        <v>1.25</v>
      </c>
      <c r="X8" s="27"/>
      <c r="Y8" s="106">
        <f t="shared" ref="Y8:Y11" si="13">_xlfn.PERCENTOF(X8,W8)</f>
        <v>0</v>
      </c>
      <c r="Z8" s="94" t="str">
        <f t="shared" si="6"/>
        <v>NO CUMPLE</v>
      </c>
      <c r="AA8" s="27"/>
      <c r="AB8" s="107">
        <f t="shared" si="7"/>
        <v>5</v>
      </c>
      <c r="AC8" s="104">
        <f t="shared" ref="AC8:AC11" si="14">I8+N8+S8+X8</f>
        <v>0</v>
      </c>
      <c r="AD8" s="106">
        <f t="shared" ref="AD8:AD11" si="15">_xlfn.PERCENTOF(AC8,AB8)</f>
        <v>0</v>
      </c>
      <c r="AE8" s="94" t="str">
        <f t="shared" si="8"/>
        <v>NO CUMPLE</v>
      </c>
      <c r="AF8" s="27"/>
      <c r="AG8" s="85"/>
      <c r="AH8" s="85"/>
      <c r="AI8" s="85"/>
      <c r="AJ8" s="85"/>
      <c r="AK8" s="85"/>
      <c r="AL8" s="85"/>
      <c r="AM8" s="85"/>
    </row>
    <row r="9" spans="1:53" ht="84" customHeight="1">
      <c r="A9" s="368"/>
      <c r="B9" s="108" t="s">
        <v>153</v>
      </c>
      <c r="C9" s="103" t="s">
        <v>154</v>
      </c>
      <c r="D9" s="138" t="s">
        <v>498</v>
      </c>
      <c r="E9" s="138">
        <v>0.9</v>
      </c>
      <c r="F9" s="138">
        <v>0.9</v>
      </c>
      <c r="G9" s="136" t="s">
        <v>578</v>
      </c>
      <c r="H9" s="116">
        <f t="shared" si="9"/>
        <v>0.22500000000000001</v>
      </c>
      <c r="I9" s="31"/>
      <c r="J9" s="106">
        <f t="shared" si="10"/>
        <v>0</v>
      </c>
      <c r="K9" s="94" t="str">
        <f t="shared" si="0"/>
        <v>NO CUMPLE</v>
      </c>
      <c r="L9" s="31"/>
      <c r="M9" s="116">
        <f t="shared" si="1"/>
        <v>0.22500000000000001</v>
      </c>
      <c r="N9" s="31"/>
      <c r="O9" s="106">
        <f t="shared" si="11"/>
        <v>0</v>
      </c>
      <c r="P9" s="94" t="str">
        <f t="shared" si="2"/>
        <v>NO CUMPLE</v>
      </c>
      <c r="Q9" s="31"/>
      <c r="R9" s="116">
        <f t="shared" si="3"/>
        <v>0.22500000000000001</v>
      </c>
      <c r="S9" s="31"/>
      <c r="T9" s="106">
        <f t="shared" si="12"/>
        <v>0</v>
      </c>
      <c r="U9" s="94" t="str">
        <f t="shared" si="4"/>
        <v>NO CUMPLE</v>
      </c>
      <c r="V9" s="31"/>
      <c r="W9" s="116">
        <f t="shared" si="5"/>
        <v>0.22500000000000001</v>
      </c>
      <c r="X9" s="31"/>
      <c r="Y9" s="106">
        <f t="shared" si="13"/>
        <v>0</v>
      </c>
      <c r="Z9" s="94" t="str">
        <f t="shared" si="6"/>
        <v>NO CUMPLE</v>
      </c>
      <c r="AA9" s="31"/>
      <c r="AB9" s="119">
        <f t="shared" si="7"/>
        <v>0.9</v>
      </c>
      <c r="AC9" s="116">
        <f t="shared" si="14"/>
        <v>0</v>
      </c>
      <c r="AD9" s="106">
        <f t="shared" si="15"/>
        <v>0</v>
      </c>
      <c r="AE9" s="94" t="str">
        <f t="shared" si="8"/>
        <v>NO CUMPLE</v>
      </c>
      <c r="AF9" s="31"/>
      <c r="AG9" s="85"/>
      <c r="AH9" s="85"/>
      <c r="AI9" s="85"/>
      <c r="AJ9" s="85"/>
      <c r="AK9" s="85"/>
      <c r="AL9" s="85"/>
      <c r="AM9" s="85"/>
    </row>
    <row r="10" spans="1:53" ht="84" customHeight="1">
      <c r="A10" s="368"/>
      <c r="B10" s="108" t="s">
        <v>155</v>
      </c>
      <c r="C10" s="103" t="s">
        <v>156</v>
      </c>
      <c r="D10" s="103" t="s">
        <v>375</v>
      </c>
      <c r="E10" s="118">
        <v>1</v>
      </c>
      <c r="F10" s="118">
        <v>1</v>
      </c>
      <c r="G10" s="136" t="s">
        <v>578</v>
      </c>
      <c r="H10" s="116">
        <f t="shared" si="9"/>
        <v>0.25</v>
      </c>
      <c r="I10" s="31"/>
      <c r="J10" s="106">
        <f t="shared" si="10"/>
        <v>0</v>
      </c>
      <c r="K10" s="94" t="str">
        <f t="shared" si="0"/>
        <v>NO CUMPLE</v>
      </c>
      <c r="L10" s="31"/>
      <c r="M10" s="116">
        <f t="shared" si="1"/>
        <v>0.25</v>
      </c>
      <c r="N10" s="31"/>
      <c r="O10" s="106">
        <f t="shared" si="11"/>
        <v>0</v>
      </c>
      <c r="P10" s="94" t="str">
        <f t="shared" si="2"/>
        <v>NO CUMPLE</v>
      </c>
      <c r="Q10" s="31"/>
      <c r="R10" s="116">
        <f t="shared" si="3"/>
        <v>0.25</v>
      </c>
      <c r="S10" s="31"/>
      <c r="T10" s="106">
        <f t="shared" si="12"/>
        <v>0</v>
      </c>
      <c r="U10" s="94" t="str">
        <f t="shared" si="4"/>
        <v>NO CUMPLE</v>
      </c>
      <c r="V10" s="31"/>
      <c r="W10" s="116">
        <f t="shared" si="5"/>
        <v>0.25</v>
      </c>
      <c r="X10" s="31"/>
      <c r="Y10" s="106">
        <f t="shared" si="13"/>
        <v>0</v>
      </c>
      <c r="Z10" s="94" t="str">
        <f t="shared" si="6"/>
        <v>NO CUMPLE</v>
      </c>
      <c r="AA10" s="31"/>
      <c r="AB10" s="119">
        <f t="shared" si="7"/>
        <v>1</v>
      </c>
      <c r="AC10" s="116">
        <f t="shared" si="14"/>
        <v>0</v>
      </c>
      <c r="AD10" s="106">
        <f t="shared" si="15"/>
        <v>0</v>
      </c>
      <c r="AE10" s="94" t="str">
        <f t="shared" si="8"/>
        <v>NO CUMPLE</v>
      </c>
      <c r="AF10" s="31"/>
      <c r="AG10" s="85"/>
      <c r="AH10" s="85"/>
      <c r="AI10" s="85"/>
      <c r="AJ10" s="85"/>
      <c r="AK10" s="85"/>
      <c r="AL10" s="85"/>
      <c r="AM10" s="85"/>
    </row>
    <row r="11" spans="1:53" ht="84" customHeight="1">
      <c r="A11" s="368"/>
      <c r="B11" s="108" t="s">
        <v>157</v>
      </c>
      <c r="C11" s="103" t="s">
        <v>376</v>
      </c>
      <c r="D11" s="103" t="s">
        <v>377</v>
      </c>
      <c r="E11" s="118">
        <v>1</v>
      </c>
      <c r="F11" s="118">
        <v>0.25</v>
      </c>
      <c r="G11" s="136" t="s">
        <v>578</v>
      </c>
      <c r="H11" s="116">
        <f t="shared" si="9"/>
        <v>6.25E-2</v>
      </c>
      <c r="I11" s="31"/>
      <c r="J11" s="106">
        <f t="shared" si="10"/>
        <v>0</v>
      </c>
      <c r="K11" s="94" t="str">
        <f t="shared" si="0"/>
        <v>NO CUMPLE</v>
      </c>
      <c r="L11" s="31"/>
      <c r="M11" s="116">
        <f t="shared" si="1"/>
        <v>6.25E-2</v>
      </c>
      <c r="N11" s="31"/>
      <c r="O11" s="106">
        <f t="shared" si="11"/>
        <v>0</v>
      </c>
      <c r="P11" s="94" t="str">
        <f t="shared" si="2"/>
        <v>NO CUMPLE</v>
      </c>
      <c r="Q11" s="31"/>
      <c r="R11" s="116">
        <f t="shared" si="3"/>
        <v>6.25E-2</v>
      </c>
      <c r="S11" s="31"/>
      <c r="T11" s="106">
        <f t="shared" si="12"/>
        <v>0</v>
      </c>
      <c r="U11" s="94" t="str">
        <f t="shared" si="4"/>
        <v>NO CUMPLE</v>
      </c>
      <c r="V11" s="31"/>
      <c r="W11" s="116">
        <f t="shared" si="5"/>
        <v>6.25E-2</v>
      </c>
      <c r="X11" s="31"/>
      <c r="Y11" s="106">
        <f t="shared" si="13"/>
        <v>0</v>
      </c>
      <c r="Z11" s="94" t="str">
        <f t="shared" si="6"/>
        <v>NO CUMPLE</v>
      </c>
      <c r="AA11" s="31"/>
      <c r="AB11" s="119">
        <f t="shared" si="7"/>
        <v>0.25</v>
      </c>
      <c r="AC11" s="116">
        <f t="shared" si="14"/>
        <v>0</v>
      </c>
      <c r="AD11" s="106">
        <f t="shared" si="15"/>
        <v>0</v>
      </c>
      <c r="AE11" s="94" t="str">
        <f t="shared" si="8"/>
        <v>NO CUMPLE</v>
      </c>
      <c r="AF11" s="31"/>
      <c r="AG11" s="85"/>
      <c r="AH11" s="85"/>
      <c r="AI11" s="85"/>
      <c r="AJ11" s="85"/>
      <c r="AK11" s="85"/>
      <c r="AL11" s="85"/>
      <c r="AM11" s="85"/>
    </row>
    <row r="12" spans="1:53" ht="51" customHeight="1">
      <c r="A12" s="359"/>
      <c r="B12" s="359"/>
      <c r="C12" s="359"/>
      <c r="D12" s="359"/>
      <c r="E12" s="359"/>
      <c r="F12" s="359"/>
      <c r="G12" s="359"/>
      <c r="H12" s="360"/>
      <c r="I12" s="278" t="s">
        <v>529</v>
      </c>
      <c r="J12" s="279"/>
      <c r="K12" s="280"/>
      <c r="L12" s="257"/>
      <c r="M12" s="258"/>
      <c r="N12" s="255" t="s">
        <v>530</v>
      </c>
      <c r="O12" s="256"/>
      <c r="P12" s="256"/>
      <c r="Q12" s="257"/>
      <c r="R12" s="258"/>
      <c r="S12" s="261" t="s">
        <v>531</v>
      </c>
      <c r="T12" s="262"/>
      <c r="U12" s="263"/>
      <c r="V12" s="257"/>
      <c r="W12" s="258"/>
      <c r="X12" s="270" t="s">
        <v>532</v>
      </c>
      <c r="Y12" s="271"/>
      <c r="Z12" s="271"/>
      <c r="AA12" s="257"/>
      <c r="AB12" s="258"/>
      <c r="AC12" s="272" t="s">
        <v>537</v>
      </c>
      <c r="AD12" s="273"/>
      <c r="AE12" s="339"/>
      <c r="AF12" s="384"/>
      <c r="AG12" s="85"/>
      <c r="AH12" s="85"/>
      <c r="AI12" s="85"/>
      <c r="AJ12" s="85"/>
      <c r="AK12" s="85"/>
      <c r="AL12" s="85"/>
      <c r="AM12" s="85"/>
    </row>
    <row r="13" spans="1:53" ht="15">
      <c r="A13" s="361"/>
      <c r="B13" s="361"/>
      <c r="C13" s="361"/>
      <c r="D13" s="361"/>
      <c r="E13" s="361"/>
      <c r="F13" s="361"/>
      <c r="G13" s="361"/>
      <c r="H13" s="362"/>
      <c r="I13" s="86" t="s">
        <v>526</v>
      </c>
      <c r="J13" s="77" t="s">
        <v>527</v>
      </c>
      <c r="K13" s="86" t="s">
        <v>533</v>
      </c>
      <c r="L13" s="259"/>
      <c r="M13" s="260"/>
      <c r="N13" s="87" t="s">
        <v>526</v>
      </c>
      <c r="O13" s="87" t="s">
        <v>527</v>
      </c>
      <c r="P13" s="78" t="s">
        <v>533</v>
      </c>
      <c r="Q13" s="259"/>
      <c r="R13" s="260"/>
      <c r="S13" s="79" t="s">
        <v>526</v>
      </c>
      <c r="T13" s="80" t="s">
        <v>527</v>
      </c>
      <c r="U13" s="81" t="s">
        <v>533</v>
      </c>
      <c r="V13" s="259"/>
      <c r="W13" s="260"/>
      <c r="X13" s="88" t="s">
        <v>526</v>
      </c>
      <c r="Y13" s="89" t="s">
        <v>527</v>
      </c>
      <c r="Z13" s="82" t="s">
        <v>533</v>
      </c>
      <c r="AA13" s="259"/>
      <c r="AB13" s="260"/>
      <c r="AC13" s="91" t="s">
        <v>526</v>
      </c>
      <c r="AD13" s="91" t="s">
        <v>527</v>
      </c>
      <c r="AE13" s="91" t="s">
        <v>533</v>
      </c>
      <c r="AF13" s="385"/>
    </row>
    <row r="14" spans="1:53">
      <c r="A14" s="361"/>
      <c r="B14" s="361"/>
      <c r="C14" s="361"/>
      <c r="D14" s="361"/>
      <c r="E14" s="361"/>
      <c r="F14" s="361"/>
      <c r="G14" s="361"/>
      <c r="H14" s="362"/>
      <c r="I14" s="92">
        <v>1</v>
      </c>
      <c r="J14" s="93">
        <f>AVERAGE(J7:J11)</f>
        <v>0</v>
      </c>
      <c r="K14" s="94" t="str">
        <f>IF(J14&gt;=I14,"CUMPLE","NO CUMPLE")</f>
        <v>NO CUMPLE</v>
      </c>
      <c r="L14" s="259"/>
      <c r="M14" s="260"/>
      <c r="N14" s="92">
        <v>1</v>
      </c>
      <c r="O14" s="93">
        <f>AVERAGE(O7:O11)</f>
        <v>0</v>
      </c>
      <c r="P14" s="94" t="str">
        <f>IF(O14&gt;=N14,"CUMPLE","NO CUMPLE")</f>
        <v>NO CUMPLE</v>
      </c>
      <c r="Q14" s="259"/>
      <c r="R14" s="260"/>
      <c r="S14" s="93">
        <v>1</v>
      </c>
      <c r="T14" s="93">
        <f>AVERAGE(T7:T11)</f>
        <v>0</v>
      </c>
      <c r="U14" s="94" t="str">
        <f>IF(T14&gt;=S14,"CUMPLE","NO CUMPLE")</f>
        <v>NO CUMPLE</v>
      </c>
      <c r="V14" s="259"/>
      <c r="W14" s="260"/>
      <c r="X14" s="93">
        <v>1</v>
      </c>
      <c r="Y14" s="93">
        <f>AVERAGE(Y7:Y11)</f>
        <v>0</v>
      </c>
      <c r="Z14" s="95" t="str">
        <f>IF(Y14&gt;=X14,"CUMPLE","NO CUMPLE")</f>
        <v>NO CUMPLE</v>
      </c>
      <c r="AA14" s="259"/>
      <c r="AB14" s="260"/>
      <c r="AC14" s="92">
        <v>1</v>
      </c>
      <c r="AD14" s="93">
        <f>AVERAGE(AD7:AD11)</f>
        <v>0</v>
      </c>
      <c r="AE14" s="94" t="str">
        <f>IF(AD14&gt;=AC14,"CUMPLE","NO CUMPLE")</f>
        <v>NO CUMPLE</v>
      </c>
      <c r="AF14" s="385"/>
    </row>
  </sheetData>
  <sheetProtection algorithmName="SHA-512" hashValue="um7ICLaU3GlrSB3JTiNHvqc1qIs2wLYbxR6HiwB4ER/t6r3Xj2VPLrsuXtyCkbQuUOmcOhu9zV1zRDSr5W2JiQ==" saltValue="ef/36wBUfcvRlI3VvfI14g==" spinCount="100000" sheet="1" objects="1" scenarios="1"/>
  <mergeCells count="34">
    <mergeCell ref="A12:H14"/>
    <mergeCell ref="A4:AF4"/>
    <mergeCell ref="A7:A11"/>
    <mergeCell ref="F5:F6"/>
    <mergeCell ref="V12:W14"/>
    <mergeCell ref="X12:Z12"/>
    <mergeCell ref="AA12:AB14"/>
    <mergeCell ref="AC12:AE12"/>
    <mergeCell ref="AF12:AF14"/>
    <mergeCell ref="I12:K12"/>
    <mergeCell ref="L12:M14"/>
    <mergeCell ref="N12:P12"/>
    <mergeCell ref="Q12:R14"/>
    <mergeCell ref="S12:U12"/>
    <mergeCell ref="AB5:AF5"/>
    <mergeCell ref="A5:A6"/>
    <mergeCell ref="H5:L5"/>
    <mergeCell ref="M5:Q5"/>
    <mergeCell ref="R5:V5"/>
    <mergeCell ref="W5:AA5"/>
    <mergeCell ref="A3:AF3"/>
    <mergeCell ref="B5:B6"/>
    <mergeCell ref="C5:C6"/>
    <mergeCell ref="D5:D6"/>
    <mergeCell ref="E5:E6"/>
    <mergeCell ref="G5:G6"/>
    <mergeCell ref="A1:C1"/>
    <mergeCell ref="D1:AC1"/>
    <mergeCell ref="AD1:AF1"/>
    <mergeCell ref="A2:C2"/>
    <mergeCell ref="D2:L2"/>
    <mergeCell ref="M2:U2"/>
    <mergeCell ref="V2:AC2"/>
    <mergeCell ref="AD2:AF2"/>
  </mergeCells>
  <conditionalFormatting sqref="K7:K8">
    <cfRule type="iconSet" priority="720">
      <iconSet>
        <cfvo type="percent" val="0"/>
        <cfvo type="percent" val="33"/>
        <cfvo type="percent" val="67"/>
      </iconSet>
    </cfRule>
  </conditionalFormatting>
  <conditionalFormatting sqref="K7:K11">
    <cfRule type="containsText" dxfId="179" priority="668" operator="containsText" text="CUMPLE">
      <formula>NOT(ISERROR(SEARCH("CUMPLE",K7)))</formula>
    </cfRule>
    <cfRule type="containsText" dxfId="178" priority="667" operator="containsText" text="NO CUMPLE">
      <formula>NOT(ISERROR(SEARCH("NO CUMPLE",K7)))</formula>
    </cfRule>
  </conditionalFormatting>
  <conditionalFormatting sqref="K9">
    <cfRule type="iconSet" priority="699">
      <iconSet>
        <cfvo type="percent" val="0"/>
        <cfvo type="percent" val="33"/>
        <cfvo type="percent" val="67"/>
      </iconSet>
    </cfRule>
  </conditionalFormatting>
  <conditionalFormatting sqref="K10">
    <cfRule type="iconSet" priority="684">
      <iconSet>
        <cfvo type="percent" val="0"/>
        <cfvo type="percent" val="33"/>
        <cfvo type="percent" val="67"/>
      </iconSet>
    </cfRule>
  </conditionalFormatting>
  <conditionalFormatting sqref="K11">
    <cfRule type="iconSet" priority="669">
      <iconSet>
        <cfvo type="percent" val="0"/>
        <cfvo type="percent" val="33"/>
        <cfvo type="percent" val="67"/>
      </iconSet>
    </cfRule>
  </conditionalFormatting>
  <conditionalFormatting sqref="K14">
    <cfRule type="containsText" dxfId="177" priority="13" operator="containsText" text="NO CUMPLE">
      <formula>NOT(ISERROR(SEARCH("NO CUMPLE",K14)))</formula>
    </cfRule>
    <cfRule type="containsText" dxfId="176" priority="14" operator="containsText" text="CUMPLE">
      <formula>NOT(ISERROR(SEARCH("CUMPLE",K14)))</formula>
    </cfRule>
    <cfRule type="iconSet" priority="15">
      <iconSet>
        <cfvo type="percent" val="0"/>
        <cfvo type="percent" val="33"/>
        <cfvo type="percent" val="67"/>
      </iconSet>
    </cfRule>
  </conditionalFormatting>
  <conditionalFormatting sqref="P7:P8">
    <cfRule type="iconSet" priority="717">
      <iconSet>
        <cfvo type="percent" val="0"/>
        <cfvo type="percent" val="33"/>
        <cfvo type="percent" val="67"/>
      </iconSet>
    </cfRule>
  </conditionalFormatting>
  <conditionalFormatting sqref="P7:P11">
    <cfRule type="containsText" dxfId="175" priority="664" operator="containsText" text="NO CUMPLE">
      <formula>NOT(ISERROR(SEARCH("NO CUMPLE",P7)))</formula>
    </cfRule>
    <cfRule type="containsText" dxfId="174" priority="665" operator="containsText" text="CUMPLE">
      <formula>NOT(ISERROR(SEARCH("CUMPLE",P7)))</formula>
    </cfRule>
  </conditionalFormatting>
  <conditionalFormatting sqref="P9">
    <cfRule type="iconSet" priority="696">
      <iconSet>
        <cfvo type="percent" val="0"/>
        <cfvo type="percent" val="33"/>
        <cfvo type="percent" val="67"/>
      </iconSet>
    </cfRule>
  </conditionalFormatting>
  <conditionalFormatting sqref="P10">
    <cfRule type="iconSet" priority="681">
      <iconSet>
        <cfvo type="percent" val="0"/>
        <cfvo type="percent" val="33"/>
        <cfvo type="percent" val="67"/>
      </iconSet>
    </cfRule>
  </conditionalFormatting>
  <conditionalFormatting sqref="P11">
    <cfRule type="iconSet" priority="666">
      <iconSet>
        <cfvo type="percent" val="0"/>
        <cfvo type="percent" val="33"/>
        <cfvo type="percent" val="67"/>
      </iconSet>
    </cfRule>
  </conditionalFormatting>
  <conditionalFormatting sqref="P14">
    <cfRule type="containsText" dxfId="173" priority="11" operator="containsText" text="CUMPLE">
      <formula>NOT(ISERROR(SEARCH("CUMPLE",P14)))</formula>
    </cfRule>
    <cfRule type="containsText" dxfId="172" priority="10" operator="containsText" text="NO CUMPLE">
      <formula>NOT(ISERROR(SEARCH("NO CUMPLE",P14)))</formula>
    </cfRule>
    <cfRule type="iconSet" priority="12">
      <iconSet>
        <cfvo type="percent" val="0"/>
        <cfvo type="percent" val="33"/>
        <cfvo type="percent" val="67"/>
      </iconSet>
    </cfRule>
  </conditionalFormatting>
  <conditionalFormatting sqref="U7:U8">
    <cfRule type="iconSet" priority="714">
      <iconSet>
        <cfvo type="percent" val="0"/>
        <cfvo type="percent" val="33"/>
        <cfvo type="percent" val="67"/>
      </iconSet>
    </cfRule>
  </conditionalFormatting>
  <conditionalFormatting sqref="U7:U11">
    <cfRule type="containsText" dxfId="171" priority="661" operator="containsText" text="NO CUMPLE">
      <formula>NOT(ISERROR(SEARCH("NO CUMPLE",U7)))</formula>
    </cfRule>
    <cfRule type="containsText" dxfId="170" priority="662" operator="containsText" text="CUMPLE">
      <formula>NOT(ISERROR(SEARCH("CUMPLE",U7)))</formula>
    </cfRule>
  </conditionalFormatting>
  <conditionalFormatting sqref="U9">
    <cfRule type="iconSet" priority="693">
      <iconSet>
        <cfvo type="percent" val="0"/>
        <cfvo type="percent" val="33"/>
        <cfvo type="percent" val="67"/>
      </iconSet>
    </cfRule>
  </conditionalFormatting>
  <conditionalFormatting sqref="U10">
    <cfRule type="iconSet" priority="678">
      <iconSet>
        <cfvo type="percent" val="0"/>
        <cfvo type="percent" val="33"/>
        <cfvo type="percent" val="67"/>
      </iconSet>
    </cfRule>
  </conditionalFormatting>
  <conditionalFormatting sqref="U11">
    <cfRule type="iconSet" priority="663">
      <iconSet>
        <cfvo type="percent" val="0"/>
        <cfvo type="percent" val="33"/>
        <cfvo type="percent" val="67"/>
      </iconSet>
    </cfRule>
  </conditionalFormatting>
  <conditionalFormatting sqref="U14">
    <cfRule type="containsText" dxfId="169" priority="7" operator="containsText" text="NO CUMPLE">
      <formula>NOT(ISERROR(SEARCH("NO CUMPLE",U14)))</formula>
    </cfRule>
    <cfRule type="containsText" dxfId="168" priority="8" operator="containsText" text="CUMPLE">
      <formula>NOT(ISERROR(SEARCH("CUMPLE",U14)))</formula>
    </cfRule>
    <cfRule type="iconSet" priority="9">
      <iconSet>
        <cfvo type="percent" val="0"/>
        <cfvo type="percent" val="33"/>
        <cfvo type="percent" val="67"/>
      </iconSet>
    </cfRule>
  </conditionalFormatting>
  <conditionalFormatting sqref="Z7:Z8">
    <cfRule type="iconSet" priority="711">
      <iconSet>
        <cfvo type="percent" val="0"/>
        <cfvo type="percent" val="33"/>
        <cfvo type="percent" val="67"/>
      </iconSet>
    </cfRule>
  </conditionalFormatting>
  <conditionalFormatting sqref="Z7:Z11">
    <cfRule type="containsText" dxfId="167" priority="674" operator="containsText" text="CUMPLE">
      <formula>NOT(ISERROR(SEARCH("CUMPLE",Z7)))</formula>
    </cfRule>
    <cfRule type="containsText" dxfId="166" priority="673" operator="containsText" text="NO CUMPLE">
      <formula>NOT(ISERROR(SEARCH("NO CUMPLE",Z7)))</formula>
    </cfRule>
  </conditionalFormatting>
  <conditionalFormatting sqref="Z9">
    <cfRule type="iconSet" priority="705">
      <iconSet>
        <cfvo type="percent" val="0"/>
        <cfvo type="percent" val="33"/>
        <cfvo type="percent" val="67"/>
      </iconSet>
    </cfRule>
  </conditionalFormatting>
  <conditionalFormatting sqref="Z10">
    <cfRule type="iconSet" priority="690">
      <iconSet>
        <cfvo type="percent" val="0"/>
        <cfvo type="percent" val="33"/>
        <cfvo type="percent" val="67"/>
      </iconSet>
    </cfRule>
  </conditionalFormatting>
  <conditionalFormatting sqref="Z11">
    <cfRule type="iconSet" priority="675">
      <iconSet>
        <cfvo type="percent" val="0"/>
        <cfvo type="percent" val="33"/>
        <cfvo type="percent" val="67"/>
      </iconSet>
    </cfRule>
  </conditionalFormatting>
  <conditionalFormatting sqref="Z14">
    <cfRule type="containsText" dxfId="165" priority="5" operator="containsText" text="CUMPLE">
      <formula>NOT(ISERROR(SEARCH("CUMPLE",Z14)))</formula>
    </cfRule>
    <cfRule type="iconSet" priority="6">
      <iconSet>
        <cfvo type="percent" val="0"/>
        <cfvo type="percent" val="33"/>
        <cfvo type="percent" val="67"/>
      </iconSet>
    </cfRule>
    <cfRule type="containsText" dxfId="164" priority="4" operator="containsText" text="NO CUMPLE">
      <formula>NOT(ISERROR(SEARCH("NO CUMPLE",Z14)))</formula>
    </cfRule>
  </conditionalFormatting>
  <conditionalFormatting sqref="AE7:AE8">
    <cfRule type="iconSet" priority="708">
      <iconSet>
        <cfvo type="percent" val="0"/>
        <cfvo type="percent" val="33"/>
        <cfvo type="percent" val="67"/>
      </iconSet>
    </cfRule>
  </conditionalFormatting>
  <conditionalFormatting sqref="AE7:AE11">
    <cfRule type="containsText" dxfId="163" priority="670" operator="containsText" text="NO CUMPLE">
      <formula>NOT(ISERROR(SEARCH("NO CUMPLE",AE7)))</formula>
    </cfRule>
    <cfRule type="containsText" dxfId="162" priority="671" operator="containsText" text="CUMPLE">
      <formula>NOT(ISERROR(SEARCH("CUMPLE",AE7)))</formula>
    </cfRule>
  </conditionalFormatting>
  <conditionalFormatting sqref="AE9">
    <cfRule type="iconSet" priority="702">
      <iconSet>
        <cfvo type="percent" val="0"/>
        <cfvo type="percent" val="33"/>
        <cfvo type="percent" val="67"/>
      </iconSet>
    </cfRule>
  </conditionalFormatting>
  <conditionalFormatting sqref="AE10">
    <cfRule type="iconSet" priority="687">
      <iconSet>
        <cfvo type="percent" val="0"/>
        <cfvo type="percent" val="33"/>
        <cfvo type="percent" val="67"/>
      </iconSet>
    </cfRule>
  </conditionalFormatting>
  <conditionalFormatting sqref="AE11">
    <cfRule type="iconSet" priority="672">
      <iconSet>
        <cfvo type="percent" val="0"/>
        <cfvo type="percent" val="33"/>
        <cfvo type="percent" val="67"/>
      </iconSet>
    </cfRule>
  </conditionalFormatting>
  <conditionalFormatting sqref="AE14">
    <cfRule type="containsText" dxfId="161" priority="2" operator="containsText" text="CUMPLE">
      <formula>NOT(ISERROR(SEARCH("CUMPLE",AE14)))</formula>
    </cfRule>
    <cfRule type="containsText" dxfId="160" priority="1" operator="containsText" text="NO CUMPLE">
      <formula>NOT(ISERROR(SEARCH("NO CUMPLE",AE14)))</formula>
    </cfRule>
    <cfRule type="iconSet" priority="3">
      <iconSet>
        <cfvo type="percent" val="0"/>
        <cfvo type="percent" val="33"/>
        <cfvo type="percent" val="67"/>
      </iconSet>
    </cfRule>
  </conditionalFormatting>
  <dataValidations count="4">
    <dataValidation allowBlank="1" showInputMessage="1" showErrorMessage="1" prompt="Describa las acciones que desarrollan los componentes de la PP o Plan de Acciones Afirmativas" sqref="C8:C11 C5:E5" xr:uid="{6BA27864-B6FB-4AD0-9A5C-3DFDEA3E069B}"/>
    <dataValidation allowBlank="1" showInputMessage="1" showErrorMessage="1" prompt="Elija de acuerdo a la categoría anterior_x000a_" sqref="B8:B11 B5" xr:uid="{17AFB92F-DA0D-4973-84A9-629745D96430}"/>
    <dataValidation allowBlank="1" showInputMessage="1" showErrorMessage="1" prompt="Por favor incluya las variables consideradas para el cálculo del indicador tomando como referencia las variables señaladas en la definición de la fórmula. (forma matematica)." sqref="AF8 F8 L8 I8 Q8 N8 V8 S8 AA8 X8" xr:uid="{369CF545-042F-4DD4-B58E-35870D6AF071}"/>
    <dataValidation type="list" allowBlank="1" showInputMessage="1" showErrorMessage="1" sqref="C7" xr:uid="{8058F2D7-CBBD-4643-9B0C-F5D8151F8F36}">
      <formula1>INDIRECT(#REF!)</formula1>
    </dataValidation>
  </dataValidations>
  <pageMargins left="0.7" right="0.7" top="0.75" bottom="0.75" header="0.3" footer="0.3"/>
  <pageSetup scale="3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0129-9157-4DD8-96BA-DDA6B136A06D}">
  <dimension ref="A1:BA14"/>
  <sheetViews>
    <sheetView zoomScale="60" zoomScaleNormal="60" workbookViewId="0">
      <selection activeCell="P9" sqref="P9"/>
    </sheetView>
  </sheetViews>
  <sheetFormatPr baseColWidth="10" defaultColWidth="11" defaultRowHeight="14.25"/>
  <cols>
    <col min="1" max="1" width="20.42578125" style="96" customWidth="1"/>
    <col min="2" max="2" width="34.85546875" style="96" customWidth="1"/>
    <col min="3" max="3" width="28.7109375" style="96" customWidth="1"/>
    <col min="4" max="4" width="20.42578125" style="96" customWidth="1"/>
    <col min="5" max="5" width="8.85546875" style="96" customWidth="1"/>
    <col min="6" max="6" width="10.85546875" style="96" customWidth="1"/>
    <col min="7" max="7" width="21" style="96" customWidth="1"/>
    <col min="8" max="11" width="16.140625" style="96" customWidth="1"/>
    <col min="12" max="12" width="23" style="96" customWidth="1"/>
    <col min="13" max="16" width="16.140625" style="96" customWidth="1"/>
    <col min="17" max="17" width="23" style="96" customWidth="1"/>
    <col min="18" max="21" width="16.140625" style="96" customWidth="1"/>
    <col min="22" max="22" width="23" style="96" customWidth="1"/>
    <col min="23" max="26" width="16.140625" style="96" customWidth="1"/>
    <col min="27" max="27" width="23" style="96" customWidth="1"/>
    <col min="28" max="31" width="16.140625" style="96" customWidth="1"/>
    <col min="32" max="32" width="45" style="96" customWidth="1"/>
    <col min="33" max="33" width="25.7109375" style="52" customWidth="1"/>
    <col min="34" max="16384" width="11" style="52"/>
  </cols>
  <sheetData>
    <row r="1" spans="1:53" ht="86.25" customHeight="1">
      <c r="A1" s="248"/>
      <c r="B1" s="248"/>
      <c r="C1" s="248"/>
      <c r="D1" s="251" t="s">
        <v>597</v>
      </c>
      <c r="E1" s="252"/>
      <c r="F1" s="252"/>
      <c r="G1" s="252"/>
      <c r="H1" s="252"/>
      <c r="I1" s="252"/>
      <c r="J1" s="252"/>
      <c r="K1" s="252"/>
      <c r="L1" s="252"/>
      <c r="M1" s="252"/>
      <c r="N1" s="252"/>
      <c r="O1" s="252"/>
      <c r="P1" s="252"/>
      <c r="Q1" s="252"/>
      <c r="R1" s="252"/>
      <c r="S1" s="252"/>
      <c r="T1" s="252"/>
      <c r="U1" s="252"/>
      <c r="V1" s="252"/>
      <c r="W1" s="252"/>
      <c r="X1" s="252"/>
      <c r="Y1" s="252"/>
      <c r="Z1" s="252"/>
      <c r="AA1" s="252"/>
      <c r="AB1" s="252"/>
      <c r="AC1" s="253"/>
      <c r="AD1" s="248"/>
      <c r="AE1" s="248"/>
      <c r="AF1" s="248"/>
    </row>
    <row r="2" spans="1:53" s="53" customFormat="1" ht="43.5" customHeight="1">
      <c r="A2" s="249" t="s">
        <v>610</v>
      </c>
      <c r="B2" s="249"/>
      <c r="C2" s="249"/>
      <c r="D2" s="254" t="s">
        <v>611</v>
      </c>
      <c r="E2" s="252"/>
      <c r="F2" s="252"/>
      <c r="G2" s="252"/>
      <c r="H2" s="252"/>
      <c r="I2" s="252"/>
      <c r="J2" s="252"/>
      <c r="K2" s="252"/>
      <c r="L2" s="253"/>
      <c r="M2" s="254" t="s">
        <v>612</v>
      </c>
      <c r="N2" s="252"/>
      <c r="O2" s="252"/>
      <c r="P2" s="252"/>
      <c r="Q2" s="252"/>
      <c r="R2" s="252"/>
      <c r="S2" s="252"/>
      <c r="T2" s="252"/>
      <c r="U2" s="253"/>
      <c r="V2" s="254" t="s">
        <v>609</v>
      </c>
      <c r="W2" s="252"/>
      <c r="X2" s="252"/>
      <c r="Y2" s="252"/>
      <c r="Z2" s="252"/>
      <c r="AA2" s="252"/>
      <c r="AB2" s="252"/>
      <c r="AC2" s="253"/>
      <c r="AD2" s="250" t="s">
        <v>598</v>
      </c>
      <c r="AE2" s="250"/>
      <c r="AF2" s="250"/>
    </row>
    <row r="3" spans="1:53" ht="15.75" customHeight="1">
      <c r="A3" s="363"/>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9"/>
    </row>
    <row r="4" spans="1:53" s="98" customFormat="1" ht="36.75" customHeight="1">
      <c r="A4" s="321" t="s">
        <v>499</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97"/>
      <c r="AH4" s="97"/>
      <c r="AI4" s="97"/>
      <c r="AJ4" s="97"/>
      <c r="AK4" s="97"/>
      <c r="AL4" s="97"/>
      <c r="AM4" s="97"/>
    </row>
    <row r="5" spans="1:53" ht="27" customHeight="1">
      <c r="A5" s="342" t="s">
        <v>287</v>
      </c>
      <c r="B5" s="344" t="s">
        <v>1</v>
      </c>
      <c r="C5" s="344" t="s">
        <v>2</v>
      </c>
      <c r="D5" s="344" t="s">
        <v>3</v>
      </c>
      <c r="E5" s="344" t="s">
        <v>288</v>
      </c>
      <c r="F5" s="344" t="s">
        <v>0</v>
      </c>
      <c r="G5" s="344" t="s">
        <v>16</v>
      </c>
      <c r="H5" s="278" t="s">
        <v>529</v>
      </c>
      <c r="I5" s="279"/>
      <c r="J5" s="279"/>
      <c r="K5" s="279"/>
      <c r="L5" s="280"/>
      <c r="M5" s="255" t="s">
        <v>530</v>
      </c>
      <c r="N5" s="256"/>
      <c r="O5" s="256"/>
      <c r="P5" s="256"/>
      <c r="Q5" s="336"/>
      <c r="R5" s="263" t="s">
        <v>531</v>
      </c>
      <c r="S5" s="337"/>
      <c r="T5" s="337"/>
      <c r="U5" s="337"/>
      <c r="V5" s="261"/>
      <c r="W5" s="270" t="s">
        <v>532</v>
      </c>
      <c r="X5" s="271"/>
      <c r="Y5" s="271"/>
      <c r="Z5" s="271"/>
      <c r="AA5" s="338"/>
      <c r="AB5" s="272" t="s">
        <v>537</v>
      </c>
      <c r="AC5" s="273"/>
      <c r="AD5" s="273"/>
      <c r="AE5" s="273"/>
      <c r="AF5" s="339"/>
      <c r="AG5" s="99"/>
      <c r="AH5" s="99"/>
      <c r="AI5" s="99"/>
      <c r="AJ5" s="99"/>
      <c r="AK5" s="99"/>
      <c r="AL5" s="99"/>
      <c r="AM5" s="99"/>
      <c r="AN5" s="100"/>
      <c r="AO5" s="100"/>
      <c r="AP5" s="100"/>
      <c r="AQ5" s="100"/>
      <c r="AR5" s="100"/>
      <c r="AS5" s="100"/>
      <c r="AT5" s="100"/>
      <c r="AU5" s="100"/>
      <c r="AV5" s="100"/>
      <c r="AW5" s="100"/>
      <c r="AX5" s="100"/>
      <c r="AY5" s="100"/>
      <c r="AZ5" s="100"/>
      <c r="BA5" s="100"/>
    </row>
    <row r="6" spans="1:53" ht="27" customHeight="1">
      <c r="A6" s="343"/>
      <c r="B6" s="345"/>
      <c r="C6" s="345"/>
      <c r="D6" s="345"/>
      <c r="E6" s="345"/>
      <c r="F6" s="345"/>
      <c r="G6" s="345"/>
      <c r="H6" s="86" t="s">
        <v>526</v>
      </c>
      <c r="I6" s="86" t="s">
        <v>527</v>
      </c>
      <c r="J6" s="86" t="s">
        <v>591</v>
      </c>
      <c r="K6" s="86" t="s">
        <v>533</v>
      </c>
      <c r="L6" s="86" t="s">
        <v>528</v>
      </c>
      <c r="M6" s="87" t="s">
        <v>526</v>
      </c>
      <c r="N6" s="87" t="s">
        <v>527</v>
      </c>
      <c r="O6" s="87" t="s">
        <v>589</v>
      </c>
      <c r="P6" s="87" t="s">
        <v>533</v>
      </c>
      <c r="Q6" s="87" t="s">
        <v>528</v>
      </c>
      <c r="R6" s="80" t="s">
        <v>526</v>
      </c>
      <c r="S6" s="80" t="s">
        <v>527</v>
      </c>
      <c r="T6" s="80" t="s">
        <v>589</v>
      </c>
      <c r="U6" s="80" t="s">
        <v>533</v>
      </c>
      <c r="V6" s="80" t="s">
        <v>528</v>
      </c>
      <c r="W6" s="89" t="s">
        <v>526</v>
      </c>
      <c r="X6" s="89" t="s">
        <v>527</v>
      </c>
      <c r="Y6" s="89" t="s">
        <v>589</v>
      </c>
      <c r="Z6" s="89" t="s">
        <v>533</v>
      </c>
      <c r="AA6" s="89" t="s">
        <v>528</v>
      </c>
      <c r="AB6" s="91" t="s">
        <v>534</v>
      </c>
      <c r="AC6" s="91" t="s">
        <v>535</v>
      </c>
      <c r="AD6" s="91" t="s">
        <v>589</v>
      </c>
      <c r="AE6" s="91" t="s">
        <v>536</v>
      </c>
      <c r="AF6" s="91" t="s">
        <v>595</v>
      </c>
      <c r="AG6" s="99"/>
      <c r="AH6" s="99"/>
      <c r="AI6" s="99"/>
      <c r="AJ6" s="99"/>
      <c r="AK6" s="99"/>
      <c r="AL6" s="99"/>
      <c r="AM6" s="99"/>
      <c r="AN6" s="100"/>
      <c r="AO6" s="100"/>
      <c r="AP6" s="100"/>
      <c r="AQ6" s="100"/>
      <c r="AR6" s="100"/>
      <c r="AS6" s="100"/>
      <c r="AT6" s="100"/>
      <c r="AU6" s="100"/>
      <c r="AV6" s="100"/>
      <c r="AW6" s="100"/>
      <c r="AX6" s="100"/>
      <c r="AY6" s="100"/>
      <c r="AZ6" s="100"/>
      <c r="BA6" s="100"/>
    </row>
    <row r="7" spans="1:53" ht="99.75">
      <c r="A7" s="368" t="s">
        <v>171</v>
      </c>
      <c r="B7" s="111" t="s">
        <v>158</v>
      </c>
      <c r="C7" s="101" t="s">
        <v>159</v>
      </c>
      <c r="D7" s="132" t="s">
        <v>275</v>
      </c>
      <c r="E7" s="134">
        <v>1</v>
      </c>
      <c r="F7" s="134">
        <v>1</v>
      </c>
      <c r="G7" s="134" t="s">
        <v>579</v>
      </c>
      <c r="H7" s="116">
        <f>F7/4</f>
        <v>0.25</v>
      </c>
      <c r="I7" s="31"/>
      <c r="J7" s="106">
        <f>_xlfn.PERCENTOF(I7,H7)</f>
        <v>0</v>
      </c>
      <c r="K7" s="94" t="str">
        <f t="shared" ref="K7:K11" si="0">IF(I7&gt;=H7,"CUMPLE","NO CUMPLE")</f>
        <v>NO CUMPLE</v>
      </c>
      <c r="L7" s="31"/>
      <c r="M7" s="116">
        <f t="shared" ref="M7:M11" si="1">F7/4</f>
        <v>0.25</v>
      </c>
      <c r="N7" s="31"/>
      <c r="O7" s="106">
        <f>_xlfn.PERCENTOF(N7,M7)</f>
        <v>0</v>
      </c>
      <c r="P7" s="94" t="str">
        <f t="shared" ref="P7:P11" si="2">IF(N7&gt;=M7,"CUMPLE","NO CUMPLE")</f>
        <v>NO CUMPLE</v>
      </c>
      <c r="Q7" s="31"/>
      <c r="R7" s="116">
        <f t="shared" ref="R7:R11" si="3">F7/4</f>
        <v>0.25</v>
      </c>
      <c r="S7" s="31"/>
      <c r="T7" s="106">
        <f>_xlfn.PERCENTOF(S7,R7)</f>
        <v>0</v>
      </c>
      <c r="U7" s="94" t="str">
        <f t="shared" ref="U7:U11" si="4">IF(S7&gt;=R7,"CUMPLE","NO CUMPLE")</f>
        <v>NO CUMPLE</v>
      </c>
      <c r="V7" s="31"/>
      <c r="W7" s="116">
        <f t="shared" ref="W7:W11" si="5">F7/4</f>
        <v>0.25</v>
      </c>
      <c r="X7" s="31"/>
      <c r="Y7" s="106">
        <f>_xlfn.PERCENTOF(X7,W7)</f>
        <v>0</v>
      </c>
      <c r="Z7" s="94" t="str">
        <f t="shared" ref="Z7:Z11" si="6">IF(X7&gt;=W7,"CUMPLE","NO CUMPLE")</f>
        <v>NO CUMPLE</v>
      </c>
      <c r="AA7" s="31"/>
      <c r="AB7" s="119">
        <f t="shared" ref="AB7:AB11" si="7">H7+M7+R7+W7</f>
        <v>1</v>
      </c>
      <c r="AC7" s="119">
        <f>I7+N7+S7+X7</f>
        <v>0</v>
      </c>
      <c r="AD7" s="106">
        <f>_xlfn.PERCENTOF(AC7,AB7)</f>
        <v>0</v>
      </c>
      <c r="AE7" s="94" t="str">
        <f t="shared" ref="AE7:AE11" si="8">IF(AC7&gt;=AB7,"CUMPLE","NO CUMPLE")</f>
        <v>NO CUMPLE</v>
      </c>
      <c r="AF7" s="31"/>
      <c r="AG7" s="85"/>
      <c r="AH7" s="85"/>
      <c r="AI7" s="85"/>
      <c r="AJ7" s="85"/>
      <c r="AK7" s="85"/>
      <c r="AL7" s="85"/>
      <c r="AM7" s="85"/>
    </row>
    <row r="8" spans="1:53" ht="99.75">
      <c r="A8" s="368"/>
      <c r="B8" s="101" t="s">
        <v>160</v>
      </c>
      <c r="C8" s="120" t="s">
        <v>161</v>
      </c>
      <c r="D8" s="132" t="s">
        <v>500</v>
      </c>
      <c r="E8" s="134">
        <v>0.7</v>
      </c>
      <c r="F8" s="134">
        <v>0.7</v>
      </c>
      <c r="G8" s="134" t="s">
        <v>579</v>
      </c>
      <c r="H8" s="116">
        <f t="shared" ref="H8:H11" si="9">F8/4</f>
        <v>0.17499999999999999</v>
      </c>
      <c r="I8" s="31"/>
      <c r="J8" s="106">
        <f t="shared" ref="J8:J11" si="10">_xlfn.PERCENTOF(I8,H8)</f>
        <v>0</v>
      </c>
      <c r="K8" s="94" t="str">
        <f t="shared" si="0"/>
        <v>NO CUMPLE</v>
      </c>
      <c r="L8" s="31"/>
      <c r="M8" s="116">
        <f t="shared" si="1"/>
        <v>0.17499999999999999</v>
      </c>
      <c r="N8" s="31"/>
      <c r="O8" s="106">
        <f t="shared" ref="O8:O11" si="11">_xlfn.PERCENTOF(N8,M8)</f>
        <v>0</v>
      </c>
      <c r="P8" s="94" t="str">
        <f t="shared" si="2"/>
        <v>NO CUMPLE</v>
      </c>
      <c r="Q8" s="31"/>
      <c r="R8" s="116">
        <f t="shared" si="3"/>
        <v>0.17499999999999999</v>
      </c>
      <c r="S8" s="31"/>
      <c r="T8" s="106">
        <f t="shared" ref="T8:T11" si="12">_xlfn.PERCENTOF(S8,R8)</f>
        <v>0</v>
      </c>
      <c r="U8" s="94" t="str">
        <f t="shared" si="4"/>
        <v>NO CUMPLE</v>
      </c>
      <c r="V8" s="31"/>
      <c r="W8" s="116">
        <f t="shared" si="5"/>
        <v>0.17499999999999999</v>
      </c>
      <c r="X8" s="31"/>
      <c r="Y8" s="106">
        <f t="shared" ref="Y8:Y11" si="13">_xlfn.PERCENTOF(X8,W8)</f>
        <v>0</v>
      </c>
      <c r="Z8" s="94" t="str">
        <f t="shared" si="6"/>
        <v>NO CUMPLE</v>
      </c>
      <c r="AA8" s="31"/>
      <c r="AB8" s="119">
        <f t="shared" si="7"/>
        <v>0.7</v>
      </c>
      <c r="AC8" s="119">
        <f t="shared" ref="AC8:AC11" si="14">I8+N8+S8+X8</f>
        <v>0</v>
      </c>
      <c r="AD8" s="106">
        <f t="shared" ref="AD8:AD11" si="15">_xlfn.PERCENTOF(AC8,AB8)</f>
        <v>0</v>
      </c>
      <c r="AE8" s="94" t="str">
        <f t="shared" si="8"/>
        <v>NO CUMPLE</v>
      </c>
      <c r="AF8" s="31"/>
      <c r="AG8" s="85"/>
      <c r="AH8" s="85"/>
      <c r="AI8" s="85"/>
      <c r="AJ8" s="85"/>
      <c r="AK8" s="85"/>
      <c r="AL8" s="85"/>
      <c r="AM8" s="85"/>
    </row>
    <row r="9" spans="1:53" ht="114">
      <c r="A9" s="368"/>
      <c r="B9" s="129" t="s">
        <v>162</v>
      </c>
      <c r="C9" s="114" t="s">
        <v>163</v>
      </c>
      <c r="D9" s="121" t="s">
        <v>276</v>
      </c>
      <c r="E9" s="134">
        <v>1</v>
      </c>
      <c r="F9" s="134">
        <v>1</v>
      </c>
      <c r="G9" s="134" t="s">
        <v>579</v>
      </c>
      <c r="H9" s="116">
        <f t="shared" si="9"/>
        <v>0.25</v>
      </c>
      <c r="I9" s="31"/>
      <c r="J9" s="106">
        <f t="shared" si="10"/>
        <v>0</v>
      </c>
      <c r="K9" s="94" t="str">
        <f t="shared" si="0"/>
        <v>NO CUMPLE</v>
      </c>
      <c r="L9" s="31"/>
      <c r="M9" s="116">
        <f t="shared" si="1"/>
        <v>0.25</v>
      </c>
      <c r="N9" s="31"/>
      <c r="O9" s="106">
        <f t="shared" si="11"/>
        <v>0</v>
      </c>
      <c r="P9" s="94" t="str">
        <f t="shared" si="2"/>
        <v>NO CUMPLE</v>
      </c>
      <c r="Q9" s="31"/>
      <c r="R9" s="116">
        <f t="shared" si="3"/>
        <v>0.25</v>
      </c>
      <c r="S9" s="31"/>
      <c r="T9" s="106">
        <f t="shared" si="12"/>
        <v>0</v>
      </c>
      <c r="U9" s="94" t="str">
        <f t="shared" si="4"/>
        <v>NO CUMPLE</v>
      </c>
      <c r="V9" s="31"/>
      <c r="W9" s="116">
        <f t="shared" si="5"/>
        <v>0.25</v>
      </c>
      <c r="X9" s="31"/>
      <c r="Y9" s="106">
        <f t="shared" si="13"/>
        <v>0</v>
      </c>
      <c r="Z9" s="94" t="str">
        <f t="shared" si="6"/>
        <v>NO CUMPLE</v>
      </c>
      <c r="AA9" s="31"/>
      <c r="AB9" s="119">
        <f t="shared" si="7"/>
        <v>1</v>
      </c>
      <c r="AC9" s="119">
        <f t="shared" si="14"/>
        <v>0</v>
      </c>
      <c r="AD9" s="106">
        <f t="shared" si="15"/>
        <v>0</v>
      </c>
      <c r="AE9" s="94" t="str">
        <f t="shared" si="8"/>
        <v>NO CUMPLE</v>
      </c>
      <c r="AF9" s="31"/>
      <c r="AG9" s="85"/>
      <c r="AH9" s="85"/>
      <c r="AI9" s="85"/>
      <c r="AJ9" s="85"/>
      <c r="AK9" s="85"/>
      <c r="AL9" s="85"/>
      <c r="AM9" s="85"/>
    </row>
    <row r="10" spans="1:53" ht="114">
      <c r="A10" s="368"/>
      <c r="B10" s="101" t="s">
        <v>164</v>
      </c>
      <c r="C10" s="113" t="s">
        <v>165</v>
      </c>
      <c r="D10" s="132" t="s">
        <v>166</v>
      </c>
      <c r="E10" s="101">
        <v>40</v>
      </c>
      <c r="F10" s="101">
        <v>10</v>
      </c>
      <c r="G10" s="134" t="s">
        <v>579</v>
      </c>
      <c r="H10" s="104">
        <f t="shared" si="9"/>
        <v>2.5</v>
      </c>
      <c r="I10" s="27"/>
      <c r="J10" s="106">
        <f t="shared" si="10"/>
        <v>0</v>
      </c>
      <c r="K10" s="94" t="str">
        <f t="shared" si="0"/>
        <v>NO CUMPLE</v>
      </c>
      <c r="L10" s="27"/>
      <c r="M10" s="104">
        <f t="shared" si="1"/>
        <v>2.5</v>
      </c>
      <c r="N10" s="27"/>
      <c r="O10" s="106">
        <f t="shared" si="11"/>
        <v>0</v>
      </c>
      <c r="P10" s="94" t="str">
        <f t="shared" si="2"/>
        <v>NO CUMPLE</v>
      </c>
      <c r="Q10" s="27"/>
      <c r="R10" s="104">
        <f t="shared" si="3"/>
        <v>2.5</v>
      </c>
      <c r="S10" s="27"/>
      <c r="T10" s="106">
        <f t="shared" si="12"/>
        <v>0</v>
      </c>
      <c r="U10" s="94" t="str">
        <f t="shared" si="4"/>
        <v>NO CUMPLE</v>
      </c>
      <c r="V10" s="27"/>
      <c r="W10" s="104">
        <f t="shared" si="5"/>
        <v>2.5</v>
      </c>
      <c r="X10" s="27"/>
      <c r="Y10" s="106">
        <f t="shared" si="13"/>
        <v>0</v>
      </c>
      <c r="Z10" s="94" t="str">
        <f t="shared" si="6"/>
        <v>NO CUMPLE</v>
      </c>
      <c r="AA10" s="27"/>
      <c r="AB10" s="107">
        <f t="shared" si="7"/>
        <v>10</v>
      </c>
      <c r="AC10" s="104">
        <f t="shared" si="14"/>
        <v>0</v>
      </c>
      <c r="AD10" s="106">
        <f t="shared" si="15"/>
        <v>0</v>
      </c>
      <c r="AE10" s="94" t="str">
        <f t="shared" si="8"/>
        <v>NO CUMPLE</v>
      </c>
      <c r="AF10" s="27"/>
      <c r="AG10" s="85"/>
      <c r="AH10" s="85"/>
      <c r="AI10" s="85"/>
      <c r="AJ10" s="85"/>
      <c r="AK10" s="85"/>
      <c r="AL10" s="85"/>
      <c r="AM10" s="85"/>
    </row>
    <row r="11" spans="1:53" ht="128.25">
      <c r="A11" s="368"/>
      <c r="B11" s="101" t="s">
        <v>167</v>
      </c>
      <c r="C11" s="101" t="s">
        <v>168</v>
      </c>
      <c r="D11" s="132" t="s">
        <v>169</v>
      </c>
      <c r="E11" s="101">
        <v>48</v>
      </c>
      <c r="F11" s="101">
        <v>12</v>
      </c>
      <c r="G11" s="134" t="s">
        <v>579</v>
      </c>
      <c r="H11" s="104">
        <f t="shared" si="9"/>
        <v>3</v>
      </c>
      <c r="I11" s="27"/>
      <c r="J11" s="106">
        <f t="shared" si="10"/>
        <v>0</v>
      </c>
      <c r="K11" s="94" t="str">
        <f t="shared" si="0"/>
        <v>NO CUMPLE</v>
      </c>
      <c r="L11" s="27"/>
      <c r="M11" s="104">
        <f t="shared" si="1"/>
        <v>3</v>
      </c>
      <c r="N11" s="27"/>
      <c r="O11" s="106">
        <f t="shared" si="11"/>
        <v>0</v>
      </c>
      <c r="P11" s="94" t="str">
        <f t="shared" si="2"/>
        <v>NO CUMPLE</v>
      </c>
      <c r="Q11" s="27"/>
      <c r="R11" s="104">
        <f t="shared" si="3"/>
        <v>3</v>
      </c>
      <c r="S11" s="27"/>
      <c r="T11" s="106">
        <f t="shared" si="12"/>
        <v>0</v>
      </c>
      <c r="U11" s="94" t="str">
        <f t="shared" si="4"/>
        <v>NO CUMPLE</v>
      </c>
      <c r="V11" s="27"/>
      <c r="W11" s="104">
        <f t="shared" si="5"/>
        <v>3</v>
      </c>
      <c r="X11" s="27"/>
      <c r="Y11" s="106">
        <f t="shared" si="13"/>
        <v>0</v>
      </c>
      <c r="Z11" s="94" t="str">
        <f t="shared" si="6"/>
        <v>NO CUMPLE</v>
      </c>
      <c r="AA11" s="27"/>
      <c r="AB11" s="107">
        <f t="shared" si="7"/>
        <v>12</v>
      </c>
      <c r="AC11" s="104">
        <f t="shared" si="14"/>
        <v>0</v>
      </c>
      <c r="AD11" s="106">
        <f t="shared" si="15"/>
        <v>0</v>
      </c>
      <c r="AE11" s="94" t="str">
        <f t="shared" si="8"/>
        <v>NO CUMPLE</v>
      </c>
      <c r="AF11" s="27"/>
      <c r="AG11" s="85"/>
      <c r="AH11" s="85"/>
      <c r="AI11" s="85"/>
      <c r="AJ11" s="85"/>
      <c r="AK11" s="85"/>
      <c r="AL11" s="85"/>
      <c r="AM11" s="85"/>
    </row>
    <row r="12" spans="1:53" ht="51.75" customHeight="1">
      <c r="A12" s="359"/>
      <c r="B12" s="359"/>
      <c r="C12" s="359"/>
      <c r="D12" s="359"/>
      <c r="E12" s="359"/>
      <c r="F12" s="359"/>
      <c r="G12" s="359"/>
      <c r="H12" s="360"/>
      <c r="I12" s="278" t="s">
        <v>529</v>
      </c>
      <c r="J12" s="279"/>
      <c r="K12" s="280"/>
      <c r="L12" s="257"/>
      <c r="M12" s="258"/>
      <c r="N12" s="255" t="s">
        <v>530</v>
      </c>
      <c r="O12" s="256"/>
      <c r="P12" s="256"/>
      <c r="Q12" s="257"/>
      <c r="R12" s="258"/>
      <c r="S12" s="261" t="s">
        <v>531</v>
      </c>
      <c r="T12" s="262"/>
      <c r="U12" s="263"/>
      <c r="V12" s="257"/>
      <c r="W12" s="258"/>
      <c r="X12" s="270" t="s">
        <v>532</v>
      </c>
      <c r="Y12" s="271"/>
      <c r="Z12" s="271"/>
      <c r="AA12" s="257"/>
      <c r="AB12" s="258"/>
      <c r="AC12" s="272" t="s">
        <v>537</v>
      </c>
      <c r="AD12" s="273"/>
      <c r="AE12" s="339"/>
      <c r="AF12" s="384"/>
      <c r="AG12" s="85"/>
      <c r="AH12" s="85"/>
      <c r="AI12" s="85"/>
      <c r="AJ12" s="85"/>
      <c r="AK12" s="85"/>
      <c r="AL12" s="85"/>
      <c r="AM12" s="85"/>
    </row>
    <row r="13" spans="1:53" ht="15">
      <c r="A13" s="361"/>
      <c r="B13" s="361"/>
      <c r="C13" s="361"/>
      <c r="D13" s="361"/>
      <c r="E13" s="361"/>
      <c r="F13" s="361"/>
      <c r="G13" s="361"/>
      <c r="H13" s="362"/>
      <c r="I13" s="86" t="s">
        <v>526</v>
      </c>
      <c r="J13" s="77" t="s">
        <v>527</v>
      </c>
      <c r="K13" s="86" t="s">
        <v>533</v>
      </c>
      <c r="L13" s="259"/>
      <c r="M13" s="260"/>
      <c r="N13" s="87" t="s">
        <v>526</v>
      </c>
      <c r="O13" s="87" t="s">
        <v>527</v>
      </c>
      <c r="P13" s="78" t="s">
        <v>533</v>
      </c>
      <c r="Q13" s="259"/>
      <c r="R13" s="260"/>
      <c r="S13" s="79" t="s">
        <v>526</v>
      </c>
      <c r="T13" s="80" t="s">
        <v>527</v>
      </c>
      <c r="U13" s="81" t="s">
        <v>533</v>
      </c>
      <c r="V13" s="259"/>
      <c r="W13" s="260"/>
      <c r="X13" s="88" t="s">
        <v>526</v>
      </c>
      <c r="Y13" s="89" t="s">
        <v>527</v>
      </c>
      <c r="Z13" s="82" t="s">
        <v>533</v>
      </c>
      <c r="AA13" s="259"/>
      <c r="AB13" s="260"/>
      <c r="AC13" s="91" t="s">
        <v>526</v>
      </c>
      <c r="AD13" s="91" t="s">
        <v>527</v>
      </c>
      <c r="AE13" s="91" t="s">
        <v>533</v>
      </c>
      <c r="AF13" s="385"/>
    </row>
    <row r="14" spans="1:53">
      <c r="A14" s="361"/>
      <c r="B14" s="361"/>
      <c r="C14" s="361"/>
      <c r="D14" s="361"/>
      <c r="E14" s="361"/>
      <c r="F14" s="361"/>
      <c r="G14" s="361"/>
      <c r="H14" s="362"/>
      <c r="I14" s="92">
        <v>1</v>
      </c>
      <c r="J14" s="93">
        <f>AVERAGE(J7:J11)</f>
        <v>0</v>
      </c>
      <c r="K14" s="94" t="str">
        <f>IF(J14&gt;=I14,"CUMPLE","NO CUMPLE")</f>
        <v>NO CUMPLE</v>
      </c>
      <c r="L14" s="259"/>
      <c r="M14" s="260"/>
      <c r="N14" s="92">
        <v>1</v>
      </c>
      <c r="O14" s="93">
        <f>AVERAGE(O7:O11)</f>
        <v>0</v>
      </c>
      <c r="P14" s="94" t="str">
        <f>IF(O14&gt;=N14,"CUMPLE","NO CUMPLE")</f>
        <v>NO CUMPLE</v>
      </c>
      <c r="Q14" s="259"/>
      <c r="R14" s="260"/>
      <c r="S14" s="93">
        <v>1</v>
      </c>
      <c r="T14" s="93">
        <f>AVERAGE(T7:T11)</f>
        <v>0</v>
      </c>
      <c r="U14" s="94" t="str">
        <f>IF(T14&gt;=S14,"CUMPLE","NO CUMPLE")</f>
        <v>NO CUMPLE</v>
      </c>
      <c r="V14" s="259"/>
      <c r="W14" s="260"/>
      <c r="X14" s="93">
        <v>1</v>
      </c>
      <c r="Y14" s="93">
        <f>AVERAGE(Y7:Y11)</f>
        <v>0</v>
      </c>
      <c r="Z14" s="95" t="str">
        <f>IF(Y14&gt;=X14,"CUMPLE","NO CUMPLE")</f>
        <v>NO CUMPLE</v>
      </c>
      <c r="AA14" s="259"/>
      <c r="AB14" s="260"/>
      <c r="AC14" s="92">
        <v>1</v>
      </c>
      <c r="AD14" s="93">
        <f>AVERAGE(AD7:AD11)</f>
        <v>0</v>
      </c>
      <c r="AE14" s="94" t="str">
        <f>IF(AD14&gt;=AC14,"CUMPLE","NO CUMPLE")</f>
        <v>NO CUMPLE</v>
      </c>
      <c r="AF14" s="385"/>
    </row>
  </sheetData>
  <sheetProtection algorithmName="SHA-512" hashValue="pmfVebxioqFKEAsS1REhorRY4b2mk/2Mo0veqA/DLNOKTHQvb0UPRoXPbJRCm9aJLw2lyWfvGjspyDDBH+hCag==" saltValue="oapcMLF8XDqtf6n56Aa3EQ==" spinCount="100000" sheet="1" objects="1" scenarios="1"/>
  <mergeCells count="34">
    <mergeCell ref="D5:D6"/>
    <mergeCell ref="E5:E6"/>
    <mergeCell ref="F5:F6"/>
    <mergeCell ref="X12:Z12"/>
    <mergeCell ref="AA12:AB14"/>
    <mergeCell ref="AC12:AE12"/>
    <mergeCell ref="AF12:AF14"/>
    <mergeCell ref="I12:K12"/>
    <mergeCell ref="L12:M14"/>
    <mergeCell ref="N12:P12"/>
    <mergeCell ref="Q12:R14"/>
    <mergeCell ref="S12:U12"/>
    <mergeCell ref="G5:G6"/>
    <mergeCell ref="A12:H14"/>
    <mergeCell ref="A7:A11"/>
    <mergeCell ref="A1:C1"/>
    <mergeCell ref="D1:AC1"/>
    <mergeCell ref="A3:AF3"/>
    <mergeCell ref="H5:L5"/>
    <mergeCell ref="M5:Q5"/>
    <mergeCell ref="R5:V5"/>
    <mergeCell ref="W5:AA5"/>
    <mergeCell ref="AB5:AF5"/>
    <mergeCell ref="C5:C6"/>
    <mergeCell ref="A4:AF4"/>
    <mergeCell ref="A5:A6"/>
    <mergeCell ref="B5:B6"/>
    <mergeCell ref="V12:W14"/>
    <mergeCell ref="AD1:AF1"/>
    <mergeCell ref="A2:C2"/>
    <mergeCell ref="D2:L2"/>
    <mergeCell ref="M2:U2"/>
    <mergeCell ref="V2:AC2"/>
    <mergeCell ref="AD2:AF2"/>
  </mergeCells>
  <conditionalFormatting sqref="K7">
    <cfRule type="iconSet" priority="654">
      <iconSet>
        <cfvo type="percent" val="0"/>
        <cfvo type="percent" val="33"/>
        <cfvo type="percent" val="67"/>
      </iconSet>
    </cfRule>
  </conditionalFormatting>
  <conditionalFormatting sqref="K7:K11">
    <cfRule type="containsText" dxfId="159" priority="479" operator="containsText" text="CUMPLE">
      <formula>NOT(ISERROR(SEARCH("CUMPLE",K7)))</formula>
    </cfRule>
    <cfRule type="containsText" dxfId="158" priority="478" operator="containsText" text="NO CUMPLE">
      <formula>NOT(ISERROR(SEARCH("NO CUMPLE",K7)))</formula>
    </cfRule>
  </conditionalFormatting>
  <conditionalFormatting sqref="K8">
    <cfRule type="iconSet" priority="639">
      <iconSet>
        <cfvo type="percent" val="0"/>
        <cfvo type="percent" val="33"/>
        <cfvo type="percent" val="67"/>
      </iconSet>
    </cfRule>
  </conditionalFormatting>
  <conditionalFormatting sqref="K9">
    <cfRule type="iconSet" priority="624">
      <iconSet>
        <cfvo type="percent" val="0"/>
        <cfvo type="percent" val="33"/>
        <cfvo type="percent" val="67"/>
      </iconSet>
    </cfRule>
  </conditionalFormatting>
  <conditionalFormatting sqref="K10">
    <cfRule type="iconSet" priority="495">
      <iconSet>
        <cfvo type="percent" val="0"/>
        <cfvo type="percent" val="33"/>
        <cfvo type="percent" val="67"/>
      </iconSet>
    </cfRule>
  </conditionalFormatting>
  <conditionalFormatting sqref="K11">
    <cfRule type="iconSet" priority="480">
      <iconSet>
        <cfvo type="percent" val="0"/>
        <cfvo type="percent" val="33"/>
        <cfvo type="percent" val="67"/>
      </iconSet>
    </cfRule>
  </conditionalFormatting>
  <conditionalFormatting sqref="K14">
    <cfRule type="containsText" dxfId="157" priority="13" operator="containsText" text="NO CUMPLE">
      <formula>NOT(ISERROR(SEARCH("NO CUMPLE",K14)))</formula>
    </cfRule>
    <cfRule type="containsText" dxfId="156" priority="14" operator="containsText" text="CUMPLE">
      <formula>NOT(ISERROR(SEARCH("CUMPLE",K14)))</formula>
    </cfRule>
    <cfRule type="iconSet" priority="15">
      <iconSet>
        <cfvo type="percent" val="0"/>
        <cfvo type="percent" val="33"/>
        <cfvo type="percent" val="67"/>
      </iconSet>
    </cfRule>
  </conditionalFormatting>
  <conditionalFormatting sqref="P7">
    <cfRule type="iconSet" priority="651">
      <iconSet>
        <cfvo type="percent" val="0"/>
        <cfvo type="percent" val="33"/>
        <cfvo type="percent" val="67"/>
      </iconSet>
    </cfRule>
  </conditionalFormatting>
  <conditionalFormatting sqref="P7:P11">
    <cfRule type="containsText" dxfId="155" priority="476" operator="containsText" text="CUMPLE">
      <formula>NOT(ISERROR(SEARCH("CUMPLE",P7)))</formula>
    </cfRule>
    <cfRule type="containsText" dxfId="154" priority="475" operator="containsText" text="NO CUMPLE">
      <formula>NOT(ISERROR(SEARCH("NO CUMPLE",P7)))</formula>
    </cfRule>
  </conditionalFormatting>
  <conditionalFormatting sqref="P8">
    <cfRule type="iconSet" priority="636">
      <iconSet>
        <cfvo type="percent" val="0"/>
        <cfvo type="percent" val="33"/>
        <cfvo type="percent" val="67"/>
      </iconSet>
    </cfRule>
  </conditionalFormatting>
  <conditionalFormatting sqref="P9">
    <cfRule type="iconSet" priority="621">
      <iconSet>
        <cfvo type="percent" val="0"/>
        <cfvo type="percent" val="33"/>
        <cfvo type="percent" val="67"/>
      </iconSet>
    </cfRule>
  </conditionalFormatting>
  <conditionalFormatting sqref="P10">
    <cfRule type="iconSet" priority="492">
      <iconSet>
        <cfvo type="percent" val="0"/>
        <cfvo type="percent" val="33"/>
        <cfvo type="percent" val="67"/>
      </iconSet>
    </cfRule>
  </conditionalFormatting>
  <conditionalFormatting sqref="P11">
    <cfRule type="iconSet" priority="477">
      <iconSet>
        <cfvo type="percent" val="0"/>
        <cfvo type="percent" val="33"/>
        <cfvo type="percent" val="67"/>
      </iconSet>
    </cfRule>
  </conditionalFormatting>
  <conditionalFormatting sqref="P14">
    <cfRule type="containsText" dxfId="153" priority="10" operator="containsText" text="NO CUMPLE">
      <formula>NOT(ISERROR(SEARCH("NO CUMPLE",P14)))</formula>
    </cfRule>
    <cfRule type="containsText" dxfId="152" priority="11" operator="containsText" text="CUMPLE">
      <formula>NOT(ISERROR(SEARCH("CUMPLE",P14)))</formula>
    </cfRule>
    <cfRule type="iconSet" priority="12">
      <iconSet>
        <cfvo type="percent" val="0"/>
        <cfvo type="percent" val="33"/>
        <cfvo type="percent" val="67"/>
      </iconSet>
    </cfRule>
  </conditionalFormatting>
  <conditionalFormatting sqref="U7">
    <cfRule type="iconSet" priority="648">
      <iconSet>
        <cfvo type="percent" val="0"/>
        <cfvo type="percent" val="33"/>
        <cfvo type="percent" val="67"/>
      </iconSet>
    </cfRule>
  </conditionalFormatting>
  <conditionalFormatting sqref="U7:U11">
    <cfRule type="containsText" dxfId="151" priority="472" operator="containsText" text="NO CUMPLE">
      <formula>NOT(ISERROR(SEARCH("NO CUMPLE",U7)))</formula>
    </cfRule>
    <cfRule type="containsText" dxfId="150" priority="473" operator="containsText" text="CUMPLE">
      <formula>NOT(ISERROR(SEARCH("CUMPLE",U7)))</formula>
    </cfRule>
  </conditionalFormatting>
  <conditionalFormatting sqref="U8">
    <cfRule type="iconSet" priority="633">
      <iconSet>
        <cfvo type="percent" val="0"/>
        <cfvo type="percent" val="33"/>
        <cfvo type="percent" val="67"/>
      </iconSet>
    </cfRule>
  </conditionalFormatting>
  <conditionalFormatting sqref="U9">
    <cfRule type="iconSet" priority="618">
      <iconSet>
        <cfvo type="percent" val="0"/>
        <cfvo type="percent" val="33"/>
        <cfvo type="percent" val="67"/>
      </iconSet>
    </cfRule>
  </conditionalFormatting>
  <conditionalFormatting sqref="U10">
    <cfRule type="iconSet" priority="489">
      <iconSet>
        <cfvo type="percent" val="0"/>
        <cfvo type="percent" val="33"/>
        <cfvo type="percent" val="67"/>
      </iconSet>
    </cfRule>
  </conditionalFormatting>
  <conditionalFormatting sqref="U11">
    <cfRule type="iconSet" priority="474">
      <iconSet>
        <cfvo type="percent" val="0"/>
        <cfvo type="percent" val="33"/>
        <cfvo type="percent" val="67"/>
      </iconSet>
    </cfRule>
  </conditionalFormatting>
  <conditionalFormatting sqref="U14">
    <cfRule type="containsText" dxfId="149" priority="7" operator="containsText" text="NO CUMPLE">
      <formula>NOT(ISERROR(SEARCH("NO CUMPLE",U14)))</formula>
    </cfRule>
    <cfRule type="containsText" dxfId="148" priority="8" operator="containsText" text="CUMPLE">
      <formula>NOT(ISERROR(SEARCH("CUMPLE",U14)))</formula>
    </cfRule>
    <cfRule type="iconSet" priority="9">
      <iconSet>
        <cfvo type="percent" val="0"/>
        <cfvo type="percent" val="33"/>
        <cfvo type="percent" val="67"/>
      </iconSet>
    </cfRule>
  </conditionalFormatting>
  <conditionalFormatting sqref="Z7">
    <cfRule type="iconSet" priority="660">
      <iconSet>
        <cfvo type="percent" val="0"/>
        <cfvo type="percent" val="33"/>
        <cfvo type="percent" val="67"/>
      </iconSet>
    </cfRule>
  </conditionalFormatting>
  <conditionalFormatting sqref="Z7:Z11">
    <cfRule type="containsText" dxfId="147" priority="469" operator="containsText" text="NO CUMPLE">
      <formula>NOT(ISERROR(SEARCH("NO CUMPLE",Z7)))</formula>
    </cfRule>
    <cfRule type="containsText" dxfId="146" priority="470" operator="containsText" text="CUMPLE">
      <formula>NOT(ISERROR(SEARCH("CUMPLE",Z7)))</formula>
    </cfRule>
  </conditionalFormatting>
  <conditionalFormatting sqref="Z8">
    <cfRule type="iconSet" priority="645">
      <iconSet>
        <cfvo type="percent" val="0"/>
        <cfvo type="percent" val="33"/>
        <cfvo type="percent" val="67"/>
      </iconSet>
    </cfRule>
  </conditionalFormatting>
  <conditionalFormatting sqref="Z9">
    <cfRule type="iconSet" priority="630">
      <iconSet>
        <cfvo type="percent" val="0"/>
        <cfvo type="percent" val="33"/>
        <cfvo type="percent" val="67"/>
      </iconSet>
    </cfRule>
  </conditionalFormatting>
  <conditionalFormatting sqref="Z10">
    <cfRule type="iconSet" priority="486">
      <iconSet>
        <cfvo type="percent" val="0"/>
        <cfvo type="percent" val="33"/>
        <cfvo type="percent" val="67"/>
      </iconSet>
    </cfRule>
  </conditionalFormatting>
  <conditionalFormatting sqref="Z11">
    <cfRule type="iconSet" priority="471">
      <iconSet>
        <cfvo type="percent" val="0"/>
        <cfvo type="percent" val="33"/>
        <cfvo type="percent" val="67"/>
      </iconSet>
    </cfRule>
  </conditionalFormatting>
  <conditionalFormatting sqref="Z14">
    <cfRule type="iconSet" priority="6">
      <iconSet>
        <cfvo type="percent" val="0"/>
        <cfvo type="percent" val="33"/>
        <cfvo type="percent" val="67"/>
      </iconSet>
    </cfRule>
    <cfRule type="containsText" dxfId="145" priority="5" operator="containsText" text="CUMPLE">
      <formula>NOT(ISERROR(SEARCH("CUMPLE",Z14)))</formula>
    </cfRule>
    <cfRule type="containsText" dxfId="144" priority="4" operator="containsText" text="NO CUMPLE">
      <formula>NOT(ISERROR(SEARCH("NO CUMPLE",Z14)))</formula>
    </cfRule>
  </conditionalFormatting>
  <conditionalFormatting sqref="AE7">
    <cfRule type="iconSet" priority="657">
      <iconSet>
        <cfvo type="percent" val="0"/>
        <cfvo type="percent" val="33"/>
        <cfvo type="percent" val="67"/>
      </iconSet>
    </cfRule>
  </conditionalFormatting>
  <conditionalFormatting sqref="AE7:AE11">
    <cfRule type="containsText" dxfId="143" priority="466" operator="containsText" text="NO CUMPLE">
      <formula>NOT(ISERROR(SEARCH("NO CUMPLE",AE7)))</formula>
    </cfRule>
    <cfRule type="containsText" dxfId="142" priority="467" operator="containsText" text="CUMPLE">
      <formula>NOT(ISERROR(SEARCH("CUMPLE",AE7)))</formula>
    </cfRule>
  </conditionalFormatting>
  <conditionalFormatting sqref="AE8">
    <cfRule type="iconSet" priority="642">
      <iconSet>
        <cfvo type="percent" val="0"/>
        <cfvo type="percent" val="33"/>
        <cfvo type="percent" val="67"/>
      </iconSet>
    </cfRule>
  </conditionalFormatting>
  <conditionalFormatting sqref="AE9">
    <cfRule type="iconSet" priority="627">
      <iconSet>
        <cfvo type="percent" val="0"/>
        <cfvo type="percent" val="33"/>
        <cfvo type="percent" val="67"/>
      </iconSet>
    </cfRule>
  </conditionalFormatting>
  <conditionalFormatting sqref="AE10">
    <cfRule type="iconSet" priority="483">
      <iconSet>
        <cfvo type="percent" val="0"/>
        <cfvo type="percent" val="33"/>
        <cfvo type="percent" val="67"/>
      </iconSet>
    </cfRule>
  </conditionalFormatting>
  <conditionalFormatting sqref="AE11">
    <cfRule type="iconSet" priority="468">
      <iconSet>
        <cfvo type="percent" val="0"/>
        <cfvo type="percent" val="33"/>
        <cfvo type="percent" val="67"/>
      </iconSet>
    </cfRule>
  </conditionalFormatting>
  <conditionalFormatting sqref="AE14">
    <cfRule type="containsText" dxfId="141" priority="1" operator="containsText" text="NO CUMPLE">
      <formula>NOT(ISERROR(SEARCH("NO CUMPLE",AE14)))</formula>
    </cfRule>
    <cfRule type="iconSet" priority="3">
      <iconSet>
        <cfvo type="percent" val="0"/>
        <cfvo type="percent" val="33"/>
        <cfvo type="percent" val="67"/>
      </iconSet>
    </cfRule>
    <cfRule type="containsText" dxfId="140" priority="2" operator="containsText" text="CUMPLE">
      <formula>NOT(ISERROR(SEARCH("CUMPLE",AE14)))</formula>
    </cfRule>
  </conditionalFormatting>
  <dataValidations count="3">
    <dataValidation allowBlank="1" showInputMessage="1" showErrorMessage="1" prompt="Por favor incluya las variables consideradas para el cálculo del indicador tomando como referencia las variables señaladas en la definición de la fórmula. (forma matematica)." sqref="AF10:AF11 L10:L11 I10:I11 Q10:Q11 N10:N11 V10:V11 S10:S11 AA10:AA11 X10:X11" xr:uid="{2F6D2831-A77F-48F3-9A00-876163741A2C}"/>
    <dataValidation allowBlank="1" showInputMessage="1" showErrorMessage="1" prompt="Elija de acuerdo a la categoría anterior_x000a_" sqref="B5" xr:uid="{603542F2-43D0-4E3D-A0A1-188B42ED3DE3}"/>
    <dataValidation allowBlank="1" showInputMessage="1" showErrorMessage="1" prompt="Describa las acciones que desarrollan los componentes de la PP o Plan de Acciones Afirmativas" sqref="B9 C5:E5" xr:uid="{7EEDB682-477A-4469-8BCD-EB61C69D84A9}"/>
  </dataValidations>
  <pageMargins left="0.7" right="0.7" top="0.75" bottom="0.75" header="0.3" footer="0.3"/>
  <pageSetup scale="3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6EADC-1A27-454F-BA24-2E4CCD704D9E}">
  <dimension ref="A1:BA22"/>
  <sheetViews>
    <sheetView zoomScale="60" zoomScaleNormal="60" workbookViewId="0">
      <selection activeCell="J7" sqref="J7"/>
    </sheetView>
  </sheetViews>
  <sheetFormatPr baseColWidth="10" defaultColWidth="11" defaultRowHeight="14.25"/>
  <cols>
    <col min="1" max="1" width="20.42578125" style="96" customWidth="1"/>
    <col min="2" max="2" width="34.85546875" style="96" customWidth="1"/>
    <col min="3" max="3" width="28.7109375" style="96" customWidth="1"/>
    <col min="4" max="4" width="20.42578125" style="96" customWidth="1"/>
    <col min="5" max="5" width="8.85546875" style="96" customWidth="1"/>
    <col min="6" max="6" width="10.85546875" style="96" customWidth="1"/>
    <col min="7" max="7" width="21" style="96" customWidth="1"/>
    <col min="8" max="11" width="16.140625" style="96" customWidth="1"/>
    <col min="12" max="12" width="23" style="96" customWidth="1"/>
    <col min="13" max="16" width="16.140625" style="96" customWidth="1"/>
    <col min="17" max="17" width="23" style="96" customWidth="1"/>
    <col min="18" max="21" width="16.140625" style="96" customWidth="1"/>
    <col min="22" max="22" width="23" style="96" customWidth="1"/>
    <col min="23" max="26" width="16.140625" style="96" customWidth="1"/>
    <col min="27" max="27" width="23" style="96" customWidth="1"/>
    <col min="28" max="31" width="16.140625" style="96" customWidth="1"/>
    <col min="32" max="32" width="38.5703125" style="96" customWidth="1"/>
    <col min="33" max="33" width="25.7109375" style="52" customWidth="1"/>
    <col min="34" max="16384" width="11" style="52"/>
  </cols>
  <sheetData>
    <row r="1" spans="1:53" ht="86.25" customHeight="1">
      <c r="A1" s="248"/>
      <c r="B1" s="248"/>
      <c r="C1" s="248"/>
      <c r="D1" s="249" t="s">
        <v>597</v>
      </c>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48"/>
      <c r="AE1" s="248"/>
      <c r="AF1" s="248"/>
    </row>
    <row r="2" spans="1:53" s="53" customFormat="1" ht="43.5" customHeight="1">
      <c r="A2" s="249" t="s">
        <v>610</v>
      </c>
      <c r="B2" s="249"/>
      <c r="C2" s="249"/>
      <c r="D2" s="250" t="s">
        <v>611</v>
      </c>
      <c r="E2" s="250"/>
      <c r="F2" s="250"/>
      <c r="G2" s="250"/>
      <c r="H2" s="250"/>
      <c r="I2" s="250"/>
      <c r="J2" s="250"/>
      <c r="K2" s="250"/>
      <c r="L2" s="250"/>
      <c r="M2" s="250" t="s">
        <v>612</v>
      </c>
      <c r="N2" s="250"/>
      <c r="O2" s="250"/>
      <c r="P2" s="250"/>
      <c r="Q2" s="250"/>
      <c r="R2" s="250"/>
      <c r="S2" s="250"/>
      <c r="T2" s="250"/>
      <c r="U2" s="250"/>
      <c r="V2" s="250" t="s">
        <v>609</v>
      </c>
      <c r="W2" s="250"/>
      <c r="X2" s="250"/>
      <c r="Y2" s="250"/>
      <c r="Z2" s="250"/>
      <c r="AA2" s="250"/>
      <c r="AB2" s="250"/>
      <c r="AC2" s="250"/>
      <c r="AD2" s="250" t="s">
        <v>598</v>
      </c>
      <c r="AE2" s="250"/>
      <c r="AF2" s="250"/>
    </row>
    <row r="3" spans="1:53" ht="15.75" customHeight="1">
      <c r="A3" s="330"/>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row>
    <row r="4" spans="1:53" s="98" customFormat="1" ht="36.75" customHeight="1">
      <c r="A4" s="281" t="s">
        <v>501</v>
      </c>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97"/>
      <c r="AH4" s="97"/>
      <c r="AI4" s="97"/>
      <c r="AJ4" s="97"/>
      <c r="AK4" s="97"/>
      <c r="AL4" s="97"/>
      <c r="AM4" s="97"/>
    </row>
    <row r="5" spans="1:53" ht="27" customHeight="1">
      <c r="A5" s="376" t="s">
        <v>287</v>
      </c>
      <c r="B5" s="376" t="s">
        <v>1</v>
      </c>
      <c r="C5" s="376" t="s">
        <v>2</v>
      </c>
      <c r="D5" s="376" t="s">
        <v>3</v>
      </c>
      <c r="E5" s="376" t="s">
        <v>288</v>
      </c>
      <c r="F5" s="376" t="s">
        <v>0</v>
      </c>
      <c r="G5" s="376" t="s">
        <v>16</v>
      </c>
      <c r="H5" s="377" t="s">
        <v>529</v>
      </c>
      <c r="I5" s="377"/>
      <c r="J5" s="377"/>
      <c r="K5" s="377"/>
      <c r="L5" s="377"/>
      <c r="M5" s="378" t="s">
        <v>530</v>
      </c>
      <c r="N5" s="378"/>
      <c r="O5" s="378"/>
      <c r="P5" s="378"/>
      <c r="Q5" s="378"/>
      <c r="R5" s="262" t="s">
        <v>531</v>
      </c>
      <c r="S5" s="262"/>
      <c r="T5" s="262"/>
      <c r="U5" s="262"/>
      <c r="V5" s="262"/>
      <c r="W5" s="369" t="s">
        <v>532</v>
      </c>
      <c r="X5" s="369"/>
      <c r="Y5" s="369"/>
      <c r="Z5" s="369"/>
      <c r="AA5" s="369"/>
      <c r="AB5" s="370" t="s">
        <v>537</v>
      </c>
      <c r="AC5" s="370"/>
      <c r="AD5" s="370"/>
      <c r="AE5" s="370"/>
      <c r="AF5" s="370"/>
      <c r="AG5" s="99"/>
      <c r="AH5" s="99"/>
      <c r="AI5" s="99"/>
      <c r="AJ5" s="99"/>
      <c r="AK5" s="99"/>
      <c r="AL5" s="99"/>
      <c r="AM5" s="99"/>
      <c r="AN5" s="100"/>
      <c r="AO5" s="100"/>
      <c r="AP5" s="100"/>
      <c r="AQ5" s="100"/>
      <c r="AR5" s="100"/>
      <c r="AS5" s="100"/>
      <c r="AT5" s="100"/>
      <c r="AU5" s="100"/>
      <c r="AV5" s="100"/>
      <c r="AW5" s="100"/>
      <c r="AX5" s="100"/>
      <c r="AY5" s="100"/>
      <c r="AZ5" s="100"/>
      <c r="BA5" s="100"/>
    </row>
    <row r="6" spans="1:53" ht="27" customHeight="1">
      <c r="A6" s="376"/>
      <c r="B6" s="376"/>
      <c r="C6" s="376"/>
      <c r="D6" s="376"/>
      <c r="E6" s="376"/>
      <c r="F6" s="376"/>
      <c r="G6" s="376"/>
      <c r="H6" s="86" t="s">
        <v>526</v>
      </c>
      <c r="I6" s="86" t="s">
        <v>527</v>
      </c>
      <c r="J6" s="86" t="s">
        <v>591</v>
      </c>
      <c r="K6" s="86" t="s">
        <v>533</v>
      </c>
      <c r="L6" s="86" t="s">
        <v>528</v>
      </c>
      <c r="M6" s="87" t="s">
        <v>526</v>
      </c>
      <c r="N6" s="87" t="s">
        <v>527</v>
      </c>
      <c r="O6" s="87" t="s">
        <v>591</v>
      </c>
      <c r="P6" s="87" t="s">
        <v>533</v>
      </c>
      <c r="Q6" s="87" t="s">
        <v>528</v>
      </c>
      <c r="R6" s="80" t="s">
        <v>526</v>
      </c>
      <c r="S6" s="80" t="s">
        <v>527</v>
      </c>
      <c r="T6" s="80" t="s">
        <v>591</v>
      </c>
      <c r="U6" s="80" t="s">
        <v>533</v>
      </c>
      <c r="V6" s="80" t="s">
        <v>528</v>
      </c>
      <c r="W6" s="89" t="s">
        <v>526</v>
      </c>
      <c r="X6" s="89" t="s">
        <v>527</v>
      </c>
      <c r="Y6" s="89" t="s">
        <v>591</v>
      </c>
      <c r="Z6" s="89" t="s">
        <v>533</v>
      </c>
      <c r="AA6" s="89" t="s">
        <v>528</v>
      </c>
      <c r="AB6" s="91" t="s">
        <v>534</v>
      </c>
      <c r="AC6" s="91" t="s">
        <v>535</v>
      </c>
      <c r="AD6" s="91" t="s">
        <v>591</v>
      </c>
      <c r="AE6" s="91" t="s">
        <v>536</v>
      </c>
      <c r="AF6" s="91" t="s">
        <v>592</v>
      </c>
      <c r="AG6" s="99"/>
      <c r="AH6" s="99"/>
      <c r="AI6" s="99"/>
      <c r="AJ6" s="99"/>
      <c r="AK6" s="99"/>
      <c r="AL6" s="99"/>
      <c r="AM6" s="99"/>
      <c r="AN6" s="100"/>
      <c r="AO6" s="100"/>
      <c r="AP6" s="100"/>
      <c r="AQ6" s="100"/>
      <c r="AR6" s="100"/>
      <c r="AS6" s="100"/>
      <c r="AT6" s="100"/>
      <c r="AU6" s="100"/>
      <c r="AV6" s="100"/>
      <c r="AW6" s="100"/>
      <c r="AX6" s="100"/>
      <c r="AY6" s="100"/>
      <c r="AZ6" s="100"/>
      <c r="BA6" s="100"/>
    </row>
    <row r="7" spans="1:53" ht="142.5">
      <c r="A7" s="368" t="s">
        <v>170</v>
      </c>
      <c r="B7" s="111" t="s">
        <v>172</v>
      </c>
      <c r="C7" s="101" t="s">
        <v>173</v>
      </c>
      <c r="D7" s="132" t="s">
        <v>502</v>
      </c>
      <c r="E7" s="134">
        <v>0.97</v>
      </c>
      <c r="F7" s="134">
        <v>0.97</v>
      </c>
      <c r="G7" s="134" t="s">
        <v>580</v>
      </c>
      <c r="H7" s="116">
        <f>F7/4</f>
        <v>0.24249999999999999</v>
      </c>
      <c r="I7" s="31"/>
      <c r="J7" s="106">
        <f>_xlfn.PERCENTOF(I7,H7)</f>
        <v>0</v>
      </c>
      <c r="K7" s="94" t="str">
        <f t="shared" ref="K7:K9" si="0">IF(I7&gt;=H7,"CUMPLE","NO CUMPLE")</f>
        <v>NO CUMPLE</v>
      </c>
      <c r="L7" s="31"/>
      <c r="M7" s="116">
        <f t="shared" ref="M7:M9" si="1">F7/4</f>
        <v>0.24249999999999999</v>
      </c>
      <c r="N7" s="31"/>
      <c r="O7" s="106">
        <f>_xlfn.PERCENTOF(N7,M7)</f>
        <v>0</v>
      </c>
      <c r="P7" s="94" t="str">
        <f t="shared" ref="P7:P9" si="2">IF(N7&gt;=M7,"CUMPLE","NO CUMPLE")</f>
        <v>NO CUMPLE</v>
      </c>
      <c r="Q7" s="31"/>
      <c r="R7" s="116">
        <f t="shared" ref="R7:R9" si="3">F7/4</f>
        <v>0.24249999999999999</v>
      </c>
      <c r="S7" s="31"/>
      <c r="T7" s="106">
        <f>_xlfn.PERCENTOF(S7,R7)</f>
        <v>0</v>
      </c>
      <c r="U7" s="94" t="str">
        <f t="shared" ref="U7:U9" si="4">IF(S7&gt;=R7,"CUMPLE","NO CUMPLE")</f>
        <v>NO CUMPLE</v>
      </c>
      <c r="V7" s="31"/>
      <c r="W7" s="116">
        <f t="shared" ref="W7:W9" si="5">F7/4</f>
        <v>0.24249999999999999</v>
      </c>
      <c r="X7" s="31"/>
      <c r="Y7" s="106">
        <f>_xlfn.PERCENTOF(X7,W7)</f>
        <v>0</v>
      </c>
      <c r="Z7" s="94" t="str">
        <f t="shared" ref="Z7:Z9" si="6">IF(X7&gt;=W7,"CUMPLE","NO CUMPLE")</f>
        <v>NO CUMPLE</v>
      </c>
      <c r="AA7" s="31"/>
      <c r="AB7" s="119">
        <f t="shared" ref="AB7:AB9" si="7">H7+M7+R7+W7</f>
        <v>0.97</v>
      </c>
      <c r="AC7" s="116">
        <f>I7+N7+S7+X7</f>
        <v>0</v>
      </c>
      <c r="AD7" s="106">
        <f>_xlfn.PERCENTOF(AC7,AB7)</f>
        <v>0</v>
      </c>
      <c r="AE7" s="94" t="str">
        <f t="shared" ref="AE7:AE9" si="8">IF(AC7&gt;=AB7,"CUMPLE","NO CUMPLE")</f>
        <v>NO CUMPLE</v>
      </c>
      <c r="AF7" s="31"/>
      <c r="AG7" s="85"/>
      <c r="AH7" s="85"/>
      <c r="AI7" s="85"/>
      <c r="AJ7" s="85"/>
      <c r="AK7" s="85"/>
      <c r="AL7" s="85"/>
      <c r="AM7" s="85"/>
    </row>
    <row r="8" spans="1:53" ht="93" customHeight="1">
      <c r="A8" s="368"/>
      <c r="B8" s="101" t="s">
        <v>378</v>
      </c>
      <c r="C8" s="120" t="s">
        <v>379</v>
      </c>
      <c r="D8" s="132" t="s">
        <v>380</v>
      </c>
      <c r="E8" s="112">
        <v>48</v>
      </c>
      <c r="F8" s="112">
        <v>12</v>
      </c>
      <c r="G8" s="134" t="s">
        <v>580</v>
      </c>
      <c r="H8" s="104">
        <f t="shared" ref="H8:H9" si="9">F8/4</f>
        <v>3</v>
      </c>
      <c r="I8" s="27"/>
      <c r="J8" s="106">
        <f t="shared" ref="J8:J9" si="10">_xlfn.PERCENTOF(I8,H8)</f>
        <v>0</v>
      </c>
      <c r="K8" s="94" t="str">
        <f t="shared" si="0"/>
        <v>NO CUMPLE</v>
      </c>
      <c r="L8" s="27"/>
      <c r="M8" s="104">
        <f t="shared" si="1"/>
        <v>3</v>
      </c>
      <c r="N8" s="27"/>
      <c r="O8" s="106">
        <f t="shared" ref="O8:O9" si="11">_xlfn.PERCENTOF(N8,M8)</f>
        <v>0</v>
      </c>
      <c r="P8" s="94" t="str">
        <f t="shared" si="2"/>
        <v>NO CUMPLE</v>
      </c>
      <c r="Q8" s="27"/>
      <c r="R8" s="104">
        <f t="shared" si="3"/>
        <v>3</v>
      </c>
      <c r="S8" s="27"/>
      <c r="T8" s="106">
        <f t="shared" ref="T8:T9" si="12">_xlfn.PERCENTOF(S8,R8)</f>
        <v>0</v>
      </c>
      <c r="U8" s="94" t="str">
        <f t="shared" si="4"/>
        <v>NO CUMPLE</v>
      </c>
      <c r="V8" s="27"/>
      <c r="W8" s="104">
        <f t="shared" si="5"/>
        <v>3</v>
      </c>
      <c r="X8" s="27"/>
      <c r="Y8" s="106">
        <f t="shared" ref="Y8:Y9" si="13">_xlfn.PERCENTOF(X8,W8)</f>
        <v>0</v>
      </c>
      <c r="Z8" s="94" t="str">
        <f t="shared" si="6"/>
        <v>NO CUMPLE</v>
      </c>
      <c r="AA8" s="27"/>
      <c r="AB8" s="107">
        <f t="shared" si="7"/>
        <v>12</v>
      </c>
      <c r="AC8" s="104">
        <f t="shared" ref="AC8:AC9" si="14">I8+N8+S8+X8</f>
        <v>0</v>
      </c>
      <c r="AD8" s="106">
        <f t="shared" ref="AD8:AD9" si="15">_xlfn.PERCENTOF(AC8,AB8)</f>
        <v>0</v>
      </c>
      <c r="AE8" s="94" t="str">
        <f t="shared" si="8"/>
        <v>NO CUMPLE</v>
      </c>
      <c r="AF8" s="27"/>
      <c r="AG8" s="85"/>
      <c r="AH8" s="85"/>
      <c r="AI8" s="85"/>
      <c r="AJ8" s="85"/>
      <c r="AK8" s="85"/>
      <c r="AL8" s="85"/>
      <c r="AM8" s="85"/>
    </row>
    <row r="9" spans="1:53" ht="99.75">
      <c r="A9" s="368"/>
      <c r="B9" s="129" t="s">
        <v>381</v>
      </c>
      <c r="C9" s="114" t="s">
        <v>174</v>
      </c>
      <c r="D9" s="121" t="s">
        <v>382</v>
      </c>
      <c r="E9" s="112">
        <v>24</v>
      </c>
      <c r="F9" s="112">
        <v>6</v>
      </c>
      <c r="G9" s="134" t="s">
        <v>580</v>
      </c>
      <c r="H9" s="104">
        <f t="shared" si="9"/>
        <v>1.5</v>
      </c>
      <c r="I9" s="27"/>
      <c r="J9" s="106">
        <f t="shared" si="10"/>
        <v>0</v>
      </c>
      <c r="K9" s="94" t="str">
        <f t="shared" si="0"/>
        <v>NO CUMPLE</v>
      </c>
      <c r="L9" s="27"/>
      <c r="M9" s="104">
        <f t="shared" si="1"/>
        <v>1.5</v>
      </c>
      <c r="N9" s="27"/>
      <c r="O9" s="106">
        <f t="shared" si="11"/>
        <v>0</v>
      </c>
      <c r="P9" s="94" t="str">
        <f t="shared" si="2"/>
        <v>NO CUMPLE</v>
      </c>
      <c r="Q9" s="27"/>
      <c r="R9" s="104">
        <f t="shared" si="3"/>
        <v>1.5</v>
      </c>
      <c r="S9" s="27"/>
      <c r="T9" s="106">
        <f t="shared" si="12"/>
        <v>0</v>
      </c>
      <c r="U9" s="94" t="str">
        <f t="shared" si="4"/>
        <v>NO CUMPLE</v>
      </c>
      <c r="V9" s="27"/>
      <c r="W9" s="104">
        <f t="shared" si="5"/>
        <v>1.5</v>
      </c>
      <c r="X9" s="27"/>
      <c r="Y9" s="106">
        <f t="shared" si="13"/>
        <v>0</v>
      </c>
      <c r="Z9" s="94" t="str">
        <f t="shared" si="6"/>
        <v>NO CUMPLE</v>
      </c>
      <c r="AA9" s="27"/>
      <c r="AB9" s="107">
        <f t="shared" si="7"/>
        <v>6</v>
      </c>
      <c r="AC9" s="104">
        <f t="shared" si="14"/>
        <v>0</v>
      </c>
      <c r="AD9" s="106">
        <f t="shared" si="15"/>
        <v>0</v>
      </c>
      <c r="AE9" s="94" t="str">
        <f t="shared" si="8"/>
        <v>NO CUMPLE</v>
      </c>
      <c r="AF9" s="27"/>
      <c r="AG9" s="85"/>
      <c r="AH9" s="85"/>
      <c r="AI9" s="85"/>
      <c r="AJ9" s="85"/>
      <c r="AK9" s="85"/>
      <c r="AL9" s="85"/>
      <c r="AM9" s="85"/>
    </row>
    <row r="10" spans="1:53" ht="51.75" customHeight="1">
      <c r="A10" s="359"/>
      <c r="B10" s="359"/>
      <c r="C10" s="359"/>
      <c r="D10" s="359"/>
      <c r="E10" s="359"/>
      <c r="F10" s="359"/>
      <c r="G10" s="359"/>
      <c r="H10" s="360"/>
      <c r="I10" s="278" t="s">
        <v>529</v>
      </c>
      <c r="J10" s="279"/>
      <c r="K10" s="280"/>
      <c r="L10" s="257"/>
      <c r="M10" s="258"/>
      <c r="N10" s="255" t="s">
        <v>530</v>
      </c>
      <c r="O10" s="256"/>
      <c r="P10" s="256"/>
      <c r="Q10" s="257"/>
      <c r="R10" s="258"/>
      <c r="S10" s="261" t="s">
        <v>531</v>
      </c>
      <c r="T10" s="262"/>
      <c r="U10" s="263"/>
      <c r="V10" s="257"/>
      <c r="W10" s="258"/>
      <c r="X10" s="270" t="s">
        <v>532</v>
      </c>
      <c r="Y10" s="271"/>
      <c r="Z10" s="271"/>
      <c r="AA10" s="257"/>
      <c r="AB10" s="258"/>
      <c r="AC10" s="272" t="s">
        <v>537</v>
      </c>
      <c r="AD10" s="273"/>
      <c r="AE10" s="339"/>
      <c r="AF10" s="384"/>
      <c r="AG10" s="85"/>
      <c r="AH10" s="85"/>
      <c r="AI10" s="85"/>
      <c r="AJ10" s="85"/>
      <c r="AK10" s="85"/>
      <c r="AL10" s="85"/>
      <c r="AM10" s="85"/>
    </row>
    <row r="11" spans="1:53" ht="15">
      <c r="A11" s="361"/>
      <c r="B11" s="361"/>
      <c r="C11" s="361"/>
      <c r="D11" s="361"/>
      <c r="E11" s="361"/>
      <c r="F11" s="361"/>
      <c r="G11" s="361"/>
      <c r="H11" s="362"/>
      <c r="I11" s="86" t="s">
        <v>526</v>
      </c>
      <c r="J11" s="77" t="s">
        <v>527</v>
      </c>
      <c r="K11" s="86" t="s">
        <v>533</v>
      </c>
      <c r="L11" s="259"/>
      <c r="M11" s="260"/>
      <c r="N11" s="87" t="s">
        <v>526</v>
      </c>
      <c r="O11" s="87" t="s">
        <v>527</v>
      </c>
      <c r="P11" s="78" t="s">
        <v>533</v>
      </c>
      <c r="Q11" s="259"/>
      <c r="R11" s="260"/>
      <c r="S11" s="79" t="s">
        <v>526</v>
      </c>
      <c r="T11" s="80" t="s">
        <v>527</v>
      </c>
      <c r="U11" s="81" t="s">
        <v>533</v>
      </c>
      <c r="V11" s="259"/>
      <c r="W11" s="260"/>
      <c r="X11" s="88" t="s">
        <v>526</v>
      </c>
      <c r="Y11" s="89" t="s">
        <v>527</v>
      </c>
      <c r="Z11" s="82" t="s">
        <v>533</v>
      </c>
      <c r="AA11" s="259"/>
      <c r="AB11" s="260"/>
      <c r="AC11" s="91" t="s">
        <v>526</v>
      </c>
      <c r="AD11" s="91" t="s">
        <v>527</v>
      </c>
      <c r="AE11" s="91" t="s">
        <v>533</v>
      </c>
      <c r="AF11" s="385"/>
    </row>
    <row r="12" spans="1:53">
      <c r="A12" s="361"/>
      <c r="B12" s="361"/>
      <c r="C12" s="361"/>
      <c r="D12" s="361"/>
      <c r="E12" s="361"/>
      <c r="F12" s="361"/>
      <c r="G12" s="361"/>
      <c r="H12" s="362"/>
      <c r="I12" s="92">
        <v>1</v>
      </c>
      <c r="J12" s="93">
        <f>AVERAGE(J7:J9)</f>
        <v>0</v>
      </c>
      <c r="K12" s="94" t="str">
        <f>IF(J12&gt;=I12,"CUMPLE","NO CUMPLE")</f>
        <v>NO CUMPLE</v>
      </c>
      <c r="L12" s="259"/>
      <c r="M12" s="260"/>
      <c r="N12" s="92">
        <v>1</v>
      </c>
      <c r="O12" s="93">
        <f>AVERAGE(O7:O9)</f>
        <v>0</v>
      </c>
      <c r="P12" s="94" t="str">
        <f>IF(O12&gt;=N12,"CUMPLE","NO CUMPLE")</f>
        <v>NO CUMPLE</v>
      </c>
      <c r="Q12" s="259"/>
      <c r="R12" s="260"/>
      <c r="S12" s="93">
        <v>1</v>
      </c>
      <c r="T12" s="93">
        <f>AVERAGE(T7:T9)</f>
        <v>0</v>
      </c>
      <c r="U12" s="94" t="str">
        <f>IF(T12&gt;=S12,"CUMPLE","NO CUMPLE")</f>
        <v>NO CUMPLE</v>
      </c>
      <c r="V12" s="259"/>
      <c r="W12" s="260"/>
      <c r="X12" s="93">
        <v>1</v>
      </c>
      <c r="Y12" s="93">
        <f>AVERAGE(Y7:Y9)</f>
        <v>0</v>
      </c>
      <c r="Z12" s="95" t="str">
        <f>IF(Y12&gt;=X12,"CUMPLE","NO CUMPLE")</f>
        <v>NO CUMPLE</v>
      </c>
      <c r="AA12" s="259"/>
      <c r="AB12" s="260"/>
      <c r="AC12" s="92">
        <v>1</v>
      </c>
      <c r="AD12" s="93">
        <f>AVERAGE(AD7:AD9)</f>
        <v>0</v>
      </c>
      <c r="AE12" s="94" t="str">
        <f>IF(AD12&gt;=AC12,"CUMPLE","NO CUMPLE")</f>
        <v>NO CUMPLE</v>
      </c>
      <c r="AF12" s="385"/>
    </row>
    <row r="22" spans="23:23">
      <c r="W22" s="26"/>
    </row>
  </sheetData>
  <sheetProtection algorithmName="SHA-512" hashValue="uG+4jNWomsnGTS8jSN02ODyuOoqv0EfDDOh+35RgUuO3jtbAg8j2nfSBnJoHSifwZk9K7+fNuMpYsQGmukL3ZA==" saltValue="/OQAQDf8EVYZYxcl8ChPww==" spinCount="100000" sheet="1" objects="1" scenarios="1"/>
  <mergeCells count="34">
    <mergeCell ref="D5:D6"/>
    <mergeCell ref="E5:E6"/>
    <mergeCell ref="F5:F6"/>
    <mergeCell ref="X10:Z10"/>
    <mergeCell ref="AA10:AB12"/>
    <mergeCell ref="AC10:AE10"/>
    <mergeCell ref="AF10:AF12"/>
    <mergeCell ref="I10:K10"/>
    <mergeCell ref="L10:M12"/>
    <mergeCell ref="N10:P10"/>
    <mergeCell ref="Q10:R12"/>
    <mergeCell ref="S10:U10"/>
    <mergeCell ref="G5:G6"/>
    <mergeCell ref="A10:H12"/>
    <mergeCell ref="A7:A9"/>
    <mergeCell ref="A1:C1"/>
    <mergeCell ref="D1:AC1"/>
    <mergeCell ref="A3:AF3"/>
    <mergeCell ref="H5:L5"/>
    <mergeCell ref="M5:Q5"/>
    <mergeCell ref="R5:V5"/>
    <mergeCell ref="W5:AA5"/>
    <mergeCell ref="AB5:AF5"/>
    <mergeCell ref="C5:C6"/>
    <mergeCell ref="A4:AF4"/>
    <mergeCell ref="A5:A6"/>
    <mergeCell ref="B5:B6"/>
    <mergeCell ref="V10:W12"/>
    <mergeCell ref="AD1:AF1"/>
    <mergeCell ref="A2:C2"/>
    <mergeCell ref="D2:L2"/>
    <mergeCell ref="M2:U2"/>
    <mergeCell ref="V2:AC2"/>
    <mergeCell ref="AD2:AF2"/>
  </mergeCells>
  <conditionalFormatting sqref="K7">
    <cfRule type="iconSet" priority="609">
      <iconSet>
        <cfvo type="percent" val="0"/>
        <cfvo type="percent" val="33"/>
        <cfvo type="percent" val="67"/>
      </iconSet>
    </cfRule>
  </conditionalFormatting>
  <conditionalFormatting sqref="K7:K9">
    <cfRule type="containsText" dxfId="139" priority="449" operator="containsText" text="CUMPLE">
      <formula>NOT(ISERROR(SEARCH("CUMPLE",K7)))</formula>
    </cfRule>
    <cfRule type="containsText" dxfId="138" priority="448" operator="containsText" text="NO CUMPLE">
      <formula>NOT(ISERROR(SEARCH("NO CUMPLE",K7)))</formula>
    </cfRule>
  </conditionalFormatting>
  <conditionalFormatting sqref="K8">
    <cfRule type="iconSet" priority="465">
      <iconSet>
        <cfvo type="percent" val="0"/>
        <cfvo type="percent" val="33"/>
        <cfvo type="percent" val="67"/>
      </iconSet>
    </cfRule>
  </conditionalFormatting>
  <conditionalFormatting sqref="K9">
    <cfRule type="iconSet" priority="450">
      <iconSet>
        <cfvo type="percent" val="0"/>
        <cfvo type="percent" val="33"/>
        <cfvo type="percent" val="67"/>
      </iconSet>
    </cfRule>
  </conditionalFormatting>
  <conditionalFormatting sqref="K12">
    <cfRule type="containsText" dxfId="137" priority="13" operator="containsText" text="NO CUMPLE">
      <formula>NOT(ISERROR(SEARCH("NO CUMPLE",K12)))</formula>
    </cfRule>
    <cfRule type="containsText" dxfId="136" priority="14" operator="containsText" text="CUMPLE">
      <formula>NOT(ISERROR(SEARCH("CUMPLE",K12)))</formula>
    </cfRule>
    <cfRule type="iconSet" priority="15">
      <iconSet>
        <cfvo type="percent" val="0"/>
        <cfvo type="percent" val="33"/>
        <cfvo type="percent" val="67"/>
      </iconSet>
    </cfRule>
  </conditionalFormatting>
  <conditionalFormatting sqref="P7">
    <cfRule type="iconSet" priority="606">
      <iconSet>
        <cfvo type="percent" val="0"/>
        <cfvo type="percent" val="33"/>
        <cfvo type="percent" val="67"/>
      </iconSet>
    </cfRule>
  </conditionalFormatting>
  <conditionalFormatting sqref="P7:P9">
    <cfRule type="containsText" dxfId="135" priority="446" operator="containsText" text="CUMPLE">
      <formula>NOT(ISERROR(SEARCH("CUMPLE",P7)))</formula>
    </cfRule>
    <cfRule type="containsText" dxfId="134" priority="445" operator="containsText" text="NO CUMPLE">
      <formula>NOT(ISERROR(SEARCH("NO CUMPLE",P7)))</formula>
    </cfRule>
  </conditionalFormatting>
  <conditionalFormatting sqref="P8">
    <cfRule type="iconSet" priority="462">
      <iconSet>
        <cfvo type="percent" val="0"/>
        <cfvo type="percent" val="33"/>
        <cfvo type="percent" val="67"/>
      </iconSet>
    </cfRule>
  </conditionalFormatting>
  <conditionalFormatting sqref="P9">
    <cfRule type="iconSet" priority="447">
      <iconSet>
        <cfvo type="percent" val="0"/>
        <cfvo type="percent" val="33"/>
        <cfvo type="percent" val="67"/>
      </iconSet>
    </cfRule>
  </conditionalFormatting>
  <conditionalFormatting sqref="P12">
    <cfRule type="containsText" dxfId="133" priority="10" operator="containsText" text="NO CUMPLE">
      <formula>NOT(ISERROR(SEARCH("NO CUMPLE",P12)))</formula>
    </cfRule>
    <cfRule type="containsText" dxfId="132" priority="11" operator="containsText" text="CUMPLE">
      <formula>NOT(ISERROR(SEARCH("CUMPLE",P12)))</formula>
    </cfRule>
    <cfRule type="iconSet" priority="12">
      <iconSet>
        <cfvo type="percent" val="0"/>
        <cfvo type="percent" val="33"/>
        <cfvo type="percent" val="67"/>
      </iconSet>
    </cfRule>
  </conditionalFormatting>
  <conditionalFormatting sqref="U7">
    <cfRule type="iconSet" priority="603">
      <iconSet>
        <cfvo type="percent" val="0"/>
        <cfvo type="percent" val="33"/>
        <cfvo type="percent" val="67"/>
      </iconSet>
    </cfRule>
  </conditionalFormatting>
  <conditionalFormatting sqref="U7:U9">
    <cfRule type="containsText" dxfId="131" priority="443" operator="containsText" text="CUMPLE">
      <formula>NOT(ISERROR(SEARCH("CUMPLE",U7)))</formula>
    </cfRule>
    <cfRule type="containsText" dxfId="130" priority="442" operator="containsText" text="NO CUMPLE">
      <formula>NOT(ISERROR(SEARCH("NO CUMPLE",U7)))</formula>
    </cfRule>
  </conditionalFormatting>
  <conditionalFormatting sqref="U8">
    <cfRule type="iconSet" priority="459">
      <iconSet>
        <cfvo type="percent" val="0"/>
        <cfvo type="percent" val="33"/>
        <cfvo type="percent" val="67"/>
      </iconSet>
    </cfRule>
  </conditionalFormatting>
  <conditionalFormatting sqref="U9">
    <cfRule type="iconSet" priority="444">
      <iconSet>
        <cfvo type="percent" val="0"/>
        <cfvo type="percent" val="33"/>
        <cfvo type="percent" val="67"/>
      </iconSet>
    </cfRule>
  </conditionalFormatting>
  <conditionalFormatting sqref="U12">
    <cfRule type="containsText" dxfId="129" priority="7" operator="containsText" text="NO CUMPLE">
      <formula>NOT(ISERROR(SEARCH("NO CUMPLE",U12)))</formula>
    </cfRule>
    <cfRule type="containsText" dxfId="128" priority="8" operator="containsText" text="CUMPLE">
      <formula>NOT(ISERROR(SEARCH("CUMPLE",U12)))</formula>
    </cfRule>
    <cfRule type="iconSet" priority="9">
      <iconSet>
        <cfvo type="percent" val="0"/>
        <cfvo type="percent" val="33"/>
        <cfvo type="percent" val="67"/>
      </iconSet>
    </cfRule>
  </conditionalFormatting>
  <conditionalFormatting sqref="Z7">
    <cfRule type="iconSet" priority="615">
      <iconSet>
        <cfvo type="percent" val="0"/>
        <cfvo type="percent" val="33"/>
        <cfvo type="percent" val="67"/>
      </iconSet>
    </cfRule>
  </conditionalFormatting>
  <conditionalFormatting sqref="Z7:Z9">
    <cfRule type="containsText" dxfId="127" priority="439" operator="containsText" text="NO CUMPLE">
      <formula>NOT(ISERROR(SEARCH("NO CUMPLE",Z7)))</formula>
    </cfRule>
    <cfRule type="containsText" dxfId="126" priority="440" operator="containsText" text="CUMPLE">
      <formula>NOT(ISERROR(SEARCH("CUMPLE",Z7)))</formula>
    </cfRule>
  </conditionalFormatting>
  <conditionalFormatting sqref="Z8">
    <cfRule type="iconSet" priority="456">
      <iconSet>
        <cfvo type="percent" val="0"/>
        <cfvo type="percent" val="33"/>
        <cfvo type="percent" val="67"/>
      </iconSet>
    </cfRule>
  </conditionalFormatting>
  <conditionalFormatting sqref="Z9">
    <cfRule type="iconSet" priority="441">
      <iconSet>
        <cfvo type="percent" val="0"/>
        <cfvo type="percent" val="33"/>
        <cfvo type="percent" val="67"/>
      </iconSet>
    </cfRule>
  </conditionalFormatting>
  <conditionalFormatting sqref="Z12">
    <cfRule type="iconSet" priority="6">
      <iconSet>
        <cfvo type="percent" val="0"/>
        <cfvo type="percent" val="33"/>
        <cfvo type="percent" val="67"/>
      </iconSet>
    </cfRule>
    <cfRule type="containsText" dxfId="125" priority="5" operator="containsText" text="CUMPLE">
      <formula>NOT(ISERROR(SEARCH("CUMPLE",Z12)))</formula>
    </cfRule>
    <cfRule type="containsText" dxfId="124" priority="4" operator="containsText" text="NO CUMPLE">
      <formula>NOT(ISERROR(SEARCH("NO CUMPLE",Z12)))</formula>
    </cfRule>
  </conditionalFormatting>
  <conditionalFormatting sqref="AE7">
    <cfRule type="iconSet" priority="612">
      <iconSet>
        <cfvo type="percent" val="0"/>
        <cfvo type="percent" val="33"/>
        <cfvo type="percent" val="67"/>
      </iconSet>
    </cfRule>
  </conditionalFormatting>
  <conditionalFormatting sqref="AE7:AE9">
    <cfRule type="containsText" dxfId="123" priority="437" operator="containsText" text="CUMPLE">
      <formula>NOT(ISERROR(SEARCH("CUMPLE",AE7)))</formula>
    </cfRule>
    <cfRule type="containsText" dxfId="122" priority="436" operator="containsText" text="NO CUMPLE">
      <formula>NOT(ISERROR(SEARCH("NO CUMPLE",AE7)))</formula>
    </cfRule>
  </conditionalFormatting>
  <conditionalFormatting sqref="AE8">
    <cfRule type="iconSet" priority="453">
      <iconSet>
        <cfvo type="percent" val="0"/>
        <cfvo type="percent" val="33"/>
        <cfvo type="percent" val="67"/>
      </iconSet>
    </cfRule>
  </conditionalFormatting>
  <conditionalFormatting sqref="AE9">
    <cfRule type="iconSet" priority="438">
      <iconSet>
        <cfvo type="percent" val="0"/>
        <cfvo type="percent" val="33"/>
        <cfvo type="percent" val="67"/>
      </iconSet>
    </cfRule>
  </conditionalFormatting>
  <conditionalFormatting sqref="AE12">
    <cfRule type="iconSet" priority="3">
      <iconSet>
        <cfvo type="percent" val="0"/>
        <cfvo type="percent" val="33"/>
        <cfvo type="percent" val="67"/>
      </iconSet>
    </cfRule>
    <cfRule type="containsText" dxfId="121" priority="2" operator="containsText" text="CUMPLE">
      <formula>NOT(ISERROR(SEARCH("CUMPLE",AE12)))</formula>
    </cfRule>
    <cfRule type="containsText" dxfId="120" priority="1" operator="containsText" text="NO CUMPLE">
      <formula>NOT(ISERROR(SEARCH("NO CUMPLE",AE12)))</formula>
    </cfRule>
  </conditionalFormatting>
  <dataValidations count="3">
    <dataValidation allowBlank="1" showInputMessage="1" showErrorMessage="1" prompt="Describa las acciones que desarrollan los componentes de la PP o Plan de Acciones Afirmativas" sqref="B9 C5:E5" xr:uid="{1DD65513-59BE-4717-9036-D7757DECB172}"/>
    <dataValidation allowBlank="1" showInputMessage="1" showErrorMessage="1" prompt="Elija de acuerdo a la categoría anterior_x000a_" sqref="B5" xr:uid="{05C075D9-0275-4235-BA53-9B5F7FE03687}"/>
    <dataValidation allowBlank="1" showInputMessage="1" showErrorMessage="1" prompt="Por favor incluya las variables consideradas para el cálculo del indicador tomando como referencia las variables señaladas en la definición de la fórmula. (forma matematica)." sqref="AF8:AF9 L8:L9 I8:I9 Q8:Q9 N8:N9 V8:V9 S8:S9 AA8:AA9 X8:X9" xr:uid="{5E243A15-098A-405A-B261-9BA18F009F48}"/>
  </dataValidations>
  <pageMargins left="0.7" right="0.7" top="0.75" bottom="0.75" header="0.3" footer="0.3"/>
  <pageSetup scale="3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D4CF2-E206-427A-A28A-4AA579AF19EB}">
  <dimension ref="A1:BB13"/>
  <sheetViews>
    <sheetView zoomScale="60" zoomScaleNormal="60" workbookViewId="0">
      <selection activeCell="N8" sqref="N8"/>
    </sheetView>
  </sheetViews>
  <sheetFormatPr baseColWidth="10" defaultColWidth="11" defaultRowHeight="14.25"/>
  <cols>
    <col min="1" max="1" width="20.42578125" style="96" customWidth="1"/>
    <col min="2" max="2" width="34.85546875" style="96" customWidth="1"/>
    <col min="3" max="3" width="28.7109375" style="96" customWidth="1"/>
    <col min="4" max="4" width="20.42578125" style="96" customWidth="1"/>
    <col min="5" max="5" width="8.85546875" style="96" customWidth="1"/>
    <col min="6" max="6" width="10.85546875" style="96" customWidth="1"/>
    <col min="7" max="7" width="21" style="96" customWidth="1"/>
    <col min="8" max="11" width="16.140625" style="96" customWidth="1"/>
    <col min="12" max="12" width="23" style="96" customWidth="1"/>
    <col min="13" max="16" width="16.140625" style="96" customWidth="1"/>
    <col min="17" max="17" width="23" style="96" customWidth="1"/>
    <col min="18" max="21" width="16.140625" style="96" customWidth="1"/>
    <col min="22" max="22" width="23" style="96" customWidth="1"/>
    <col min="23" max="26" width="16.140625" style="96" customWidth="1"/>
    <col min="27" max="27" width="23" style="96" customWidth="1"/>
    <col min="28" max="31" width="16.140625" style="96" customWidth="1"/>
    <col min="32" max="32" width="48.28515625" style="96" customWidth="1"/>
    <col min="33" max="33" width="28.28515625" style="52" customWidth="1"/>
    <col min="34" max="34" width="25.7109375" style="52" customWidth="1"/>
    <col min="35" max="16384" width="11" style="52"/>
  </cols>
  <sheetData>
    <row r="1" spans="1:54" s="124" customFormat="1" ht="86.25" customHeight="1">
      <c r="A1" s="248"/>
      <c r="B1" s="248"/>
      <c r="C1" s="248"/>
      <c r="D1" s="249" t="s">
        <v>597</v>
      </c>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48"/>
      <c r="AE1" s="248"/>
      <c r="AF1" s="248"/>
    </row>
    <row r="2" spans="1:54" s="125" customFormat="1" ht="43.5" customHeight="1">
      <c r="A2" s="249" t="s">
        <v>610</v>
      </c>
      <c r="B2" s="249"/>
      <c r="C2" s="249"/>
      <c r="D2" s="250" t="s">
        <v>611</v>
      </c>
      <c r="E2" s="250"/>
      <c r="F2" s="250"/>
      <c r="G2" s="250"/>
      <c r="H2" s="250"/>
      <c r="I2" s="250"/>
      <c r="J2" s="250"/>
      <c r="K2" s="250"/>
      <c r="L2" s="250"/>
      <c r="M2" s="250" t="s">
        <v>612</v>
      </c>
      <c r="N2" s="250"/>
      <c r="O2" s="250"/>
      <c r="P2" s="250"/>
      <c r="Q2" s="250"/>
      <c r="R2" s="250"/>
      <c r="S2" s="250"/>
      <c r="T2" s="250"/>
      <c r="U2" s="250"/>
      <c r="V2" s="250" t="s">
        <v>609</v>
      </c>
      <c r="W2" s="250"/>
      <c r="X2" s="250"/>
      <c r="Y2" s="250"/>
      <c r="Z2" s="250"/>
      <c r="AA2" s="250"/>
      <c r="AB2" s="250"/>
      <c r="AC2" s="250"/>
      <c r="AD2" s="250" t="s">
        <v>598</v>
      </c>
      <c r="AE2" s="250"/>
      <c r="AF2" s="250"/>
    </row>
    <row r="3" spans="1:54" s="124" customFormat="1" ht="15.75" customHeight="1">
      <c r="A3" s="330"/>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row>
    <row r="4" spans="1:54" s="98" customFormat="1" ht="36.75" customHeight="1">
      <c r="A4" s="321" t="s">
        <v>503</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97"/>
      <c r="AH4" s="97"/>
      <c r="AI4" s="97"/>
      <c r="AJ4" s="97"/>
      <c r="AK4" s="97"/>
      <c r="AL4" s="97"/>
      <c r="AM4" s="97"/>
      <c r="AN4" s="97"/>
    </row>
    <row r="5" spans="1:54" ht="27" customHeight="1">
      <c r="A5" s="342" t="s">
        <v>287</v>
      </c>
      <c r="B5" s="344" t="s">
        <v>1</v>
      </c>
      <c r="C5" s="344" t="s">
        <v>2</v>
      </c>
      <c r="D5" s="344" t="s">
        <v>3</v>
      </c>
      <c r="E5" s="344" t="s">
        <v>288</v>
      </c>
      <c r="F5" s="344" t="s">
        <v>0</v>
      </c>
      <c r="G5" s="344" t="s">
        <v>16</v>
      </c>
      <c r="H5" s="278" t="s">
        <v>529</v>
      </c>
      <c r="I5" s="279"/>
      <c r="J5" s="279"/>
      <c r="K5" s="279"/>
      <c r="L5" s="280"/>
      <c r="M5" s="255" t="s">
        <v>530</v>
      </c>
      <c r="N5" s="256"/>
      <c r="O5" s="256"/>
      <c r="P5" s="256"/>
      <c r="Q5" s="336"/>
      <c r="R5" s="263" t="s">
        <v>531</v>
      </c>
      <c r="S5" s="337"/>
      <c r="T5" s="337"/>
      <c r="U5" s="337"/>
      <c r="V5" s="261"/>
      <c r="W5" s="270" t="s">
        <v>532</v>
      </c>
      <c r="X5" s="271"/>
      <c r="Y5" s="271"/>
      <c r="Z5" s="271"/>
      <c r="AA5" s="338"/>
      <c r="AB5" s="272" t="s">
        <v>537</v>
      </c>
      <c r="AC5" s="273"/>
      <c r="AD5" s="273"/>
      <c r="AE5" s="273"/>
      <c r="AF5" s="339"/>
      <c r="AG5" s="99"/>
      <c r="AH5" s="99"/>
      <c r="AI5" s="99"/>
      <c r="AJ5" s="99"/>
      <c r="AK5" s="99"/>
      <c r="AL5" s="99"/>
      <c r="AM5" s="99"/>
      <c r="AN5" s="99"/>
      <c r="AO5" s="100"/>
      <c r="AP5" s="100"/>
      <c r="AQ5" s="100"/>
      <c r="AR5" s="100"/>
      <c r="AS5" s="100"/>
      <c r="AT5" s="100"/>
      <c r="AU5" s="100"/>
      <c r="AV5" s="100"/>
      <c r="AW5" s="100"/>
      <c r="AX5" s="100"/>
      <c r="AY5" s="100"/>
      <c r="AZ5" s="100"/>
      <c r="BA5" s="100"/>
      <c r="BB5" s="100"/>
    </row>
    <row r="6" spans="1:54" ht="27" customHeight="1">
      <c r="A6" s="343"/>
      <c r="B6" s="345"/>
      <c r="C6" s="345"/>
      <c r="D6" s="345"/>
      <c r="E6" s="345"/>
      <c r="F6" s="345"/>
      <c r="G6" s="345"/>
      <c r="H6" s="86" t="s">
        <v>526</v>
      </c>
      <c r="I6" s="86" t="s">
        <v>527</v>
      </c>
      <c r="J6" s="86" t="s">
        <v>591</v>
      </c>
      <c r="K6" s="86" t="s">
        <v>533</v>
      </c>
      <c r="L6" s="86" t="s">
        <v>528</v>
      </c>
      <c r="M6" s="87" t="s">
        <v>526</v>
      </c>
      <c r="N6" s="87" t="s">
        <v>527</v>
      </c>
      <c r="O6" s="87" t="s">
        <v>589</v>
      </c>
      <c r="P6" s="87" t="s">
        <v>533</v>
      </c>
      <c r="Q6" s="87" t="s">
        <v>528</v>
      </c>
      <c r="R6" s="80" t="s">
        <v>526</v>
      </c>
      <c r="S6" s="80" t="s">
        <v>527</v>
      </c>
      <c r="T6" s="80" t="s">
        <v>589</v>
      </c>
      <c r="U6" s="80" t="s">
        <v>533</v>
      </c>
      <c r="V6" s="80" t="s">
        <v>528</v>
      </c>
      <c r="W6" s="89" t="s">
        <v>526</v>
      </c>
      <c r="X6" s="89" t="s">
        <v>527</v>
      </c>
      <c r="Y6" s="89" t="s">
        <v>589</v>
      </c>
      <c r="Z6" s="89" t="s">
        <v>533</v>
      </c>
      <c r="AA6" s="89" t="s">
        <v>528</v>
      </c>
      <c r="AB6" s="91" t="s">
        <v>534</v>
      </c>
      <c r="AC6" s="91" t="s">
        <v>535</v>
      </c>
      <c r="AD6" s="91" t="s">
        <v>589</v>
      </c>
      <c r="AE6" s="91" t="s">
        <v>536</v>
      </c>
      <c r="AF6" s="91" t="s">
        <v>592</v>
      </c>
      <c r="AG6" s="99"/>
      <c r="AH6" s="99"/>
      <c r="AI6" s="99"/>
      <c r="AJ6" s="99"/>
      <c r="AK6" s="99"/>
      <c r="AL6" s="99"/>
      <c r="AM6" s="99"/>
      <c r="AN6" s="99"/>
      <c r="AO6" s="100"/>
      <c r="AP6" s="100"/>
      <c r="AQ6" s="100"/>
      <c r="AR6" s="100"/>
      <c r="AS6" s="100"/>
      <c r="AT6" s="100"/>
      <c r="AU6" s="100"/>
      <c r="AV6" s="100"/>
      <c r="AW6" s="100"/>
      <c r="AX6" s="100"/>
      <c r="AY6" s="100"/>
      <c r="AZ6" s="100"/>
      <c r="BA6" s="100"/>
      <c r="BB6" s="100"/>
    </row>
    <row r="7" spans="1:54" ht="172.5" customHeight="1">
      <c r="A7" s="386" t="s">
        <v>170</v>
      </c>
      <c r="B7" s="111" t="s">
        <v>383</v>
      </c>
      <c r="C7" s="101" t="s">
        <v>266</v>
      </c>
      <c r="D7" s="132" t="s">
        <v>384</v>
      </c>
      <c r="E7" s="101">
        <v>24</v>
      </c>
      <c r="F7" s="101">
        <v>6</v>
      </c>
      <c r="G7" s="101" t="s">
        <v>581</v>
      </c>
      <c r="H7" s="104">
        <f>F7/4</f>
        <v>1.5</v>
      </c>
      <c r="I7" s="27"/>
      <c r="J7" s="106">
        <f>_xlfn.PERCENTOF(I7,H7)</f>
        <v>0</v>
      </c>
      <c r="K7" s="94" t="str">
        <f t="shared" ref="K7:K10" si="0">IF(I7&gt;=H7,"CUMPLE","NO CUMPLE")</f>
        <v>NO CUMPLE</v>
      </c>
      <c r="L7" s="27"/>
      <c r="M7" s="104">
        <f t="shared" ref="M7:M10" si="1">F7/4</f>
        <v>1.5</v>
      </c>
      <c r="N7" s="27"/>
      <c r="O7" s="106">
        <f>_xlfn.PERCENTOF(N7,M7)</f>
        <v>0</v>
      </c>
      <c r="P7" s="94" t="str">
        <f t="shared" ref="P7:P10" si="2">IF(N7&gt;=M7,"CUMPLE","NO CUMPLE")</f>
        <v>NO CUMPLE</v>
      </c>
      <c r="Q7" s="27"/>
      <c r="R7" s="104">
        <f t="shared" ref="R7:R10" si="3">F7/4</f>
        <v>1.5</v>
      </c>
      <c r="S7" s="27"/>
      <c r="T7" s="106">
        <f>_xlfn.PERCENTOF(S7,R7)</f>
        <v>0</v>
      </c>
      <c r="U7" s="94" t="str">
        <f t="shared" ref="U7:U10" si="4">IF(S7&gt;=R7,"CUMPLE","NO CUMPLE")</f>
        <v>NO CUMPLE</v>
      </c>
      <c r="V7" s="27"/>
      <c r="W7" s="104">
        <f t="shared" ref="W7:W10" si="5">F7/4</f>
        <v>1.5</v>
      </c>
      <c r="X7" s="27"/>
      <c r="Y7" s="106">
        <f>_xlfn.PERCENTOF(X7,W7)</f>
        <v>0</v>
      </c>
      <c r="Z7" s="94" t="str">
        <f t="shared" ref="Z7:Z10" si="6">IF(X7&gt;=W7,"CUMPLE","NO CUMPLE")</f>
        <v>NO CUMPLE</v>
      </c>
      <c r="AA7" s="27"/>
      <c r="AB7" s="107">
        <f t="shared" ref="AB7:AC10" si="7">H7+M7+R7+W7</f>
        <v>6</v>
      </c>
      <c r="AC7" s="104">
        <f t="shared" si="7"/>
        <v>0</v>
      </c>
      <c r="AD7" s="106">
        <f>_xlfn.PERCENTOF(AC7,AB7)</f>
        <v>0</v>
      </c>
      <c r="AE7" s="94" t="str">
        <f t="shared" ref="AE7:AE10" si="8">IF(AC7&gt;=AB7,"CUMPLE","NO CUMPLE")</f>
        <v>NO CUMPLE</v>
      </c>
      <c r="AF7" s="27"/>
      <c r="AG7" s="133" t="s">
        <v>336</v>
      </c>
      <c r="AH7" s="85"/>
      <c r="AI7" s="85"/>
      <c r="AJ7" s="85"/>
      <c r="AK7" s="85"/>
      <c r="AL7" s="85"/>
      <c r="AM7" s="85"/>
      <c r="AN7" s="85"/>
    </row>
    <row r="8" spans="1:54" ht="172.5" customHeight="1">
      <c r="A8" s="386"/>
      <c r="B8" s="129" t="s">
        <v>504</v>
      </c>
      <c r="C8" s="101" t="s">
        <v>385</v>
      </c>
      <c r="D8" s="121" t="s">
        <v>505</v>
      </c>
      <c r="E8" s="134">
        <v>0.08</v>
      </c>
      <c r="F8" s="134">
        <v>0.02</v>
      </c>
      <c r="G8" s="101" t="s">
        <v>581</v>
      </c>
      <c r="H8" s="116">
        <f t="shared" ref="H8:H10" si="9">F8/4</f>
        <v>5.0000000000000001E-3</v>
      </c>
      <c r="I8" s="31"/>
      <c r="J8" s="106">
        <f t="shared" ref="J8:J10" si="10">_xlfn.PERCENTOF(I8,H8)</f>
        <v>0</v>
      </c>
      <c r="K8" s="94" t="str">
        <f t="shared" si="0"/>
        <v>NO CUMPLE</v>
      </c>
      <c r="L8" s="31"/>
      <c r="M8" s="116">
        <f t="shared" si="1"/>
        <v>5.0000000000000001E-3</v>
      </c>
      <c r="N8" s="31"/>
      <c r="O8" s="106">
        <f t="shared" ref="O8:O10" si="11">_xlfn.PERCENTOF(N8,M8)</f>
        <v>0</v>
      </c>
      <c r="P8" s="94" t="str">
        <f t="shared" si="2"/>
        <v>NO CUMPLE</v>
      </c>
      <c r="Q8" s="31"/>
      <c r="R8" s="116">
        <f t="shared" si="3"/>
        <v>5.0000000000000001E-3</v>
      </c>
      <c r="S8" s="31"/>
      <c r="T8" s="106">
        <f t="shared" ref="T8:T10" si="12">_xlfn.PERCENTOF(S8,R8)</f>
        <v>0</v>
      </c>
      <c r="U8" s="94" t="str">
        <f t="shared" si="4"/>
        <v>NO CUMPLE</v>
      </c>
      <c r="V8" s="31"/>
      <c r="W8" s="116">
        <f t="shared" si="5"/>
        <v>5.0000000000000001E-3</v>
      </c>
      <c r="X8" s="31"/>
      <c r="Y8" s="106">
        <f t="shared" ref="Y8:Y10" si="13">_xlfn.PERCENTOF(X8,W8)</f>
        <v>0</v>
      </c>
      <c r="Z8" s="94" t="str">
        <f t="shared" si="6"/>
        <v>NO CUMPLE</v>
      </c>
      <c r="AA8" s="31"/>
      <c r="AB8" s="119">
        <f t="shared" si="7"/>
        <v>0.02</v>
      </c>
      <c r="AC8" s="116">
        <f t="shared" si="7"/>
        <v>0</v>
      </c>
      <c r="AD8" s="106">
        <f t="shared" ref="AD8:AD10" si="14">_xlfn.PERCENTOF(AC8,AB8)</f>
        <v>0</v>
      </c>
      <c r="AE8" s="94" t="str">
        <f t="shared" si="8"/>
        <v>NO CUMPLE</v>
      </c>
      <c r="AF8" s="31"/>
      <c r="AG8" s="109" t="s">
        <v>338</v>
      </c>
      <c r="AH8" s="85"/>
      <c r="AI8" s="85"/>
      <c r="AJ8" s="85"/>
      <c r="AK8" s="85"/>
      <c r="AL8" s="85"/>
      <c r="AM8" s="85"/>
      <c r="AN8" s="85"/>
    </row>
    <row r="9" spans="1:54" ht="172.5" customHeight="1">
      <c r="A9" s="131"/>
      <c r="B9" s="101" t="s">
        <v>506</v>
      </c>
      <c r="C9" s="101" t="s">
        <v>507</v>
      </c>
      <c r="D9" s="132" t="s">
        <v>508</v>
      </c>
      <c r="E9" s="134">
        <v>1</v>
      </c>
      <c r="F9" s="134">
        <v>1</v>
      </c>
      <c r="G9" s="101" t="s">
        <v>581</v>
      </c>
      <c r="H9" s="116">
        <f t="shared" si="9"/>
        <v>0.25</v>
      </c>
      <c r="I9" s="31"/>
      <c r="J9" s="106">
        <f t="shared" si="10"/>
        <v>0</v>
      </c>
      <c r="K9" s="94" t="str">
        <f t="shared" si="0"/>
        <v>NO CUMPLE</v>
      </c>
      <c r="L9" s="31"/>
      <c r="M9" s="116">
        <f t="shared" si="1"/>
        <v>0.25</v>
      </c>
      <c r="N9" s="31"/>
      <c r="O9" s="106">
        <f t="shared" si="11"/>
        <v>0</v>
      </c>
      <c r="P9" s="94" t="str">
        <f t="shared" si="2"/>
        <v>NO CUMPLE</v>
      </c>
      <c r="Q9" s="31"/>
      <c r="R9" s="116">
        <f t="shared" si="3"/>
        <v>0.25</v>
      </c>
      <c r="S9" s="31"/>
      <c r="T9" s="106">
        <f t="shared" si="12"/>
        <v>0</v>
      </c>
      <c r="U9" s="94" t="str">
        <f t="shared" si="4"/>
        <v>NO CUMPLE</v>
      </c>
      <c r="V9" s="31"/>
      <c r="W9" s="116">
        <f t="shared" si="5"/>
        <v>0.25</v>
      </c>
      <c r="X9" s="31"/>
      <c r="Y9" s="106">
        <f t="shared" si="13"/>
        <v>0</v>
      </c>
      <c r="Z9" s="94" t="str">
        <f t="shared" si="6"/>
        <v>NO CUMPLE</v>
      </c>
      <c r="AA9" s="31"/>
      <c r="AB9" s="119">
        <f t="shared" si="7"/>
        <v>1</v>
      </c>
      <c r="AC9" s="116">
        <f t="shared" si="7"/>
        <v>0</v>
      </c>
      <c r="AD9" s="106">
        <f t="shared" si="14"/>
        <v>0</v>
      </c>
      <c r="AE9" s="94" t="str">
        <f t="shared" si="8"/>
        <v>NO CUMPLE</v>
      </c>
      <c r="AF9" s="31"/>
      <c r="AG9" s="109" t="s">
        <v>337</v>
      </c>
      <c r="AH9" s="85"/>
      <c r="AI9" s="85"/>
      <c r="AJ9" s="85"/>
      <c r="AK9" s="85"/>
      <c r="AL9" s="85"/>
      <c r="AM9" s="85"/>
      <c r="AN9" s="85"/>
    </row>
    <row r="10" spans="1:54" ht="67.5" customHeight="1">
      <c r="A10" s="135"/>
      <c r="B10" s="101" t="s">
        <v>509</v>
      </c>
      <c r="C10" s="101" t="s">
        <v>510</v>
      </c>
      <c r="D10" s="132" t="s">
        <v>511</v>
      </c>
      <c r="E10" s="101">
        <v>8</v>
      </c>
      <c r="F10" s="101">
        <v>2</v>
      </c>
      <c r="G10" s="101" t="s">
        <v>581</v>
      </c>
      <c r="H10" s="104">
        <f t="shared" si="9"/>
        <v>0.5</v>
      </c>
      <c r="I10" s="27"/>
      <c r="J10" s="106">
        <f t="shared" si="10"/>
        <v>0</v>
      </c>
      <c r="K10" s="94" t="str">
        <f t="shared" si="0"/>
        <v>NO CUMPLE</v>
      </c>
      <c r="L10" s="27"/>
      <c r="M10" s="104">
        <f t="shared" si="1"/>
        <v>0.5</v>
      </c>
      <c r="N10" s="27"/>
      <c r="O10" s="106">
        <f t="shared" si="11"/>
        <v>0</v>
      </c>
      <c r="P10" s="94" t="str">
        <f t="shared" si="2"/>
        <v>NO CUMPLE</v>
      </c>
      <c r="Q10" s="27"/>
      <c r="R10" s="104">
        <f t="shared" si="3"/>
        <v>0.5</v>
      </c>
      <c r="S10" s="27"/>
      <c r="T10" s="106">
        <f t="shared" si="12"/>
        <v>0</v>
      </c>
      <c r="U10" s="94" t="str">
        <f t="shared" si="4"/>
        <v>NO CUMPLE</v>
      </c>
      <c r="V10" s="27"/>
      <c r="W10" s="104">
        <f t="shared" si="5"/>
        <v>0.5</v>
      </c>
      <c r="X10" s="27"/>
      <c r="Y10" s="106">
        <f t="shared" si="13"/>
        <v>0</v>
      </c>
      <c r="Z10" s="94" t="str">
        <f t="shared" si="6"/>
        <v>NO CUMPLE</v>
      </c>
      <c r="AA10" s="27"/>
      <c r="AB10" s="107">
        <f t="shared" si="7"/>
        <v>2</v>
      </c>
      <c r="AC10" s="104">
        <f t="shared" si="7"/>
        <v>0</v>
      </c>
      <c r="AD10" s="106">
        <f t="shared" si="14"/>
        <v>0</v>
      </c>
      <c r="AE10" s="94" t="str">
        <f t="shared" si="8"/>
        <v>NO CUMPLE</v>
      </c>
      <c r="AF10" s="27"/>
      <c r="AG10" s="109" t="s">
        <v>339</v>
      </c>
      <c r="AH10" s="85"/>
      <c r="AI10" s="85"/>
      <c r="AJ10" s="85"/>
      <c r="AK10" s="85"/>
      <c r="AL10" s="85"/>
      <c r="AM10" s="85"/>
      <c r="AN10" s="85"/>
    </row>
    <row r="11" spans="1:54" ht="51.75" customHeight="1">
      <c r="A11" s="359"/>
      <c r="B11" s="359"/>
      <c r="C11" s="359"/>
      <c r="D11" s="359"/>
      <c r="E11" s="359"/>
      <c r="F11" s="359"/>
      <c r="G11" s="359"/>
      <c r="H11" s="360"/>
      <c r="I11" s="278" t="s">
        <v>529</v>
      </c>
      <c r="J11" s="279"/>
      <c r="K11" s="280"/>
      <c r="L11" s="257"/>
      <c r="M11" s="258"/>
      <c r="N11" s="255" t="s">
        <v>530</v>
      </c>
      <c r="O11" s="256"/>
      <c r="P11" s="256"/>
      <c r="Q11" s="257"/>
      <c r="R11" s="258"/>
      <c r="S11" s="261" t="s">
        <v>531</v>
      </c>
      <c r="T11" s="262"/>
      <c r="U11" s="263"/>
      <c r="V11" s="257"/>
      <c r="W11" s="258"/>
      <c r="X11" s="270" t="s">
        <v>532</v>
      </c>
      <c r="Y11" s="271"/>
      <c r="Z11" s="271"/>
      <c r="AA11" s="257"/>
      <c r="AB11" s="258"/>
      <c r="AC11" s="272" t="s">
        <v>537</v>
      </c>
      <c r="AD11" s="273"/>
      <c r="AE11" s="339"/>
      <c r="AF11" s="384"/>
      <c r="AG11" s="85"/>
      <c r="AH11" s="85"/>
      <c r="AI11" s="85"/>
      <c r="AJ11" s="85"/>
      <c r="AK11" s="85"/>
      <c r="AL11" s="85"/>
      <c r="AM11" s="85"/>
      <c r="AN11" s="85"/>
    </row>
    <row r="12" spans="1:54" ht="15">
      <c r="A12" s="361"/>
      <c r="B12" s="361"/>
      <c r="C12" s="361"/>
      <c r="D12" s="361"/>
      <c r="E12" s="361"/>
      <c r="F12" s="361"/>
      <c r="G12" s="361"/>
      <c r="H12" s="362"/>
      <c r="I12" s="86" t="s">
        <v>526</v>
      </c>
      <c r="J12" s="77" t="s">
        <v>527</v>
      </c>
      <c r="K12" s="86" t="s">
        <v>533</v>
      </c>
      <c r="L12" s="259"/>
      <c r="M12" s="260"/>
      <c r="N12" s="87" t="s">
        <v>526</v>
      </c>
      <c r="O12" s="87" t="s">
        <v>527</v>
      </c>
      <c r="P12" s="78" t="s">
        <v>533</v>
      </c>
      <c r="Q12" s="259"/>
      <c r="R12" s="260"/>
      <c r="S12" s="79" t="s">
        <v>526</v>
      </c>
      <c r="T12" s="80" t="s">
        <v>527</v>
      </c>
      <c r="U12" s="81" t="s">
        <v>533</v>
      </c>
      <c r="V12" s="259"/>
      <c r="W12" s="260"/>
      <c r="X12" s="88" t="s">
        <v>526</v>
      </c>
      <c r="Y12" s="89" t="s">
        <v>527</v>
      </c>
      <c r="Z12" s="82" t="s">
        <v>533</v>
      </c>
      <c r="AA12" s="259"/>
      <c r="AB12" s="260"/>
      <c r="AC12" s="91" t="s">
        <v>526</v>
      </c>
      <c r="AD12" s="91" t="s">
        <v>527</v>
      </c>
      <c r="AE12" s="91" t="s">
        <v>533</v>
      </c>
      <c r="AF12" s="385"/>
    </row>
    <row r="13" spans="1:54">
      <c r="A13" s="361"/>
      <c r="B13" s="361"/>
      <c r="C13" s="361"/>
      <c r="D13" s="361"/>
      <c r="E13" s="361"/>
      <c r="F13" s="361"/>
      <c r="G13" s="361"/>
      <c r="H13" s="362"/>
      <c r="I13" s="92">
        <v>1</v>
      </c>
      <c r="J13" s="93">
        <f>AVERAGE(J7:J10)</f>
        <v>0</v>
      </c>
      <c r="K13" s="94" t="str">
        <f>IF(J13&gt;=I13,"CUMPLE","NO CUMPLE")</f>
        <v>NO CUMPLE</v>
      </c>
      <c r="L13" s="259"/>
      <c r="M13" s="260"/>
      <c r="N13" s="92">
        <v>1</v>
      </c>
      <c r="O13" s="93">
        <f>AVERAGE(O7:O10)</f>
        <v>0</v>
      </c>
      <c r="P13" s="94" t="str">
        <f>IF(O13&gt;=N13,"CUMPLE","NO CUMPLE")</f>
        <v>NO CUMPLE</v>
      </c>
      <c r="Q13" s="259"/>
      <c r="R13" s="260"/>
      <c r="S13" s="93">
        <v>1</v>
      </c>
      <c r="T13" s="93">
        <f>AVERAGE(T7:T10)</f>
        <v>0</v>
      </c>
      <c r="U13" s="94" t="str">
        <f>IF(T13&gt;=S13,"CUMPLE","NO CUMPLE")</f>
        <v>NO CUMPLE</v>
      </c>
      <c r="V13" s="259"/>
      <c r="W13" s="260"/>
      <c r="X13" s="93">
        <v>1</v>
      </c>
      <c r="Y13" s="93">
        <f>AVERAGE(Y7:Y10)</f>
        <v>0</v>
      </c>
      <c r="Z13" s="95" t="str">
        <f>IF(Y13&gt;=X13,"CUMPLE","NO CUMPLE")</f>
        <v>NO CUMPLE</v>
      </c>
      <c r="AA13" s="259"/>
      <c r="AB13" s="260"/>
      <c r="AC13" s="92">
        <v>1</v>
      </c>
      <c r="AD13" s="93">
        <f>AVERAGE(AD7:AD10)</f>
        <v>0</v>
      </c>
      <c r="AE13" s="94" t="str">
        <f>IF(AD13&gt;=AC13,"CUMPLE","NO CUMPLE")</f>
        <v>NO CUMPLE</v>
      </c>
      <c r="AF13" s="385"/>
    </row>
  </sheetData>
  <sheetProtection algorithmName="SHA-512" hashValue="sPZe9V/F4bph4LDlgKOhXDg3lspbv49+Yj8qsI4JZZOBvT8SYDHgVjVbt6RZB7JXmKh21uRsscrXiLRj1YnbhQ==" saltValue="EsmADd0jOMHIvk/f9BRd8w==" spinCount="100000" sheet="1" objects="1" scenarios="1"/>
  <mergeCells count="34">
    <mergeCell ref="D5:D6"/>
    <mergeCell ref="E5:E6"/>
    <mergeCell ref="F5:F6"/>
    <mergeCell ref="X11:Z11"/>
    <mergeCell ref="AA11:AB13"/>
    <mergeCell ref="AC11:AE11"/>
    <mergeCell ref="AF11:AF13"/>
    <mergeCell ref="I11:K11"/>
    <mergeCell ref="L11:M13"/>
    <mergeCell ref="N11:P11"/>
    <mergeCell ref="Q11:R13"/>
    <mergeCell ref="S11:U11"/>
    <mergeCell ref="G5:G6"/>
    <mergeCell ref="A11:H13"/>
    <mergeCell ref="A7:A8"/>
    <mergeCell ref="A1:C1"/>
    <mergeCell ref="D1:AC1"/>
    <mergeCell ref="A3:AF3"/>
    <mergeCell ref="H5:L5"/>
    <mergeCell ref="M5:Q5"/>
    <mergeCell ref="R5:V5"/>
    <mergeCell ref="W5:AA5"/>
    <mergeCell ref="AB5:AF5"/>
    <mergeCell ref="C5:C6"/>
    <mergeCell ref="A4:AF4"/>
    <mergeCell ref="A5:A6"/>
    <mergeCell ref="B5:B6"/>
    <mergeCell ref="V11:W13"/>
    <mergeCell ref="AD1:AF1"/>
    <mergeCell ref="A2:C2"/>
    <mergeCell ref="D2:L2"/>
    <mergeCell ref="M2:U2"/>
    <mergeCell ref="V2:AC2"/>
    <mergeCell ref="AD2:AF2"/>
  </mergeCells>
  <conditionalFormatting sqref="K7">
    <cfRule type="iconSet" priority="435">
      <iconSet>
        <cfvo type="percent" val="0"/>
        <cfvo type="percent" val="33"/>
        <cfvo type="percent" val="67"/>
      </iconSet>
    </cfRule>
  </conditionalFormatting>
  <conditionalFormatting sqref="K7:K10">
    <cfRule type="containsText" dxfId="119" priority="419" operator="containsText" text="CUMPLE">
      <formula>NOT(ISERROR(SEARCH("CUMPLE",K7)))</formula>
    </cfRule>
    <cfRule type="containsText" dxfId="118" priority="418" operator="containsText" text="NO CUMPLE">
      <formula>NOT(ISERROR(SEARCH("NO CUMPLE",K7)))</formula>
    </cfRule>
  </conditionalFormatting>
  <conditionalFormatting sqref="K8">
    <cfRule type="iconSet" priority="564">
      <iconSet>
        <cfvo type="percent" val="0"/>
        <cfvo type="percent" val="33"/>
        <cfvo type="percent" val="67"/>
      </iconSet>
    </cfRule>
  </conditionalFormatting>
  <conditionalFormatting sqref="K9">
    <cfRule type="iconSet" priority="549">
      <iconSet>
        <cfvo type="percent" val="0"/>
        <cfvo type="percent" val="33"/>
        <cfvo type="percent" val="67"/>
      </iconSet>
    </cfRule>
  </conditionalFormatting>
  <conditionalFormatting sqref="K10">
    <cfRule type="iconSet" priority="420">
      <iconSet>
        <cfvo type="percent" val="0"/>
        <cfvo type="percent" val="33"/>
        <cfvo type="percent" val="67"/>
      </iconSet>
    </cfRule>
  </conditionalFormatting>
  <conditionalFormatting sqref="K13">
    <cfRule type="containsText" dxfId="117" priority="13" operator="containsText" text="NO CUMPLE">
      <formula>NOT(ISERROR(SEARCH("NO CUMPLE",K13)))</formula>
    </cfRule>
    <cfRule type="containsText" dxfId="116" priority="14" operator="containsText" text="CUMPLE">
      <formula>NOT(ISERROR(SEARCH("CUMPLE",K13)))</formula>
    </cfRule>
    <cfRule type="iconSet" priority="15">
      <iconSet>
        <cfvo type="percent" val="0"/>
        <cfvo type="percent" val="33"/>
        <cfvo type="percent" val="67"/>
      </iconSet>
    </cfRule>
  </conditionalFormatting>
  <conditionalFormatting sqref="P7">
    <cfRule type="iconSet" priority="432">
      <iconSet>
        <cfvo type="percent" val="0"/>
        <cfvo type="percent" val="33"/>
        <cfvo type="percent" val="67"/>
      </iconSet>
    </cfRule>
  </conditionalFormatting>
  <conditionalFormatting sqref="P7:P10">
    <cfRule type="containsText" dxfId="115" priority="416" operator="containsText" text="CUMPLE">
      <formula>NOT(ISERROR(SEARCH("CUMPLE",P7)))</formula>
    </cfRule>
    <cfRule type="containsText" dxfId="114" priority="415" operator="containsText" text="NO CUMPLE">
      <formula>NOT(ISERROR(SEARCH("NO CUMPLE",P7)))</formula>
    </cfRule>
  </conditionalFormatting>
  <conditionalFormatting sqref="P8">
    <cfRule type="iconSet" priority="561">
      <iconSet>
        <cfvo type="percent" val="0"/>
        <cfvo type="percent" val="33"/>
        <cfvo type="percent" val="67"/>
      </iconSet>
    </cfRule>
  </conditionalFormatting>
  <conditionalFormatting sqref="P9">
    <cfRule type="iconSet" priority="546">
      <iconSet>
        <cfvo type="percent" val="0"/>
        <cfvo type="percent" val="33"/>
        <cfvo type="percent" val="67"/>
      </iconSet>
    </cfRule>
  </conditionalFormatting>
  <conditionalFormatting sqref="P10">
    <cfRule type="iconSet" priority="417">
      <iconSet>
        <cfvo type="percent" val="0"/>
        <cfvo type="percent" val="33"/>
        <cfvo type="percent" val="67"/>
      </iconSet>
    </cfRule>
  </conditionalFormatting>
  <conditionalFormatting sqref="P13">
    <cfRule type="containsText" dxfId="113" priority="11" operator="containsText" text="CUMPLE">
      <formula>NOT(ISERROR(SEARCH("CUMPLE",P13)))</formula>
    </cfRule>
    <cfRule type="containsText" dxfId="112" priority="10" operator="containsText" text="NO CUMPLE">
      <formula>NOT(ISERROR(SEARCH("NO CUMPLE",P13)))</formula>
    </cfRule>
    <cfRule type="iconSet" priority="12">
      <iconSet>
        <cfvo type="percent" val="0"/>
        <cfvo type="percent" val="33"/>
        <cfvo type="percent" val="67"/>
      </iconSet>
    </cfRule>
  </conditionalFormatting>
  <conditionalFormatting sqref="U7">
    <cfRule type="iconSet" priority="429">
      <iconSet>
        <cfvo type="percent" val="0"/>
        <cfvo type="percent" val="33"/>
        <cfvo type="percent" val="67"/>
      </iconSet>
    </cfRule>
  </conditionalFormatting>
  <conditionalFormatting sqref="U7:U10">
    <cfRule type="containsText" dxfId="111" priority="413" operator="containsText" text="CUMPLE">
      <formula>NOT(ISERROR(SEARCH("CUMPLE",U7)))</formula>
    </cfRule>
    <cfRule type="containsText" dxfId="110" priority="412" operator="containsText" text="NO CUMPLE">
      <formula>NOT(ISERROR(SEARCH("NO CUMPLE",U7)))</formula>
    </cfRule>
  </conditionalFormatting>
  <conditionalFormatting sqref="U8">
    <cfRule type="iconSet" priority="558">
      <iconSet>
        <cfvo type="percent" val="0"/>
        <cfvo type="percent" val="33"/>
        <cfvo type="percent" val="67"/>
      </iconSet>
    </cfRule>
  </conditionalFormatting>
  <conditionalFormatting sqref="U9">
    <cfRule type="iconSet" priority="543">
      <iconSet>
        <cfvo type="percent" val="0"/>
        <cfvo type="percent" val="33"/>
        <cfvo type="percent" val="67"/>
      </iconSet>
    </cfRule>
  </conditionalFormatting>
  <conditionalFormatting sqref="U10">
    <cfRule type="iconSet" priority="414">
      <iconSet>
        <cfvo type="percent" val="0"/>
        <cfvo type="percent" val="33"/>
        <cfvo type="percent" val="67"/>
      </iconSet>
    </cfRule>
  </conditionalFormatting>
  <conditionalFormatting sqref="U13">
    <cfRule type="containsText" dxfId="109" priority="7" operator="containsText" text="NO CUMPLE">
      <formula>NOT(ISERROR(SEARCH("NO CUMPLE",U13)))</formula>
    </cfRule>
    <cfRule type="containsText" dxfId="108" priority="8" operator="containsText" text="CUMPLE">
      <formula>NOT(ISERROR(SEARCH("CUMPLE",U13)))</formula>
    </cfRule>
    <cfRule type="iconSet" priority="9">
      <iconSet>
        <cfvo type="percent" val="0"/>
        <cfvo type="percent" val="33"/>
        <cfvo type="percent" val="67"/>
      </iconSet>
    </cfRule>
  </conditionalFormatting>
  <conditionalFormatting sqref="Z7">
    <cfRule type="iconSet" priority="426">
      <iconSet>
        <cfvo type="percent" val="0"/>
        <cfvo type="percent" val="33"/>
        <cfvo type="percent" val="67"/>
      </iconSet>
    </cfRule>
  </conditionalFormatting>
  <conditionalFormatting sqref="Z7:Z10">
    <cfRule type="containsText" dxfId="107" priority="409" operator="containsText" text="NO CUMPLE">
      <formula>NOT(ISERROR(SEARCH("NO CUMPLE",Z7)))</formula>
    </cfRule>
    <cfRule type="containsText" dxfId="106" priority="410" operator="containsText" text="CUMPLE">
      <formula>NOT(ISERROR(SEARCH("CUMPLE",Z7)))</formula>
    </cfRule>
  </conditionalFormatting>
  <conditionalFormatting sqref="Z8">
    <cfRule type="iconSet" priority="570">
      <iconSet>
        <cfvo type="percent" val="0"/>
        <cfvo type="percent" val="33"/>
        <cfvo type="percent" val="67"/>
      </iconSet>
    </cfRule>
  </conditionalFormatting>
  <conditionalFormatting sqref="Z9">
    <cfRule type="iconSet" priority="555">
      <iconSet>
        <cfvo type="percent" val="0"/>
        <cfvo type="percent" val="33"/>
        <cfvo type="percent" val="67"/>
      </iconSet>
    </cfRule>
  </conditionalFormatting>
  <conditionalFormatting sqref="Z10">
    <cfRule type="iconSet" priority="411">
      <iconSet>
        <cfvo type="percent" val="0"/>
        <cfvo type="percent" val="33"/>
        <cfvo type="percent" val="67"/>
      </iconSet>
    </cfRule>
  </conditionalFormatting>
  <conditionalFormatting sqref="Z13">
    <cfRule type="iconSet" priority="6">
      <iconSet>
        <cfvo type="percent" val="0"/>
        <cfvo type="percent" val="33"/>
        <cfvo type="percent" val="67"/>
      </iconSet>
    </cfRule>
    <cfRule type="containsText" dxfId="105" priority="5" operator="containsText" text="CUMPLE">
      <formula>NOT(ISERROR(SEARCH("CUMPLE",Z13)))</formula>
    </cfRule>
    <cfRule type="containsText" dxfId="104" priority="4" operator="containsText" text="NO CUMPLE">
      <formula>NOT(ISERROR(SEARCH("NO CUMPLE",Z13)))</formula>
    </cfRule>
  </conditionalFormatting>
  <conditionalFormatting sqref="AE7">
    <cfRule type="iconSet" priority="423">
      <iconSet>
        <cfvo type="percent" val="0"/>
        <cfvo type="percent" val="33"/>
        <cfvo type="percent" val="67"/>
      </iconSet>
    </cfRule>
  </conditionalFormatting>
  <conditionalFormatting sqref="AE7:AE10">
    <cfRule type="containsText" dxfId="103" priority="407" operator="containsText" text="CUMPLE">
      <formula>NOT(ISERROR(SEARCH("CUMPLE",AE7)))</formula>
    </cfRule>
    <cfRule type="containsText" dxfId="102" priority="406" operator="containsText" text="NO CUMPLE">
      <formula>NOT(ISERROR(SEARCH("NO CUMPLE",AE7)))</formula>
    </cfRule>
  </conditionalFormatting>
  <conditionalFormatting sqref="AE8">
    <cfRule type="iconSet" priority="567">
      <iconSet>
        <cfvo type="percent" val="0"/>
        <cfvo type="percent" val="33"/>
        <cfvo type="percent" val="67"/>
      </iconSet>
    </cfRule>
  </conditionalFormatting>
  <conditionalFormatting sqref="AE9">
    <cfRule type="iconSet" priority="552">
      <iconSet>
        <cfvo type="percent" val="0"/>
        <cfvo type="percent" val="33"/>
        <cfvo type="percent" val="67"/>
      </iconSet>
    </cfRule>
  </conditionalFormatting>
  <conditionalFormatting sqref="AE10">
    <cfRule type="iconSet" priority="408">
      <iconSet>
        <cfvo type="percent" val="0"/>
        <cfvo type="percent" val="33"/>
        <cfvo type="percent" val="67"/>
      </iconSet>
    </cfRule>
  </conditionalFormatting>
  <conditionalFormatting sqref="AE13">
    <cfRule type="iconSet" priority="3">
      <iconSet>
        <cfvo type="percent" val="0"/>
        <cfvo type="percent" val="33"/>
        <cfvo type="percent" val="67"/>
      </iconSet>
    </cfRule>
    <cfRule type="containsText" dxfId="101" priority="2" operator="containsText" text="CUMPLE">
      <formula>NOT(ISERROR(SEARCH("CUMPLE",AE13)))</formula>
    </cfRule>
    <cfRule type="containsText" dxfId="100" priority="1" operator="containsText" text="NO CUMPLE">
      <formula>NOT(ISERROR(SEARCH("NO CUMPLE",AE13)))</formula>
    </cfRule>
  </conditionalFormatting>
  <dataValidations count="3">
    <dataValidation allowBlank="1" showInputMessage="1" showErrorMessage="1" prompt="Por favor incluya las variables consideradas para el cálculo del indicador tomando como referencia las variables señaladas en la definición de la fórmula. (forma matematica)." sqref="AF10 L7 N10 Q7 S10 V7 X10 AA7 X7 AF7 I7 L10 I10 Q10 N7 V10 S7 AA10" xr:uid="{4329B8F3-096B-4C9B-A24D-89D6AAFA72ED}"/>
    <dataValidation allowBlank="1" showInputMessage="1" showErrorMessage="1" prompt="Elija de acuerdo a la categoría anterior_x000a_" sqref="B5" xr:uid="{91C79F14-16CD-46B0-9952-0C1EFFABADBC}"/>
    <dataValidation allowBlank="1" showInputMessage="1" showErrorMessage="1" prompt="Describa las acciones que desarrollan los componentes de la PP o Plan de Acciones Afirmativas" sqref="B8:B9 C5:E5" xr:uid="{CA72FC20-CD3F-41E2-AE82-A476CAF51EEB}"/>
  </dataValidations>
  <pageMargins left="0.7" right="0.7" top="0.75" bottom="0.75" header="0.3" footer="0.3"/>
  <pageSetup scale="3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53070-9B66-4869-8F6B-8A61F7C116B3}">
  <dimension ref="A1:BA21"/>
  <sheetViews>
    <sheetView zoomScale="60" zoomScaleNormal="60" workbookViewId="0">
      <selection activeCell="AU16" sqref="AU16"/>
    </sheetView>
  </sheetViews>
  <sheetFormatPr baseColWidth="10" defaultColWidth="11" defaultRowHeight="14.25"/>
  <cols>
    <col min="1" max="1" width="20.42578125" style="96" customWidth="1"/>
    <col min="2" max="2" width="34.85546875" style="96" customWidth="1"/>
    <col min="3" max="3" width="28.7109375" style="96" customWidth="1"/>
    <col min="4" max="4" width="20.42578125" style="96" customWidth="1"/>
    <col min="5" max="5" width="8.85546875" style="96" customWidth="1"/>
    <col min="6" max="6" width="10.85546875" style="96" customWidth="1"/>
    <col min="7" max="7" width="21" style="96" customWidth="1"/>
    <col min="8" max="11" width="16.140625" style="96" customWidth="1"/>
    <col min="12" max="12" width="23" style="96" customWidth="1"/>
    <col min="13" max="16" width="16.140625" style="96" customWidth="1"/>
    <col min="17" max="17" width="23" style="96" customWidth="1"/>
    <col min="18" max="21" width="16.140625" style="96" customWidth="1"/>
    <col min="22" max="22" width="23" style="96" customWidth="1"/>
    <col min="23" max="26" width="16.140625" style="96" customWidth="1"/>
    <col min="27" max="27" width="23" style="96" customWidth="1"/>
    <col min="28" max="31" width="16.140625" style="96" customWidth="1"/>
    <col min="32" max="32" width="28.5703125" style="96" customWidth="1"/>
    <col min="33" max="33" width="25.7109375" style="52" customWidth="1"/>
    <col min="34" max="16384" width="11" style="52"/>
  </cols>
  <sheetData>
    <row r="1" spans="1:53" ht="86.25" customHeight="1">
      <c r="A1" s="248"/>
      <c r="B1" s="248"/>
      <c r="C1" s="248"/>
      <c r="D1" s="249" t="s">
        <v>597</v>
      </c>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48"/>
      <c r="AE1" s="248"/>
      <c r="AF1" s="248"/>
    </row>
    <row r="2" spans="1:53" s="53" customFormat="1" ht="43.5" customHeight="1">
      <c r="A2" s="249" t="s">
        <v>610</v>
      </c>
      <c r="B2" s="249"/>
      <c r="C2" s="249"/>
      <c r="D2" s="250" t="s">
        <v>611</v>
      </c>
      <c r="E2" s="250"/>
      <c r="F2" s="250"/>
      <c r="G2" s="250"/>
      <c r="H2" s="250"/>
      <c r="I2" s="250"/>
      <c r="J2" s="250"/>
      <c r="K2" s="250"/>
      <c r="L2" s="250"/>
      <c r="M2" s="250" t="s">
        <v>612</v>
      </c>
      <c r="N2" s="250"/>
      <c r="O2" s="250"/>
      <c r="P2" s="250"/>
      <c r="Q2" s="250"/>
      <c r="R2" s="250"/>
      <c r="S2" s="250"/>
      <c r="T2" s="250"/>
      <c r="U2" s="250"/>
      <c r="V2" s="250" t="s">
        <v>609</v>
      </c>
      <c r="W2" s="250"/>
      <c r="X2" s="250"/>
      <c r="Y2" s="250"/>
      <c r="Z2" s="250"/>
      <c r="AA2" s="250"/>
      <c r="AB2" s="250"/>
      <c r="AC2" s="250"/>
      <c r="AD2" s="250" t="s">
        <v>598</v>
      </c>
      <c r="AE2" s="250"/>
      <c r="AF2" s="250"/>
    </row>
    <row r="3" spans="1:53" ht="15.75" customHeight="1">
      <c r="A3" s="330"/>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row>
    <row r="4" spans="1:53" s="98" customFormat="1" ht="36.75" customHeight="1">
      <c r="A4" s="281" t="s">
        <v>512</v>
      </c>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97"/>
      <c r="AH4" s="97"/>
      <c r="AI4" s="97"/>
      <c r="AJ4" s="97"/>
      <c r="AK4" s="97"/>
      <c r="AL4" s="97"/>
      <c r="AM4" s="97"/>
    </row>
    <row r="5" spans="1:53" ht="27" customHeight="1">
      <c r="A5" s="376" t="s">
        <v>287</v>
      </c>
      <c r="B5" s="376" t="s">
        <v>1</v>
      </c>
      <c r="C5" s="376" t="s">
        <v>2</v>
      </c>
      <c r="D5" s="376" t="s">
        <v>3</v>
      </c>
      <c r="E5" s="376" t="s">
        <v>288</v>
      </c>
      <c r="F5" s="376" t="s">
        <v>0</v>
      </c>
      <c r="G5" s="376" t="s">
        <v>16</v>
      </c>
      <c r="H5" s="377" t="s">
        <v>529</v>
      </c>
      <c r="I5" s="377"/>
      <c r="J5" s="377"/>
      <c r="K5" s="377"/>
      <c r="L5" s="377"/>
      <c r="M5" s="378" t="s">
        <v>530</v>
      </c>
      <c r="N5" s="378"/>
      <c r="O5" s="378"/>
      <c r="P5" s="378"/>
      <c r="Q5" s="378"/>
      <c r="R5" s="262" t="s">
        <v>531</v>
      </c>
      <c r="S5" s="262"/>
      <c r="T5" s="262"/>
      <c r="U5" s="262"/>
      <c r="V5" s="262"/>
      <c r="W5" s="369" t="s">
        <v>532</v>
      </c>
      <c r="X5" s="369"/>
      <c r="Y5" s="369"/>
      <c r="Z5" s="369"/>
      <c r="AA5" s="369"/>
      <c r="AB5" s="370" t="s">
        <v>537</v>
      </c>
      <c r="AC5" s="370"/>
      <c r="AD5" s="370"/>
      <c r="AE5" s="370"/>
      <c r="AF5" s="370"/>
      <c r="AG5" s="99"/>
      <c r="AH5" s="99"/>
      <c r="AI5" s="99"/>
      <c r="AJ5" s="99"/>
      <c r="AK5" s="99"/>
      <c r="AL5" s="99"/>
      <c r="AM5" s="99"/>
      <c r="AN5" s="100"/>
      <c r="AO5" s="100"/>
      <c r="AP5" s="100"/>
      <c r="AQ5" s="100"/>
      <c r="AR5" s="100"/>
      <c r="AS5" s="100"/>
      <c r="AT5" s="100"/>
      <c r="AU5" s="100"/>
      <c r="AV5" s="100"/>
      <c r="AW5" s="100"/>
      <c r="AX5" s="100"/>
      <c r="AY5" s="100"/>
      <c r="AZ5" s="100"/>
      <c r="BA5" s="100"/>
    </row>
    <row r="6" spans="1:53" ht="27" customHeight="1">
      <c r="A6" s="376"/>
      <c r="B6" s="376"/>
      <c r="C6" s="376"/>
      <c r="D6" s="376"/>
      <c r="E6" s="376"/>
      <c r="F6" s="376"/>
      <c r="G6" s="376"/>
      <c r="H6" s="86" t="s">
        <v>526</v>
      </c>
      <c r="I6" s="86" t="s">
        <v>527</v>
      </c>
      <c r="J6" s="86" t="s">
        <v>591</v>
      </c>
      <c r="K6" s="86" t="s">
        <v>533</v>
      </c>
      <c r="L6" s="86" t="s">
        <v>528</v>
      </c>
      <c r="M6" s="87" t="s">
        <v>526</v>
      </c>
      <c r="N6" s="87" t="s">
        <v>527</v>
      </c>
      <c r="O6" s="87" t="s">
        <v>591</v>
      </c>
      <c r="P6" s="87" t="s">
        <v>533</v>
      </c>
      <c r="Q6" s="87" t="s">
        <v>528</v>
      </c>
      <c r="R6" s="80" t="s">
        <v>526</v>
      </c>
      <c r="S6" s="80" t="s">
        <v>527</v>
      </c>
      <c r="T6" s="80" t="s">
        <v>591</v>
      </c>
      <c r="U6" s="80" t="s">
        <v>533</v>
      </c>
      <c r="V6" s="80" t="s">
        <v>528</v>
      </c>
      <c r="W6" s="89" t="s">
        <v>526</v>
      </c>
      <c r="X6" s="89" t="s">
        <v>527</v>
      </c>
      <c r="Y6" s="89" t="s">
        <v>591</v>
      </c>
      <c r="Z6" s="89" t="s">
        <v>533</v>
      </c>
      <c r="AA6" s="89" t="s">
        <v>528</v>
      </c>
      <c r="AB6" s="91" t="s">
        <v>534</v>
      </c>
      <c r="AC6" s="91" t="s">
        <v>535</v>
      </c>
      <c r="AD6" s="91" t="s">
        <v>591</v>
      </c>
      <c r="AE6" s="91" t="s">
        <v>536</v>
      </c>
      <c r="AF6" s="91" t="s">
        <v>596</v>
      </c>
      <c r="AG6" s="99"/>
      <c r="AH6" s="99"/>
      <c r="AI6" s="99"/>
      <c r="AJ6" s="99"/>
      <c r="AK6" s="99"/>
      <c r="AL6" s="99"/>
      <c r="AM6" s="99"/>
      <c r="AN6" s="100"/>
      <c r="AO6" s="100"/>
      <c r="AP6" s="100"/>
      <c r="AQ6" s="100"/>
      <c r="AR6" s="100"/>
      <c r="AS6" s="100"/>
      <c r="AT6" s="100"/>
      <c r="AU6" s="100"/>
      <c r="AV6" s="100"/>
      <c r="AW6" s="100"/>
      <c r="AX6" s="100"/>
      <c r="AY6" s="100"/>
      <c r="AZ6" s="100"/>
      <c r="BA6" s="100"/>
    </row>
    <row r="7" spans="1:53" ht="142.5">
      <c r="A7" s="368" t="s">
        <v>170</v>
      </c>
      <c r="B7" s="102" t="s">
        <v>386</v>
      </c>
      <c r="C7" s="111" t="s">
        <v>387</v>
      </c>
      <c r="D7" s="121" t="s">
        <v>513</v>
      </c>
      <c r="E7" s="126">
        <v>8</v>
      </c>
      <c r="F7" s="126">
        <v>2</v>
      </c>
      <c r="G7" s="111" t="s">
        <v>582</v>
      </c>
      <c r="H7" s="104">
        <f>F7/4</f>
        <v>0.5</v>
      </c>
      <c r="I7" s="27"/>
      <c r="J7" s="106">
        <f>_xlfn.PERCENTOF(I7,H7)</f>
        <v>0</v>
      </c>
      <c r="K7" s="94" t="str">
        <f t="shared" ref="K7:K18" si="0">IF(I7&gt;=H7,"CUMPLE","NO CUMPLE")</f>
        <v>NO CUMPLE</v>
      </c>
      <c r="L7" s="27"/>
      <c r="M7" s="104">
        <f t="shared" ref="M7:M18" si="1">F7/4</f>
        <v>0.5</v>
      </c>
      <c r="N7" s="27"/>
      <c r="O7" s="106">
        <f>_xlfn.PERCENTOF(N7,M7)</f>
        <v>0</v>
      </c>
      <c r="P7" s="94" t="str">
        <f t="shared" ref="P7:P18" si="2">IF(N7&gt;=M7,"CUMPLE","NO CUMPLE")</f>
        <v>NO CUMPLE</v>
      </c>
      <c r="Q7" s="27"/>
      <c r="R7" s="104">
        <f t="shared" ref="R7:R18" si="3">F7/4</f>
        <v>0.5</v>
      </c>
      <c r="S7" s="27"/>
      <c r="T7" s="106">
        <f>_xlfn.PERCENTOF(S7,R7)</f>
        <v>0</v>
      </c>
      <c r="U7" s="94" t="str">
        <f t="shared" ref="U7:U18" si="4">IF(S7&gt;=R7,"CUMPLE","NO CUMPLE")</f>
        <v>NO CUMPLE</v>
      </c>
      <c r="V7" s="27"/>
      <c r="W7" s="104">
        <f t="shared" ref="W7:W18" si="5">F7/4</f>
        <v>0.5</v>
      </c>
      <c r="X7" s="27"/>
      <c r="Y7" s="106">
        <f>_xlfn.PERCENTOF(X7,W7)</f>
        <v>0</v>
      </c>
      <c r="Z7" s="94" t="str">
        <f t="shared" ref="Z7:Z18" si="6">IF(X7&gt;=W7,"CUMPLE","NO CUMPLE")</f>
        <v>NO CUMPLE</v>
      </c>
      <c r="AA7" s="27"/>
      <c r="AB7" s="107">
        <f t="shared" ref="AB7:AC18" si="7">H7+M7+R7+W7</f>
        <v>2</v>
      </c>
      <c r="AC7" s="104">
        <f t="shared" si="7"/>
        <v>0</v>
      </c>
      <c r="AD7" s="106">
        <f>_xlfn.PERCENTOF(AC7,AB7)</f>
        <v>0</v>
      </c>
      <c r="AE7" s="94" t="str">
        <f t="shared" ref="AE7:AE18" si="8">IF(AC7&gt;=AB7,"CUMPLE","NO CUMPLE")</f>
        <v>NO CUMPLE</v>
      </c>
      <c r="AF7" s="27"/>
      <c r="AG7" s="85"/>
      <c r="AH7" s="85"/>
      <c r="AI7" s="85"/>
      <c r="AJ7" s="85"/>
      <c r="AK7" s="85"/>
      <c r="AL7" s="85"/>
      <c r="AM7" s="85"/>
    </row>
    <row r="8" spans="1:53" ht="128.25" customHeight="1">
      <c r="A8" s="368"/>
      <c r="B8" s="102" t="s">
        <v>175</v>
      </c>
      <c r="C8" s="111" t="s">
        <v>176</v>
      </c>
      <c r="D8" s="121" t="s">
        <v>513</v>
      </c>
      <c r="E8" s="128">
        <v>16</v>
      </c>
      <c r="F8" s="128">
        <v>4</v>
      </c>
      <c r="G8" s="111" t="s">
        <v>582</v>
      </c>
      <c r="H8" s="104">
        <f t="shared" ref="H8:H18" si="9">F8/4</f>
        <v>1</v>
      </c>
      <c r="I8" s="27"/>
      <c r="J8" s="106">
        <f t="shared" ref="J8:J18" si="10">_xlfn.PERCENTOF(I8,H8)</f>
        <v>0</v>
      </c>
      <c r="K8" s="94" t="str">
        <f t="shared" si="0"/>
        <v>NO CUMPLE</v>
      </c>
      <c r="L8" s="27"/>
      <c r="M8" s="104">
        <f t="shared" si="1"/>
        <v>1</v>
      </c>
      <c r="N8" s="27"/>
      <c r="O8" s="106">
        <f t="shared" ref="O8:O18" si="11">_xlfn.PERCENTOF(N8,M8)</f>
        <v>0</v>
      </c>
      <c r="P8" s="94" t="str">
        <f t="shared" si="2"/>
        <v>NO CUMPLE</v>
      </c>
      <c r="Q8" s="27"/>
      <c r="R8" s="104">
        <f t="shared" si="3"/>
        <v>1</v>
      </c>
      <c r="S8" s="27"/>
      <c r="T8" s="106">
        <f t="shared" ref="T8:T18" si="12">_xlfn.PERCENTOF(S8,R8)</f>
        <v>0</v>
      </c>
      <c r="U8" s="94" t="str">
        <f t="shared" si="4"/>
        <v>NO CUMPLE</v>
      </c>
      <c r="V8" s="27"/>
      <c r="W8" s="104">
        <f t="shared" si="5"/>
        <v>1</v>
      </c>
      <c r="X8" s="27"/>
      <c r="Y8" s="106">
        <f t="shared" ref="Y8:Y18" si="13">_xlfn.PERCENTOF(X8,W8)</f>
        <v>0</v>
      </c>
      <c r="Z8" s="94" t="str">
        <f t="shared" si="6"/>
        <v>NO CUMPLE</v>
      </c>
      <c r="AA8" s="27"/>
      <c r="AB8" s="107">
        <f t="shared" si="7"/>
        <v>4</v>
      </c>
      <c r="AC8" s="104">
        <f t="shared" si="7"/>
        <v>0</v>
      </c>
      <c r="AD8" s="106">
        <f t="shared" ref="AD8:AD18" si="14">_xlfn.PERCENTOF(AC8,AB8)</f>
        <v>0</v>
      </c>
      <c r="AE8" s="94" t="str">
        <f t="shared" si="8"/>
        <v>NO CUMPLE</v>
      </c>
      <c r="AF8" s="27"/>
      <c r="AG8" s="85"/>
      <c r="AH8" s="85"/>
      <c r="AI8" s="85"/>
      <c r="AJ8" s="85"/>
      <c r="AK8" s="85"/>
      <c r="AL8" s="85"/>
      <c r="AM8" s="85"/>
    </row>
    <row r="9" spans="1:53" ht="128.25">
      <c r="A9" s="368"/>
      <c r="B9" s="102" t="s">
        <v>388</v>
      </c>
      <c r="C9" s="111" t="s">
        <v>389</v>
      </c>
      <c r="D9" s="121" t="s">
        <v>513</v>
      </c>
      <c r="E9" s="128">
        <v>4</v>
      </c>
      <c r="F9" s="128">
        <v>1</v>
      </c>
      <c r="G9" s="111" t="s">
        <v>582</v>
      </c>
      <c r="H9" s="104">
        <f t="shared" si="9"/>
        <v>0.25</v>
      </c>
      <c r="I9" s="27"/>
      <c r="J9" s="106">
        <f t="shared" si="10"/>
        <v>0</v>
      </c>
      <c r="K9" s="94" t="str">
        <f t="shared" si="0"/>
        <v>NO CUMPLE</v>
      </c>
      <c r="L9" s="27"/>
      <c r="M9" s="104">
        <f t="shared" si="1"/>
        <v>0.25</v>
      </c>
      <c r="N9" s="27"/>
      <c r="O9" s="106">
        <f t="shared" si="11"/>
        <v>0</v>
      </c>
      <c r="P9" s="94" t="str">
        <f t="shared" si="2"/>
        <v>NO CUMPLE</v>
      </c>
      <c r="Q9" s="27"/>
      <c r="R9" s="104">
        <f t="shared" si="3"/>
        <v>0.25</v>
      </c>
      <c r="S9" s="27"/>
      <c r="T9" s="106">
        <f t="shared" si="12"/>
        <v>0</v>
      </c>
      <c r="U9" s="94" t="str">
        <f t="shared" si="4"/>
        <v>NO CUMPLE</v>
      </c>
      <c r="V9" s="27"/>
      <c r="W9" s="104">
        <f t="shared" si="5"/>
        <v>0.25</v>
      </c>
      <c r="X9" s="27"/>
      <c r="Y9" s="106">
        <f t="shared" si="13"/>
        <v>0</v>
      </c>
      <c r="Z9" s="94" t="str">
        <f t="shared" si="6"/>
        <v>NO CUMPLE</v>
      </c>
      <c r="AA9" s="27"/>
      <c r="AB9" s="107">
        <f t="shared" si="7"/>
        <v>1</v>
      </c>
      <c r="AC9" s="104">
        <f t="shared" si="7"/>
        <v>0</v>
      </c>
      <c r="AD9" s="106">
        <f t="shared" si="14"/>
        <v>0</v>
      </c>
      <c r="AE9" s="94" t="str">
        <f t="shared" si="8"/>
        <v>NO CUMPLE</v>
      </c>
      <c r="AF9" s="27"/>
      <c r="AG9" s="85"/>
      <c r="AH9" s="85"/>
      <c r="AI9" s="85"/>
      <c r="AJ9" s="85"/>
      <c r="AK9" s="85"/>
      <c r="AL9" s="85"/>
      <c r="AM9" s="85"/>
    </row>
    <row r="10" spans="1:53" ht="156.75" customHeight="1">
      <c r="A10" s="368"/>
      <c r="B10" s="102" t="s">
        <v>177</v>
      </c>
      <c r="C10" s="111" t="s">
        <v>178</v>
      </c>
      <c r="D10" s="121" t="s">
        <v>513</v>
      </c>
      <c r="E10" s="128">
        <v>16</v>
      </c>
      <c r="F10" s="128">
        <v>4</v>
      </c>
      <c r="G10" s="111" t="s">
        <v>582</v>
      </c>
      <c r="H10" s="104">
        <f t="shared" si="9"/>
        <v>1</v>
      </c>
      <c r="I10" s="27"/>
      <c r="J10" s="106">
        <f t="shared" si="10"/>
        <v>0</v>
      </c>
      <c r="K10" s="94" t="str">
        <f t="shared" si="0"/>
        <v>NO CUMPLE</v>
      </c>
      <c r="L10" s="27"/>
      <c r="M10" s="104">
        <f t="shared" si="1"/>
        <v>1</v>
      </c>
      <c r="N10" s="27"/>
      <c r="O10" s="106">
        <f t="shared" si="11"/>
        <v>0</v>
      </c>
      <c r="P10" s="94" t="str">
        <f t="shared" si="2"/>
        <v>NO CUMPLE</v>
      </c>
      <c r="Q10" s="27"/>
      <c r="R10" s="104">
        <f t="shared" si="3"/>
        <v>1</v>
      </c>
      <c r="S10" s="27"/>
      <c r="T10" s="106">
        <f t="shared" si="12"/>
        <v>0</v>
      </c>
      <c r="U10" s="94" t="str">
        <f t="shared" si="4"/>
        <v>NO CUMPLE</v>
      </c>
      <c r="V10" s="27"/>
      <c r="W10" s="104">
        <f t="shared" si="5"/>
        <v>1</v>
      </c>
      <c r="X10" s="27"/>
      <c r="Y10" s="106">
        <f t="shared" si="13"/>
        <v>0</v>
      </c>
      <c r="Z10" s="94" t="str">
        <f t="shared" si="6"/>
        <v>NO CUMPLE</v>
      </c>
      <c r="AA10" s="27"/>
      <c r="AB10" s="107">
        <f t="shared" si="7"/>
        <v>4</v>
      </c>
      <c r="AC10" s="104">
        <f t="shared" si="7"/>
        <v>0</v>
      </c>
      <c r="AD10" s="106">
        <f t="shared" si="14"/>
        <v>0</v>
      </c>
      <c r="AE10" s="94" t="str">
        <f t="shared" si="8"/>
        <v>NO CUMPLE</v>
      </c>
      <c r="AF10" s="27"/>
      <c r="AG10" s="85"/>
      <c r="AH10" s="85"/>
      <c r="AI10" s="85"/>
      <c r="AJ10" s="85"/>
      <c r="AK10" s="85"/>
      <c r="AL10" s="85"/>
      <c r="AM10" s="85"/>
    </row>
    <row r="11" spans="1:53" ht="128.25" customHeight="1">
      <c r="A11" s="368"/>
      <c r="B11" s="129" t="s">
        <v>390</v>
      </c>
      <c r="C11" s="111" t="s">
        <v>391</v>
      </c>
      <c r="D11" s="121" t="s">
        <v>513</v>
      </c>
      <c r="E11" s="128">
        <v>4</v>
      </c>
      <c r="F11" s="128">
        <v>1</v>
      </c>
      <c r="G11" s="111" t="s">
        <v>582</v>
      </c>
      <c r="H11" s="104">
        <f t="shared" si="9"/>
        <v>0.25</v>
      </c>
      <c r="I11" s="27"/>
      <c r="J11" s="106">
        <f t="shared" si="10"/>
        <v>0</v>
      </c>
      <c r="K11" s="94" t="str">
        <f t="shared" si="0"/>
        <v>NO CUMPLE</v>
      </c>
      <c r="L11" s="27"/>
      <c r="M11" s="104">
        <f t="shared" si="1"/>
        <v>0.25</v>
      </c>
      <c r="N11" s="27"/>
      <c r="O11" s="106">
        <f t="shared" si="11"/>
        <v>0</v>
      </c>
      <c r="P11" s="94" t="str">
        <f t="shared" si="2"/>
        <v>NO CUMPLE</v>
      </c>
      <c r="Q11" s="27"/>
      <c r="R11" s="104">
        <f t="shared" si="3"/>
        <v>0.25</v>
      </c>
      <c r="S11" s="27"/>
      <c r="T11" s="106">
        <f t="shared" si="12"/>
        <v>0</v>
      </c>
      <c r="U11" s="94" t="str">
        <f t="shared" si="4"/>
        <v>NO CUMPLE</v>
      </c>
      <c r="V11" s="27"/>
      <c r="W11" s="104">
        <f t="shared" si="5"/>
        <v>0.25</v>
      </c>
      <c r="X11" s="27"/>
      <c r="Y11" s="106">
        <f t="shared" si="13"/>
        <v>0</v>
      </c>
      <c r="Z11" s="94" t="str">
        <f t="shared" si="6"/>
        <v>NO CUMPLE</v>
      </c>
      <c r="AA11" s="27"/>
      <c r="AB11" s="107">
        <f t="shared" si="7"/>
        <v>1</v>
      </c>
      <c r="AC11" s="104">
        <f t="shared" si="7"/>
        <v>0</v>
      </c>
      <c r="AD11" s="106">
        <f t="shared" si="14"/>
        <v>0</v>
      </c>
      <c r="AE11" s="94" t="str">
        <f t="shared" si="8"/>
        <v>NO CUMPLE</v>
      </c>
      <c r="AF11" s="27"/>
      <c r="AG11" s="85"/>
      <c r="AH11" s="85"/>
      <c r="AI11" s="85"/>
      <c r="AJ11" s="85"/>
      <c r="AK11" s="85"/>
      <c r="AL11" s="85"/>
      <c r="AM11" s="85"/>
    </row>
    <row r="12" spans="1:53" ht="128.25" customHeight="1">
      <c r="A12" s="368"/>
      <c r="B12" s="129" t="s">
        <v>392</v>
      </c>
      <c r="C12" s="111" t="s">
        <v>393</v>
      </c>
      <c r="D12" s="121" t="s">
        <v>513</v>
      </c>
      <c r="E12" s="101">
        <v>8</v>
      </c>
      <c r="F12" s="101">
        <v>2</v>
      </c>
      <c r="G12" s="111" t="s">
        <v>582</v>
      </c>
      <c r="H12" s="104">
        <f t="shared" si="9"/>
        <v>0.5</v>
      </c>
      <c r="I12" s="27"/>
      <c r="J12" s="106">
        <f t="shared" si="10"/>
        <v>0</v>
      </c>
      <c r="K12" s="94" t="str">
        <f t="shared" si="0"/>
        <v>NO CUMPLE</v>
      </c>
      <c r="L12" s="27"/>
      <c r="M12" s="104">
        <f t="shared" si="1"/>
        <v>0.5</v>
      </c>
      <c r="N12" s="27"/>
      <c r="O12" s="106">
        <f t="shared" si="11"/>
        <v>0</v>
      </c>
      <c r="P12" s="94" t="str">
        <f t="shared" si="2"/>
        <v>NO CUMPLE</v>
      </c>
      <c r="Q12" s="27"/>
      <c r="R12" s="104">
        <f t="shared" si="3"/>
        <v>0.5</v>
      </c>
      <c r="S12" s="27"/>
      <c r="T12" s="106">
        <f t="shared" si="12"/>
        <v>0</v>
      </c>
      <c r="U12" s="94" t="str">
        <f t="shared" si="4"/>
        <v>NO CUMPLE</v>
      </c>
      <c r="V12" s="27"/>
      <c r="W12" s="104">
        <f t="shared" si="5"/>
        <v>0.5</v>
      </c>
      <c r="X12" s="27"/>
      <c r="Y12" s="106">
        <f t="shared" si="13"/>
        <v>0</v>
      </c>
      <c r="Z12" s="94" t="str">
        <f t="shared" si="6"/>
        <v>NO CUMPLE</v>
      </c>
      <c r="AA12" s="27"/>
      <c r="AB12" s="107">
        <f t="shared" si="7"/>
        <v>2</v>
      </c>
      <c r="AC12" s="104">
        <f t="shared" si="7"/>
        <v>0</v>
      </c>
      <c r="AD12" s="106">
        <f t="shared" si="14"/>
        <v>0</v>
      </c>
      <c r="AE12" s="94" t="str">
        <f t="shared" si="8"/>
        <v>NO CUMPLE</v>
      </c>
      <c r="AF12" s="27"/>
      <c r="AG12" s="85"/>
      <c r="AH12" s="85"/>
      <c r="AI12" s="85"/>
      <c r="AJ12" s="85"/>
      <c r="AK12" s="85"/>
      <c r="AL12" s="85"/>
      <c r="AM12" s="85"/>
    </row>
    <row r="13" spans="1:53" ht="128.25">
      <c r="A13" s="368"/>
      <c r="B13" s="129" t="s">
        <v>351</v>
      </c>
      <c r="C13" s="111" t="s">
        <v>394</v>
      </c>
      <c r="D13" s="121" t="s">
        <v>513</v>
      </c>
      <c r="E13" s="101">
        <v>8</v>
      </c>
      <c r="F13" s="101">
        <v>2</v>
      </c>
      <c r="G13" s="111" t="s">
        <v>582</v>
      </c>
      <c r="H13" s="104">
        <f t="shared" si="9"/>
        <v>0.5</v>
      </c>
      <c r="I13" s="27"/>
      <c r="J13" s="106">
        <f t="shared" si="10"/>
        <v>0</v>
      </c>
      <c r="K13" s="94" t="str">
        <f t="shared" si="0"/>
        <v>NO CUMPLE</v>
      </c>
      <c r="L13" s="27"/>
      <c r="M13" s="104">
        <f t="shared" si="1"/>
        <v>0.5</v>
      </c>
      <c r="N13" s="27"/>
      <c r="O13" s="106">
        <f t="shared" si="11"/>
        <v>0</v>
      </c>
      <c r="P13" s="94" t="str">
        <f t="shared" si="2"/>
        <v>NO CUMPLE</v>
      </c>
      <c r="Q13" s="27"/>
      <c r="R13" s="104">
        <f t="shared" si="3"/>
        <v>0.5</v>
      </c>
      <c r="S13" s="27"/>
      <c r="T13" s="106">
        <f t="shared" si="12"/>
        <v>0</v>
      </c>
      <c r="U13" s="94" t="str">
        <f t="shared" si="4"/>
        <v>NO CUMPLE</v>
      </c>
      <c r="V13" s="27"/>
      <c r="W13" s="104">
        <f t="shared" si="5"/>
        <v>0.5</v>
      </c>
      <c r="X13" s="27"/>
      <c r="Y13" s="106">
        <f t="shared" si="13"/>
        <v>0</v>
      </c>
      <c r="Z13" s="94" t="str">
        <f t="shared" si="6"/>
        <v>NO CUMPLE</v>
      </c>
      <c r="AA13" s="27"/>
      <c r="AB13" s="107">
        <f t="shared" si="7"/>
        <v>2</v>
      </c>
      <c r="AC13" s="104">
        <f t="shared" si="7"/>
        <v>0</v>
      </c>
      <c r="AD13" s="106">
        <f t="shared" si="14"/>
        <v>0</v>
      </c>
      <c r="AE13" s="94" t="str">
        <f t="shared" si="8"/>
        <v>NO CUMPLE</v>
      </c>
      <c r="AF13" s="27"/>
      <c r="AG13" s="85"/>
      <c r="AH13" s="85"/>
      <c r="AI13" s="85"/>
      <c r="AJ13" s="85"/>
      <c r="AK13" s="85"/>
      <c r="AL13" s="85"/>
      <c r="AM13" s="85"/>
    </row>
    <row r="14" spans="1:53" ht="99.75">
      <c r="A14" s="368"/>
      <c r="B14" s="102" t="s">
        <v>395</v>
      </c>
      <c r="C14" s="111" t="s">
        <v>396</v>
      </c>
      <c r="D14" s="121" t="s">
        <v>514</v>
      </c>
      <c r="E14" s="128">
        <v>16</v>
      </c>
      <c r="F14" s="128">
        <v>4</v>
      </c>
      <c r="G14" s="111" t="s">
        <v>582</v>
      </c>
      <c r="H14" s="104">
        <f t="shared" si="9"/>
        <v>1</v>
      </c>
      <c r="I14" s="27"/>
      <c r="J14" s="106">
        <f t="shared" si="10"/>
        <v>0</v>
      </c>
      <c r="K14" s="94" t="str">
        <f t="shared" si="0"/>
        <v>NO CUMPLE</v>
      </c>
      <c r="L14" s="27"/>
      <c r="M14" s="104">
        <f t="shared" si="1"/>
        <v>1</v>
      </c>
      <c r="N14" s="27"/>
      <c r="O14" s="106">
        <f t="shared" si="11"/>
        <v>0</v>
      </c>
      <c r="P14" s="94" t="str">
        <f t="shared" si="2"/>
        <v>NO CUMPLE</v>
      </c>
      <c r="Q14" s="27"/>
      <c r="R14" s="104">
        <f t="shared" si="3"/>
        <v>1</v>
      </c>
      <c r="S14" s="27"/>
      <c r="T14" s="106">
        <f t="shared" si="12"/>
        <v>0</v>
      </c>
      <c r="U14" s="94" t="str">
        <f t="shared" si="4"/>
        <v>NO CUMPLE</v>
      </c>
      <c r="V14" s="27"/>
      <c r="W14" s="104">
        <f t="shared" si="5"/>
        <v>1</v>
      </c>
      <c r="X14" s="27"/>
      <c r="Y14" s="106">
        <f t="shared" si="13"/>
        <v>0</v>
      </c>
      <c r="Z14" s="94" t="str">
        <f t="shared" si="6"/>
        <v>NO CUMPLE</v>
      </c>
      <c r="AA14" s="27"/>
      <c r="AB14" s="107">
        <f t="shared" si="7"/>
        <v>4</v>
      </c>
      <c r="AC14" s="104">
        <f t="shared" si="7"/>
        <v>0</v>
      </c>
      <c r="AD14" s="106">
        <f t="shared" si="14"/>
        <v>0</v>
      </c>
      <c r="AE14" s="94" t="str">
        <f t="shared" si="8"/>
        <v>NO CUMPLE</v>
      </c>
      <c r="AF14" s="27"/>
      <c r="AG14" s="85"/>
      <c r="AH14" s="85"/>
      <c r="AI14" s="85"/>
      <c r="AJ14" s="85"/>
      <c r="AK14" s="85"/>
      <c r="AL14" s="85"/>
      <c r="AM14" s="85"/>
    </row>
    <row r="15" spans="1:53" ht="114">
      <c r="A15" s="368"/>
      <c r="B15" s="102" t="s">
        <v>179</v>
      </c>
      <c r="C15" s="111" t="s">
        <v>180</v>
      </c>
      <c r="D15" s="121" t="s">
        <v>513</v>
      </c>
      <c r="E15" s="101">
        <v>8</v>
      </c>
      <c r="F15" s="101">
        <v>2</v>
      </c>
      <c r="G15" s="111" t="s">
        <v>582</v>
      </c>
      <c r="H15" s="104">
        <f t="shared" si="9"/>
        <v>0.5</v>
      </c>
      <c r="I15" s="27"/>
      <c r="J15" s="106">
        <f t="shared" si="10"/>
        <v>0</v>
      </c>
      <c r="K15" s="94" t="str">
        <f t="shared" si="0"/>
        <v>NO CUMPLE</v>
      </c>
      <c r="L15" s="27"/>
      <c r="M15" s="104">
        <f t="shared" si="1"/>
        <v>0.5</v>
      </c>
      <c r="N15" s="27"/>
      <c r="O15" s="106">
        <f t="shared" si="11"/>
        <v>0</v>
      </c>
      <c r="P15" s="94" t="str">
        <f t="shared" si="2"/>
        <v>NO CUMPLE</v>
      </c>
      <c r="Q15" s="27"/>
      <c r="R15" s="104">
        <f t="shared" si="3"/>
        <v>0.5</v>
      </c>
      <c r="S15" s="27"/>
      <c r="T15" s="106">
        <f t="shared" si="12"/>
        <v>0</v>
      </c>
      <c r="U15" s="94" t="str">
        <f t="shared" si="4"/>
        <v>NO CUMPLE</v>
      </c>
      <c r="V15" s="27"/>
      <c r="W15" s="104">
        <f t="shared" si="5"/>
        <v>0.5</v>
      </c>
      <c r="X15" s="27"/>
      <c r="Y15" s="106">
        <f t="shared" si="13"/>
        <v>0</v>
      </c>
      <c r="Z15" s="94" t="str">
        <f t="shared" si="6"/>
        <v>NO CUMPLE</v>
      </c>
      <c r="AA15" s="27"/>
      <c r="AB15" s="107">
        <f t="shared" si="7"/>
        <v>2</v>
      </c>
      <c r="AC15" s="104">
        <f t="shared" si="7"/>
        <v>0</v>
      </c>
      <c r="AD15" s="106">
        <f t="shared" si="14"/>
        <v>0</v>
      </c>
      <c r="AE15" s="94" t="str">
        <f t="shared" si="8"/>
        <v>NO CUMPLE</v>
      </c>
      <c r="AF15" s="27"/>
      <c r="AG15" s="85"/>
      <c r="AH15" s="85"/>
      <c r="AI15" s="85"/>
      <c r="AJ15" s="85"/>
      <c r="AK15" s="85"/>
      <c r="AL15" s="85"/>
      <c r="AM15" s="85"/>
    </row>
    <row r="16" spans="1:53" ht="128.25">
      <c r="A16" s="368"/>
      <c r="B16" s="129" t="s">
        <v>181</v>
      </c>
      <c r="C16" s="130" t="s">
        <v>182</v>
      </c>
      <c r="D16" s="121" t="s">
        <v>515</v>
      </c>
      <c r="E16" s="229">
        <v>0.95</v>
      </c>
      <c r="F16" s="229">
        <v>0.95</v>
      </c>
      <c r="G16" s="111" t="s">
        <v>582</v>
      </c>
      <c r="H16" s="116">
        <f t="shared" si="9"/>
        <v>0.23749999999999999</v>
      </c>
      <c r="I16" s="30"/>
      <c r="J16" s="106">
        <f t="shared" si="10"/>
        <v>0</v>
      </c>
      <c r="K16" s="94" t="str">
        <f t="shared" si="0"/>
        <v>NO CUMPLE</v>
      </c>
      <c r="L16" s="31"/>
      <c r="M16" s="116">
        <f t="shared" si="1"/>
        <v>0.23749999999999999</v>
      </c>
      <c r="N16" s="30"/>
      <c r="O16" s="106">
        <f t="shared" si="11"/>
        <v>0</v>
      </c>
      <c r="P16" s="94" t="str">
        <f t="shared" si="2"/>
        <v>NO CUMPLE</v>
      </c>
      <c r="Q16" s="31"/>
      <c r="R16" s="116">
        <f t="shared" si="3"/>
        <v>0.23749999999999999</v>
      </c>
      <c r="S16" s="30"/>
      <c r="T16" s="106">
        <f t="shared" si="12"/>
        <v>0</v>
      </c>
      <c r="U16" s="94" t="str">
        <f t="shared" si="4"/>
        <v>NO CUMPLE</v>
      </c>
      <c r="V16" s="31"/>
      <c r="W16" s="116">
        <f t="shared" si="5"/>
        <v>0.23749999999999999</v>
      </c>
      <c r="X16" s="31"/>
      <c r="Y16" s="106">
        <f t="shared" si="13"/>
        <v>0</v>
      </c>
      <c r="Z16" s="94" t="str">
        <f t="shared" si="6"/>
        <v>NO CUMPLE</v>
      </c>
      <c r="AA16" s="31"/>
      <c r="AB16" s="119">
        <f t="shared" si="7"/>
        <v>0.95</v>
      </c>
      <c r="AC16" s="116">
        <f t="shared" si="7"/>
        <v>0</v>
      </c>
      <c r="AD16" s="106">
        <f t="shared" si="14"/>
        <v>0</v>
      </c>
      <c r="AE16" s="94" t="str">
        <f t="shared" si="8"/>
        <v>NO CUMPLE</v>
      </c>
      <c r="AF16" s="31"/>
      <c r="AG16" s="85"/>
      <c r="AH16" s="85"/>
      <c r="AI16" s="85"/>
      <c r="AJ16" s="85"/>
      <c r="AK16" s="85"/>
      <c r="AL16" s="85"/>
      <c r="AM16" s="85"/>
    </row>
    <row r="17" spans="1:39" ht="128.25">
      <c r="A17" s="368"/>
      <c r="B17" s="387" t="s">
        <v>183</v>
      </c>
      <c r="C17" s="111" t="s">
        <v>184</v>
      </c>
      <c r="D17" s="121" t="s">
        <v>513</v>
      </c>
      <c r="E17" s="128">
        <v>8</v>
      </c>
      <c r="F17" s="128">
        <v>2</v>
      </c>
      <c r="G17" s="111" t="s">
        <v>582</v>
      </c>
      <c r="H17" s="104">
        <f t="shared" si="9"/>
        <v>0.5</v>
      </c>
      <c r="I17" s="27"/>
      <c r="J17" s="106">
        <f t="shared" si="10"/>
        <v>0</v>
      </c>
      <c r="K17" s="94" t="str">
        <f t="shared" si="0"/>
        <v>NO CUMPLE</v>
      </c>
      <c r="L17" s="27"/>
      <c r="M17" s="104">
        <f t="shared" si="1"/>
        <v>0.5</v>
      </c>
      <c r="N17" s="27"/>
      <c r="O17" s="106">
        <f t="shared" si="11"/>
        <v>0</v>
      </c>
      <c r="P17" s="94" t="str">
        <f t="shared" si="2"/>
        <v>NO CUMPLE</v>
      </c>
      <c r="Q17" s="27"/>
      <c r="R17" s="104">
        <f t="shared" si="3"/>
        <v>0.5</v>
      </c>
      <c r="S17" s="27"/>
      <c r="T17" s="106">
        <f t="shared" si="12"/>
        <v>0</v>
      </c>
      <c r="U17" s="94" t="str">
        <f t="shared" si="4"/>
        <v>NO CUMPLE</v>
      </c>
      <c r="V17" s="27"/>
      <c r="W17" s="104">
        <f t="shared" si="5"/>
        <v>0.5</v>
      </c>
      <c r="X17" s="27"/>
      <c r="Y17" s="106">
        <f t="shared" si="13"/>
        <v>0</v>
      </c>
      <c r="Z17" s="94" t="str">
        <f t="shared" si="6"/>
        <v>NO CUMPLE</v>
      </c>
      <c r="AA17" s="27"/>
      <c r="AB17" s="107">
        <f t="shared" si="7"/>
        <v>2</v>
      </c>
      <c r="AC17" s="104">
        <f t="shared" si="7"/>
        <v>0</v>
      </c>
      <c r="AD17" s="106">
        <f t="shared" si="14"/>
        <v>0</v>
      </c>
      <c r="AE17" s="94" t="str">
        <f t="shared" si="8"/>
        <v>NO CUMPLE</v>
      </c>
      <c r="AF17" s="27"/>
      <c r="AG17" s="85"/>
      <c r="AH17" s="85"/>
      <c r="AI17" s="85"/>
      <c r="AJ17" s="85"/>
      <c r="AK17" s="85"/>
      <c r="AL17" s="85"/>
      <c r="AM17" s="85"/>
    </row>
    <row r="18" spans="1:39" ht="142.5">
      <c r="A18" s="368"/>
      <c r="B18" s="387"/>
      <c r="C18" s="108" t="s">
        <v>185</v>
      </c>
      <c r="D18" s="121" t="s">
        <v>513</v>
      </c>
      <c r="E18" s="128">
        <v>4</v>
      </c>
      <c r="F18" s="128">
        <v>1</v>
      </c>
      <c r="G18" s="111" t="s">
        <v>582</v>
      </c>
      <c r="H18" s="104">
        <f t="shared" si="9"/>
        <v>0.25</v>
      </c>
      <c r="I18" s="27"/>
      <c r="J18" s="106">
        <f t="shared" si="10"/>
        <v>0</v>
      </c>
      <c r="K18" s="94" t="str">
        <f t="shared" si="0"/>
        <v>NO CUMPLE</v>
      </c>
      <c r="L18" s="27"/>
      <c r="M18" s="104">
        <f t="shared" si="1"/>
        <v>0.25</v>
      </c>
      <c r="N18" s="27"/>
      <c r="O18" s="106">
        <f t="shared" si="11"/>
        <v>0</v>
      </c>
      <c r="P18" s="94" t="str">
        <f t="shared" si="2"/>
        <v>NO CUMPLE</v>
      </c>
      <c r="Q18" s="27"/>
      <c r="R18" s="104">
        <f t="shared" si="3"/>
        <v>0.25</v>
      </c>
      <c r="S18" s="27"/>
      <c r="T18" s="106">
        <f t="shared" si="12"/>
        <v>0</v>
      </c>
      <c r="U18" s="94" t="str">
        <f t="shared" si="4"/>
        <v>NO CUMPLE</v>
      </c>
      <c r="V18" s="27"/>
      <c r="W18" s="104">
        <f t="shared" si="5"/>
        <v>0.25</v>
      </c>
      <c r="X18" s="27"/>
      <c r="Y18" s="106">
        <f t="shared" si="13"/>
        <v>0</v>
      </c>
      <c r="Z18" s="94" t="str">
        <f t="shared" si="6"/>
        <v>NO CUMPLE</v>
      </c>
      <c r="AA18" s="27"/>
      <c r="AB18" s="107">
        <f t="shared" si="7"/>
        <v>1</v>
      </c>
      <c r="AC18" s="104">
        <f t="shared" si="7"/>
        <v>0</v>
      </c>
      <c r="AD18" s="106">
        <f t="shared" si="14"/>
        <v>0</v>
      </c>
      <c r="AE18" s="94" t="str">
        <f t="shared" si="8"/>
        <v>NO CUMPLE</v>
      </c>
      <c r="AF18" s="27"/>
      <c r="AG18" s="85"/>
      <c r="AH18" s="85"/>
      <c r="AI18" s="85"/>
      <c r="AJ18" s="85"/>
      <c r="AK18" s="85"/>
      <c r="AL18" s="85"/>
      <c r="AM18" s="85"/>
    </row>
    <row r="19" spans="1:39" ht="51.75" customHeight="1">
      <c r="A19" s="359"/>
      <c r="B19" s="359"/>
      <c r="C19" s="359"/>
      <c r="D19" s="359"/>
      <c r="E19" s="359"/>
      <c r="F19" s="359"/>
      <c r="G19" s="359"/>
      <c r="H19" s="360"/>
      <c r="I19" s="278" t="s">
        <v>529</v>
      </c>
      <c r="J19" s="279"/>
      <c r="K19" s="280"/>
      <c r="L19" s="257"/>
      <c r="M19" s="258"/>
      <c r="N19" s="255" t="s">
        <v>530</v>
      </c>
      <c r="O19" s="256"/>
      <c r="P19" s="256"/>
      <c r="Q19" s="257"/>
      <c r="R19" s="258"/>
      <c r="S19" s="261" t="s">
        <v>531</v>
      </c>
      <c r="T19" s="262"/>
      <c r="U19" s="263"/>
      <c r="V19" s="257"/>
      <c r="W19" s="258"/>
      <c r="X19" s="270" t="s">
        <v>532</v>
      </c>
      <c r="Y19" s="271"/>
      <c r="Z19" s="271"/>
      <c r="AA19" s="257"/>
      <c r="AB19" s="258"/>
      <c r="AC19" s="272" t="s">
        <v>537</v>
      </c>
      <c r="AD19" s="273"/>
      <c r="AE19" s="339"/>
      <c r="AF19" s="384"/>
      <c r="AG19" s="85"/>
      <c r="AH19" s="85"/>
      <c r="AI19" s="85"/>
      <c r="AJ19" s="85"/>
      <c r="AK19" s="85"/>
      <c r="AL19" s="85"/>
      <c r="AM19" s="85"/>
    </row>
    <row r="20" spans="1:39" ht="15">
      <c r="A20" s="361"/>
      <c r="B20" s="361"/>
      <c r="C20" s="361"/>
      <c r="D20" s="361"/>
      <c r="E20" s="361"/>
      <c r="F20" s="361"/>
      <c r="G20" s="361"/>
      <c r="H20" s="362"/>
      <c r="I20" s="86" t="s">
        <v>526</v>
      </c>
      <c r="J20" s="77" t="s">
        <v>527</v>
      </c>
      <c r="K20" s="86" t="s">
        <v>533</v>
      </c>
      <c r="L20" s="259"/>
      <c r="M20" s="260"/>
      <c r="N20" s="87" t="s">
        <v>526</v>
      </c>
      <c r="O20" s="87" t="s">
        <v>527</v>
      </c>
      <c r="P20" s="78" t="s">
        <v>533</v>
      </c>
      <c r="Q20" s="259"/>
      <c r="R20" s="260"/>
      <c r="S20" s="79" t="s">
        <v>526</v>
      </c>
      <c r="T20" s="80" t="s">
        <v>527</v>
      </c>
      <c r="U20" s="81" t="s">
        <v>533</v>
      </c>
      <c r="V20" s="259"/>
      <c r="W20" s="260"/>
      <c r="X20" s="88" t="s">
        <v>526</v>
      </c>
      <c r="Y20" s="89" t="s">
        <v>527</v>
      </c>
      <c r="Z20" s="82" t="s">
        <v>533</v>
      </c>
      <c r="AA20" s="259"/>
      <c r="AB20" s="260"/>
      <c r="AC20" s="91" t="s">
        <v>526</v>
      </c>
      <c r="AD20" s="91" t="s">
        <v>527</v>
      </c>
      <c r="AE20" s="91" t="s">
        <v>533</v>
      </c>
      <c r="AF20" s="385"/>
    </row>
    <row r="21" spans="1:39">
      <c r="A21" s="361"/>
      <c r="B21" s="361"/>
      <c r="C21" s="361"/>
      <c r="D21" s="361"/>
      <c r="E21" s="361"/>
      <c r="F21" s="361"/>
      <c r="G21" s="361"/>
      <c r="H21" s="362"/>
      <c r="I21" s="92">
        <v>1</v>
      </c>
      <c r="J21" s="93">
        <f>AVERAGE(J7:J18)</f>
        <v>0</v>
      </c>
      <c r="K21" s="94" t="str">
        <f>IF(J21&gt;=I21,"CUMPLE","NO CUMPLE")</f>
        <v>NO CUMPLE</v>
      </c>
      <c r="L21" s="259"/>
      <c r="M21" s="260"/>
      <c r="N21" s="92">
        <v>1</v>
      </c>
      <c r="O21" s="93">
        <f>AVERAGE(O7:O18)</f>
        <v>0</v>
      </c>
      <c r="P21" s="94" t="str">
        <f>IF(O21&gt;=N21,"CUMPLE","NO CUMPLE")</f>
        <v>NO CUMPLE</v>
      </c>
      <c r="Q21" s="259"/>
      <c r="R21" s="260"/>
      <c r="S21" s="93">
        <v>1</v>
      </c>
      <c r="T21" s="93">
        <f>AVERAGE(T7:T18)</f>
        <v>0</v>
      </c>
      <c r="U21" s="94" t="str">
        <f>IF(T21&gt;=S21,"CUMPLE","NO CUMPLE")</f>
        <v>NO CUMPLE</v>
      </c>
      <c r="V21" s="259"/>
      <c r="W21" s="260"/>
      <c r="X21" s="93">
        <v>1</v>
      </c>
      <c r="Y21" s="93">
        <f>AVERAGE(Y7:Y18)</f>
        <v>0</v>
      </c>
      <c r="Z21" s="95" t="str">
        <f>IF(Y21&gt;=X21,"CUMPLE","NO CUMPLE")</f>
        <v>NO CUMPLE</v>
      </c>
      <c r="AA21" s="259"/>
      <c r="AB21" s="260"/>
      <c r="AC21" s="92">
        <v>1</v>
      </c>
      <c r="AD21" s="93">
        <f>AVERAGE(AD15:AD18)</f>
        <v>0</v>
      </c>
      <c r="AE21" s="94" t="str">
        <f>IF(AD21&gt;=AC21,"CUMPLE","NO CUMPLE")</f>
        <v>NO CUMPLE</v>
      </c>
      <c r="AF21" s="385"/>
    </row>
  </sheetData>
  <sheetProtection algorithmName="SHA-512" hashValue="sdHhNvtuT2WI+CNK06S0aukHFNJlNSb+5/0LLjLwGCvnbtmSdInaW2TtUgZmh2O08MgsbvEYpgeIFjakjikQHQ==" saltValue="yGeOvDN3jZXj7TgsQS69pg==" spinCount="100000" sheet="1" objects="1" scenarios="1"/>
  <autoFilter ref="A6:BA18" xr:uid="{8B653070-9B66-4869-8F6B-8A61F7C116B3}"/>
  <mergeCells count="35">
    <mergeCell ref="A7:A18"/>
    <mergeCell ref="B17:B18"/>
    <mergeCell ref="AF19:AF21"/>
    <mergeCell ref="A4:AF4"/>
    <mergeCell ref="A5:A6"/>
    <mergeCell ref="B5:B6"/>
    <mergeCell ref="S19:U19"/>
    <mergeCell ref="V19:W21"/>
    <mergeCell ref="X19:Z19"/>
    <mergeCell ref="AA19:AB21"/>
    <mergeCell ref="AC19:AE19"/>
    <mergeCell ref="A19:H21"/>
    <mergeCell ref="I19:K19"/>
    <mergeCell ref="L19:M21"/>
    <mergeCell ref="N19:P19"/>
    <mergeCell ref="Q19:R21"/>
    <mergeCell ref="A1:C1"/>
    <mergeCell ref="D1:AC1"/>
    <mergeCell ref="AD1:AF1"/>
    <mergeCell ref="A2:C2"/>
    <mergeCell ref="D2:L2"/>
    <mergeCell ref="M2:U2"/>
    <mergeCell ref="V2:AC2"/>
    <mergeCell ref="AD2:AF2"/>
    <mergeCell ref="A3:AF3"/>
    <mergeCell ref="H5:L5"/>
    <mergeCell ref="M5:Q5"/>
    <mergeCell ref="R5:V5"/>
    <mergeCell ref="W5:AA5"/>
    <mergeCell ref="AB5:AF5"/>
    <mergeCell ref="E5:E6"/>
    <mergeCell ref="F5:F6"/>
    <mergeCell ref="G5:G6"/>
    <mergeCell ref="C5:C6"/>
    <mergeCell ref="D5:D6"/>
  </mergeCells>
  <conditionalFormatting sqref="K7">
    <cfRule type="iconSet" priority="405">
      <iconSet>
        <cfvo type="percent" val="0"/>
        <cfvo type="percent" val="33"/>
        <cfvo type="percent" val="67"/>
      </iconSet>
    </cfRule>
  </conditionalFormatting>
  <conditionalFormatting sqref="K7:K18">
    <cfRule type="containsText" dxfId="99" priority="254" operator="containsText" text="CUMPLE">
      <formula>NOT(ISERROR(SEARCH("CUMPLE",K7)))</formula>
    </cfRule>
    <cfRule type="containsText" dxfId="98" priority="253" operator="containsText" text="NO CUMPLE">
      <formula>NOT(ISERROR(SEARCH("NO CUMPLE",K7)))</formula>
    </cfRule>
  </conditionalFormatting>
  <conditionalFormatting sqref="K8">
    <cfRule type="iconSet" priority="390">
      <iconSet>
        <cfvo type="percent" val="0"/>
        <cfvo type="percent" val="33"/>
        <cfvo type="percent" val="67"/>
      </iconSet>
    </cfRule>
  </conditionalFormatting>
  <conditionalFormatting sqref="K9">
    <cfRule type="iconSet" priority="375">
      <iconSet>
        <cfvo type="percent" val="0"/>
        <cfvo type="percent" val="33"/>
        <cfvo type="percent" val="67"/>
      </iconSet>
    </cfRule>
  </conditionalFormatting>
  <conditionalFormatting sqref="K10">
    <cfRule type="iconSet" priority="360">
      <iconSet>
        <cfvo type="percent" val="0"/>
        <cfvo type="percent" val="33"/>
        <cfvo type="percent" val="67"/>
      </iconSet>
    </cfRule>
  </conditionalFormatting>
  <conditionalFormatting sqref="K11">
    <cfRule type="iconSet" priority="345">
      <iconSet>
        <cfvo type="percent" val="0"/>
        <cfvo type="percent" val="33"/>
        <cfvo type="percent" val="67"/>
      </iconSet>
    </cfRule>
  </conditionalFormatting>
  <conditionalFormatting sqref="K12">
    <cfRule type="iconSet" priority="330">
      <iconSet>
        <cfvo type="percent" val="0"/>
        <cfvo type="percent" val="33"/>
        <cfvo type="percent" val="67"/>
      </iconSet>
    </cfRule>
  </conditionalFormatting>
  <conditionalFormatting sqref="K13">
    <cfRule type="iconSet" priority="315">
      <iconSet>
        <cfvo type="percent" val="0"/>
        <cfvo type="percent" val="33"/>
        <cfvo type="percent" val="67"/>
      </iconSet>
    </cfRule>
  </conditionalFormatting>
  <conditionalFormatting sqref="K14">
    <cfRule type="iconSet" priority="300">
      <iconSet>
        <cfvo type="percent" val="0"/>
        <cfvo type="percent" val="33"/>
        <cfvo type="percent" val="67"/>
      </iconSet>
    </cfRule>
  </conditionalFormatting>
  <conditionalFormatting sqref="K15">
    <cfRule type="iconSet" priority="285">
      <iconSet>
        <cfvo type="percent" val="0"/>
        <cfvo type="percent" val="33"/>
        <cfvo type="percent" val="67"/>
      </iconSet>
    </cfRule>
  </conditionalFormatting>
  <conditionalFormatting sqref="K16">
    <cfRule type="iconSet" priority="504">
      <iconSet>
        <cfvo type="percent" val="0"/>
        <cfvo type="percent" val="33"/>
        <cfvo type="percent" val="67"/>
      </iconSet>
    </cfRule>
  </conditionalFormatting>
  <conditionalFormatting sqref="K17">
    <cfRule type="iconSet" priority="270">
      <iconSet>
        <cfvo type="percent" val="0"/>
        <cfvo type="percent" val="33"/>
        <cfvo type="percent" val="67"/>
      </iconSet>
    </cfRule>
  </conditionalFormatting>
  <conditionalFormatting sqref="K18">
    <cfRule type="iconSet" priority="255">
      <iconSet>
        <cfvo type="percent" val="0"/>
        <cfvo type="percent" val="33"/>
        <cfvo type="percent" val="67"/>
      </iconSet>
    </cfRule>
  </conditionalFormatting>
  <conditionalFormatting sqref="K21">
    <cfRule type="containsText" dxfId="97" priority="13" operator="containsText" text="NO CUMPLE">
      <formula>NOT(ISERROR(SEARCH("NO CUMPLE",K21)))</formula>
    </cfRule>
    <cfRule type="containsText" dxfId="96" priority="14" operator="containsText" text="CUMPLE">
      <formula>NOT(ISERROR(SEARCH("CUMPLE",K21)))</formula>
    </cfRule>
    <cfRule type="iconSet" priority="15">
      <iconSet>
        <cfvo type="percent" val="0"/>
        <cfvo type="percent" val="33"/>
        <cfvo type="percent" val="67"/>
      </iconSet>
    </cfRule>
  </conditionalFormatting>
  <conditionalFormatting sqref="P7">
    <cfRule type="iconSet" priority="402">
      <iconSet>
        <cfvo type="percent" val="0"/>
        <cfvo type="percent" val="33"/>
        <cfvo type="percent" val="67"/>
      </iconSet>
    </cfRule>
  </conditionalFormatting>
  <conditionalFormatting sqref="P7:P18">
    <cfRule type="containsText" dxfId="95" priority="251" operator="containsText" text="CUMPLE">
      <formula>NOT(ISERROR(SEARCH("CUMPLE",P7)))</formula>
    </cfRule>
    <cfRule type="containsText" dxfId="94" priority="250" operator="containsText" text="NO CUMPLE">
      <formula>NOT(ISERROR(SEARCH("NO CUMPLE",P7)))</formula>
    </cfRule>
  </conditionalFormatting>
  <conditionalFormatting sqref="P8">
    <cfRule type="iconSet" priority="387">
      <iconSet>
        <cfvo type="percent" val="0"/>
        <cfvo type="percent" val="33"/>
        <cfvo type="percent" val="67"/>
      </iconSet>
    </cfRule>
  </conditionalFormatting>
  <conditionalFormatting sqref="P9">
    <cfRule type="iconSet" priority="372">
      <iconSet>
        <cfvo type="percent" val="0"/>
        <cfvo type="percent" val="33"/>
        <cfvo type="percent" val="67"/>
      </iconSet>
    </cfRule>
  </conditionalFormatting>
  <conditionalFormatting sqref="P10">
    <cfRule type="iconSet" priority="357">
      <iconSet>
        <cfvo type="percent" val="0"/>
        <cfvo type="percent" val="33"/>
        <cfvo type="percent" val="67"/>
      </iconSet>
    </cfRule>
  </conditionalFormatting>
  <conditionalFormatting sqref="P11">
    <cfRule type="iconSet" priority="342">
      <iconSet>
        <cfvo type="percent" val="0"/>
        <cfvo type="percent" val="33"/>
        <cfvo type="percent" val="67"/>
      </iconSet>
    </cfRule>
  </conditionalFormatting>
  <conditionalFormatting sqref="P12">
    <cfRule type="iconSet" priority="327">
      <iconSet>
        <cfvo type="percent" val="0"/>
        <cfvo type="percent" val="33"/>
        <cfvo type="percent" val="67"/>
      </iconSet>
    </cfRule>
  </conditionalFormatting>
  <conditionalFormatting sqref="P13">
    <cfRule type="iconSet" priority="312">
      <iconSet>
        <cfvo type="percent" val="0"/>
        <cfvo type="percent" val="33"/>
        <cfvo type="percent" val="67"/>
      </iconSet>
    </cfRule>
  </conditionalFormatting>
  <conditionalFormatting sqref="P14">
    <cfRule type="iconSet" priority="297">
      <iconSet>
        <cfvo type="percent" val="0"/>
        <cfvo type="percent" val="33"/>
        <cfvo type="percent" val="67"/>
      </iconSet>
    </cfRule>
  </conditionalFormatting>
  <conditionalFormatting sqref="P15">
    <cfRule type="iconSet" priority="282">
      <iconSet>
        <cfvo type="percent" val="0"/>
        <cfvo type="percent" val="33"/>
        <cfvo type="percent" val="67"/>
      </iconSet>
    </cfRule>
  </conditionalFormatting>
  <conditionalFormatting sqref="P16">
    <cfRule type="iconSet" priority="501">
      <iconSet>
        <cfvo type="percent" val="0"/>
        <cfvo type="percent" val="33"/>
        <cfvo type="percent" val="67"/>
      </iconSet>
    </cfRule>
  </conditionalFormatting>
  <conditionalFormatting sqref="P17">
    <cfRule type="iconSet" priority="267">
      <iconSet>
        <cfvo type="percent" val="0"/>
        <cfvo type="percent" val="33"/>
        <cfvo type="percent" val="67"/>
      </iconSet>
    </cfRule>
  </conditionalFormatting>
  <conditionalFormatting sqref="P18">
    <cfRule type="iconSet" priority="252">
      <iconSet>
        <cfvo type="percent" val="0"/>
        <cfvo type="percent" val="33"/>
        <cfvo type="percent" val="67"/>
      </iconSet>
    </cfRule>
  </conditionalFormatting>
  <conditionalFormatting sqref="P21">
    <cfRule type="iconSet" priority="12">
      <iconSet>
        <cfvo type="percent" val="0"/>
        <cfvo type="percent" val="33"/>
        <cfvo type="percent" val="67"/>
      </iconSet>
    </cfRule>
    <cfRule type="containsText" dxfId="93" priority="11" operator="containsText" text="CUMPLE">
      <formula>NOT(ISERROR(SEARCH("CUMPLE",P21)))</formula>
    </cfRule>
    <cfRule type="containsText" dxfId="92" priority="10" operator="containsText" text="NO CUMPLE">
      <formula>NOT(ISERROR(SEARCH("NO CUMPLE",P21)))</formula>
    </cfRule>
  </conditionalFormatting>
  <conditionalFormatting sqref="U7">
    <cfRule type="iconSet" priority="399">
      <iconSet>
        <cfvo type="percent" val="0"/>
        <cfvo type="percent" val="33"/>
        <cfvo type="percent" val="67"/>
      </iconSet>
    </cfRule>
  </conditionalFormatting>
  <conditionalFormatting sqref="U7:U18">
    <cfRule type="containsText" dxfId="91" priority="248" operator="containsText" text="CUMPLE">
      <formula>NOT(ISERROR(SEARCH("CUMPLE",U7)))</formula>
    </cfRule>
    <cfRule type="containsText" dxfId="90" priority="247" operator="containsText" text="NO CUMPLE">
      <formula>NOT(ISERROR(SEARCH("NO CUMPLE",U7)))</formula>
    </cfRule>
  </conditionalFormatting>
  <conditionalFormatting sqref="U8">
    <cfRule type="iconSet" priority="384">
      <iconSet>
        <cfvo type="percent" val="0"/>
        <cfvo type="percent" val="33"/>
        <cfvo type="percent" val="67"/>
      </iconSet>
    </cfRule>
  </conditionalFormatting>
  <conditionalFormatting sqref="U9">
    <cfRule type="iconSet" priority="369">
      <iconSet>
        <cfvo type="percent" val="0"/>
        <cfvo type="percent" val="33"/>
        <cfvo type="percent" val="67"/>
      </iconSet>
    </cfRule>
  </conditionalFormatting>
  <conditionalFormatting sqref="U10">
    <cfRule type="iconSet" priority="354">
      <iconSet>
        <cfvo type="percent" val="0"/>
        <cfvo type="percent" val="33"/>
        <cfvo type="percent" val="67"/>
      </iconSet>
    </cfRule>
  </conditionalFormatting>
  <conditionalFormatting sqref="U11">
    <cfRule type="iconSet" priority="339">
      <iconSet>
        <cfvo type="percent" val="0"/>
        <cfvo type="percent" val="33"/>
        <cfvo type="percent" val="67"/>
      </iconSet>
    </cfRule>
  </conditionalFormatting>
  <conditionalFormatting sqref="U12">
    <cfRule type="iconSet" priority="324">
      <iconSet>
        <cfvo type="percent" val="0"/>
        <cfvo type="percent" val="33"/>
        <cfvo type="percent" val="67"/>
      </iconSet>
    </cfRule>
  </conditionalFormatting>
  <conditionalFormatting sqref="U13">
    <cfRule type="iconSet" priority="309">
      <iconSet>
        <cfvo type="percent" val="0"/>
        <cfvo type="percent" val="33"/>
        <cfvo type="percent" val="67"/>
      </iconSet>
    </cfRule>
  </conditionalFormatting>
  <conditionalFormatting sqref="U14">
    <cfRule type="iconSet" priority="294">
      <iconSet>
        <cfvo type="percent" val="0"/>
        <cfvo type="percent" val="33"/>
        <cfvo type="percent" val="67"/>
      </iconSet>
    </cfRule>
  </conditionalFormatting>
  <conditionalFormatting sqref="U15">
    <cfRule type="iconSet" priority="279">
      <iconSet>
        <cfvo type="percent" val="0"/>
        <cfvo type="percent" val="33"/>
        <cfvo type="percent" val="67"/>
      </iconSet>
    </cfRule>
  </conditionalFormatting>
  <conditionalFormatting sqref="U16">
    <cfRule type="iconSet" priority="498">
      <iconSet>
        <cfvo type="percent" val="0"/>
        <cfvo type="percent" val="33"/>
        <cfvo type="percent" val="67"/>
      </iconSet>
    </cfRule>
  </conditionalFormatting>
  <conditionalFormatting sqref="U17">
    <cfRule type="iconSet" priority="264">
      <iconSet>
        <cfvo type="percent" val="0"/>
        <cfvo type="percent" val="33"/>
        <cfvo type="percent" val="67"/>
      </iconSet>
    </cfRule>
  </conditionalFormatting>
  <conditionalFormatting sqref="U18">
    <cfRule type="iconSet" priority="249">
      <iconSet>
        <cfvo type="percent" val="0"/>
        <cfvo type="percent" val="33"/>
        <cfvo type="percent" val="67"/>
      </iconSet>
    </cfRule>
  </conditionalFormatting>
  <conditionalFormatting sqref="U21">
    <cfRule type="containsText" dxfId="89" priority="7" operator="containsText" text="NO CUMPLE">
      <formula>NOT(ISERROR(SEARCH("NO CUMPLE",U21)))</formula>
    </cfRule>
    <cfRule type="containsText" dxfId="88" priority="8" operator="containsText" text="CUMPLE">
      <formula>NOT(ISERROR(SEARCH("CUMPLE",U21)))</formula>
    </cfRule>
    <cfRule type="iconSet" priority="9">
      <iconSet>
        <cfvo type="percent" val="0"/>
        <cfvo type="percent" val="33"/>
        <cfvo type="percent" val="67"/>
      </iconSet>
    </cfRule>
  </conditionalFormatting>
  <conditionalFormatting sqref="Z7">
    <cfRule type="iconSet" priority="396">
      <iconSet>
        <cfvo type="percent" val="0"/>
        <cfvo type="percent" val="33"/>
        <cfvo type="percent" val="67"/>
      </iconSet>
    </cfRule>
  </conditionalFormatting>
  <conditionalFormatting sqref="Z7:Z18">
    <cfRule type="containsText" dxfId="87" priority="245" operator="containsText" text="CUMPLE">
      <formula>NOT(ISERROR(SEARCH("CUMPLE",Z7)))</formula>
    </cfRule>
    <cfRule type="containsText" dxfId="86" priority="244" operator="containsText" text="NO CUMPLE">
      <formula>NOT(ISERROR(SEARCH("NO CUMPLE",Z7)))</formula>
    </cfRule>
  </conditionalFormatting>
  <conditionalFormatting sqref="Z8">
    <cfRule type="iconSet" priority="381">
      <iconSet>
        <cfvo type="percent" val="0"/>
        <cfvo type="percent" val="33"/>
        <cfvo type="percent" val="67"/>
      </iconSet>
    </cfRule>
  </conditionalFormatting>
  <conditionalFormatting sqref="Z9">
    <cfRule type="iconSet" priority="366">
      <iconSet>
        <cfvo type="percent" val="0"/>
        <cfvo type="percent" val="33"/>
        <cfvo type="percent" val="67"/>
      </iconSet>
    </cfRule>
  </conditionalFormatting>
  <conditionalFormatting sqref="Z10">
    <cfRule type="iconSet" priority="351">
      <iconSet>
        <cfvo type="percent" val="0"/>
        <cfvo type="percent" val="33"/>
        <cfvo type="percent" val="67"/>
      </iconSet>
    </cfRule>
  </conditionalFormatting>
  <conditionalFormatting sqref="Z11">
    <cfRule type="iconSet" priority="336">
      <iconSet>
        <cfvo type="percent" val="0"/>
        <cfvo type="percent" val="33"/>
        <cfvo type="percent" val="67"/>
      </iconSet>
    </cfRule>
  </conditionalFormatting>
  <conditionalFormatting sqref="Z12">
    <cfRule type="iconSet" priority="321">
      <iconSet>
        <cfvo type="percent" val="0"/>
        <cfvo type="percent" val="33"/>
        <cfvo type="percent" val="67"/>
      </iconSet>
    </cfRule>
  </conditionalFormatting>
  <conditionalFormatting sqref="Z13">
    <cfRule type="iconSet" priority="306">
      <iconSet>
        <cfvo type="percent" val="0"/>
        <cfvo type="percent" val="33"/>
        <cfvo type="percent" val="67"/>
      </iconSet>
    </cfRule>
  </conditionalFormatting>
  <conditionalFormatting sqref="Z14">
    <cfRule type="iconSet" priority="291">
      <iconSet>
        <cfvo type="percent" val="0"/>
        <cfvo type="percent" val="33"/>
        <cfvo type="percent" val="67"/>
      </iconSet>
    </cfRule>
  </conditionalFormatting>
  <conditionalFormatting sqref="Z15">
    <cfRule type="iconSet" priority="276">
      <iconSet>
        <cfvo type="percent" val="0"/>
        <cfvo type="percent" val="33"/>
        <cfvo type="percent" val="67"/>
      </iconSet>
    </cfRule>
  </conditionalFormatting>
  <conditionalFormatting sqref="Z16">
    <cfRule type="iconSet" priority="510">
      <iconSet>
        <cfvo type="percent" val="0"/>
        <cfvo type="percent" val="33"/>
        <cfvo type="percent" val="67"/>
      </iconSet>
    </cfRule>
  </conditionalFormatting>
  <conditionalFormatting sqref="Z17">
    <cfRule type="iconSet" priority="261">
      <iconSet>
        <cfvo type="percent" val="0"/>
        <cfvo type="percent" val="33"/>
        <cfvo type="percent" val="67"/>
      </iconSet>
    </cfRule>
  </conditionalFormatting>
  <conditionalFormatting sqref="Z18">
    <cfRule type="iconSet" priority="246">
      <iconSet>
        <cfvo type="percent" val="0"/>
        <cfvo type="percent" val="33"/>
        <cfvo type="percent" val="67"/>
      </iconSet>
    </cfRule>
  </conditionalFormatting>
  <conditionalFormatting sqref="Z21">
    <cfRule type="iconSet" priority="6">
      <iconSet>
        <cfvo type="percent" val="0"/>
        <cfvo type="percent" val="33"/>
        <cfvo type="percent" val="67"/>
      </iconSet>
    </cfRule>
    <cfRule type="containsText" dxfId="85" priority="5" operator="containsText" text="CUMPLE">
      <formula>NOT(ISERROR(SEARCH("CUMPLE",Z21)))</formula>
    </cfRule>
    <cfRule type="containsText" dxfId="84" priority="4" operator="containsText" text="NO CUMPLE">
      <formula>NOT(ISERROR(SEARCH("NO CUMPLE",Z21)))</formula>
    </cfRule>
  </conditionalFormatting>
  <conditionalFormatting sqref="AE7">
    <cfRule type="iconSet" priority="393">
      <iconSet>
        <cfvo type="percent" val="0"/>
        <cfvo type="percent" val="33"/>
        <cfvo type="percent" val="67"/>
      </iconSet>
    </cfRule>
  </conditionalFormatting>
  <conditionalFormatting sqref="AE7:AE18">
    <cfRule type="containsText" dxfId="83" priority="241" operator="containsText" text="NO CUMPLE">
      <formula>NOT(ISERROR(SEARCH("NO CUMPLE",AE7)))</formula>
    </cfRule>
    <cfRule type="containsText" dxfId="82" priority="242" operator="containsText" text="CUMPLE">
      <formula>NOT(ISERROR(SEARCH("CUMPLE",AE7)))</formula>
    </cfRule>
  </conditionalFormatting>
  <conditionalFormatting sqref="AE8">
    <cfRule type="iconSet" priority="378">
      <iconSet>
        <cfvo type="percent" val="0"/>
        <cfvo type="percent" val="33"/>
        <cfvo type="percent" val="67"/>
      </iconSet>
    </cfRule>
  </conditionalFormatting>
  <conditionalFormatting sqref="AE9">
    <cfRule type="iconSet" priority="363">
      <iconSet>
        <cfvo type="percent" val="0"/>
        <cfvo type="percent" val="33"/>
        <cfvo type="percent" val="67"/>
      </iconSet>
    </cfRule>
  </conditionalFormatting>
  <conditionalFormatting sqref="AE10">
    <cfRule type="iconSet" priority="348">
      <iconSet>
        <cfvo type="percent" val="0"/>
        <cfvo type="percent" val="33"/>
        <cfvo type="percent" val="67"/>
      </iconSet>
    </cfRule>
  </conditionalFormatting>
  <conditionalFormatting sqref="AE11">
    <cfRule type="iconSet" priority="333">
      <iconSet>
        <cfvo type="percent" val="0"/>
        <cfvo type="percent" val="33"/>
        <cfvo type="percent" val="67"/>
      </iconSet>
    </cfRule>
  </conditionalFormatting>
  <conditionalFormatting sqref="AE12">
    <cfRule type="iconSet" priority="318">
      <iconSet>
        <cfvo type="percent" val="0"/>
        <cfvo type="percent" val="33"/>
        <cfvo type="percent" val="67"/>
      </iconSet>
    </cfRule>
  </conditionalFormatting>
  <conditionalFormatting sqref="AE13">
    <cfRule type="iconSet" priority="303">
      <iconSet>
        <cfvo type="percent" val="0"/>
        <cfvo type="percent" val="33"/>
        <cfvo type="percent" val="67"/>
      </iconSet>
    </cfRule>
  </conditionalFormatting>
  <conditionalFormatting sqref="AE14">
    <cfRule type="iconSet" priority="288">
      <iconSet>
        <cfvo type="percent" val="0"/>
        <cfvo type="percent" val="33"/>
        <cfvo type="percent" val="67"/>
      </iconSet>
    </cfRule>
  </conditionalFormatting>
  <conditionalFormatting sqref="AE15">
    <cfRule type="iconSet" priority="273">
      <iconSet>
        <cfvo type="percent" val="0"/>
        <cfvo type="percent" val="33"/>
        <cfvo type="percent" val="67"/>
      </iconSet>
    </cfRule>
  </conditionalFormatting>
  <conditionalFormatting sqref="AE16">
    <cfRule type="iconSet" priority="507">
      <iconSet>
        <cfvo type="percent" val="0"/>
        <cfvo type="percent" val="33"/>
        <cfvo type="percent" val="67"/>
      </iconSet>
    </cfRule>
  </conditionalFormatting>
  <conditionalFormatting sqref="AE17">
    <cfRule type="iconSet" priority="258">
      <iconSet>
        <cfvo type="percent" val="0"/>
        <cfvo type="percent" val="33"/>
        <cfvo type="percent" val="67"/>
      </iconSet>
    </cfRule>
  </conditionalFormatting>
  <conditionalFormatting sqref="AE18">
    <cfRule type="iconSet" priority="243">
      <iconSet>
        <cfvo type="percent" val="0"/>
        <cfvo type="percent" val="33"/>
        <cfvo type="percent" val="67"/>
      </iconSet>
    </cfRule>
  </conditionalFormatting>
  <conditionalFormatting sqref="AE21">
    <cfRule type="iconSet" priority="3">
      <iconSet>
        <cfvo type="percent" val="0"/>
        <cfvo type="percent" val="33"/>
        <cfvo type="percent" val="67"/>
      </iconSet>
    </cfRule>
    <cfRule type="containsText" dxfId="81" priority="1" operator="containsText" text="NO CUMPLE">
      <formula>NOT(ISERROR(SEARCH("NO CUMPLE",AE21)))</formula>
    </cfRule>
    <cfRule type="containsText" dxfId="80" priority="2" operator="containsText" text="CUMPLE">
      <formula>NOT(ISERROR(SEARCH("CUMPLE",AE21)))</formula>
    </cfRule>
  </conditionalFormatting>
  <dataValidations count="4">
    <dataValidation allowBlank="1" showInputMessage="1" showErrorMessage="1" prompt="Describa las acciones que desarrollan los componentes de la PP o Plan de Acciones Afirmativas" sqref="B7:B17 E7 C5:E5" xr:uid="{91BDC824-902B-4CEF-9663-C9CD72309040}"/>
    <dataValidation allowBlank="1" showInputMessage="1" showErrorMessage="1" prompt="Elija de acuerdo a la categoría anterior_x000a_" sqref="B5" xr:uid="{48C67E6C-29BE-45F2-BCF8-A83185BEAF7E}"/>
    <dataValidation allowBlank="1" showInputMessage="1" showErrorMessage="1" prompt="Por favor incluya las variables consideradas para el cálculo del indicador tomando como referencia las variables señaladas en la definición de la fórmula. (forma matematica)." sqref="AF7:AF15 F17:F18 F8:F15 L7:L15 N17:N18 Q7:Q15 S17:S18 V7:V15 X17:X18 AA7:AA15 AA17:AA18 X7:X15 AF17:AF18 I7:I15 L17:L18 I17:I18 Q17:Q18 N7:N15 V17:V18 S7:S15" xr:uid="{BE8A3E72-3C57-40FA-8D98-3097A85F5FD6}"/>
    <dataValidation allowBlank="1" showInputMessage="1" showErrorMessage="1" prompt="Por favor diligencie el nombre del proyecto o las actividades de funcionamiento con las que se da cumplimiento (gestión)._x000a__x000a__x000a__x000a_" sqref="C18" xr:uid="{1CB06944-0CE7-4935-B49A-C2A59B51A084}"/>
  </dataValidations>
  <pageMargins left="0.7" right="0.7" top="0.75" bottom="0.75" header="0.3" footer="0.3"/>
  <pageSetup scale="3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BCE14-7117-47F3-B010-60F3FC5062B7}">
  <dimension ref="A1:BA17"/>
  <sheetViews>
    <sheetView zoomScale="60" zoomScaleNormal="60" workbookViewId="0">
      <selection activeCell="U8" sqref="U8"/>
    </sheetView>
  </sheetViews>
  <sheetFormatPr baseColWidth="10" defaultColWidth="11" defaultRowHeight="14.25"/>
  <cols>
    <col min="1" max="1" width="20.42578125" style="96" customWidth="1"/>
    <col min="2" max="2" width="34.85546875" style="96" customWidth="1"/>
    <col min="3" max="3" width="28.7109375" style="96" customWidth="1"/>
    <col min="4" max="4" width="20.42578125" style="96" customWidth="1"/>
    <col min="5" max="5" width="8.85546875" style="96" customWidth="1"/>
    <col min="6" max="6" width="10.85546875" style="96" customWidth="1"/>
    <col min="7" max="7" width="21" style="96" customWidth="1"/>
    <col min="8" max="11" width="16.140625" style="96" customWidth="1"/>
    <col min="12" max="12" width="23" style="96" customWidth="1"/>
    <col min="13" max="16" width="16.140625" style="96" customWidth="1"/>
    <col min="17" max="17" width="23" style="96" customWidth="1"/>
    <col min="18" max="21" width="16.140625" style="96" customWidth="1"/>
    <col min="22" max="22" width="23" style="96" customWidth="1"/>
    <col min="23" max="26" width="16.140625" style="96" customWidth="1"/>
    <col min="27" max="27" width="23" style="96" customWidth="1"/>
    <col min="28" max="31" width="16.140625" style="96" customWidth="1"/>
    <col min="32" max="32" width="30.85546875" style="96" customWidth="1"/>
    <col min="33" max="33" width="25.7109375" style="52" customWidth="1"/>
    <col min="34" max="16384" width="11" style="52"/>
  </cols>
  <sheetData>
    <row r="1" spans="1:53" ht="86.25" customHeight="1">
      <c r="A1" s="248"/>
      <c r="B1" s="248"/>
      <c r="C1" s="248"/>
      <c r="D1" s="251" t="s">
        <v>597</v>
      </c>
      <c r="E1" s="252"/>
      <c r="F1" s="252"/>
      <c r="G1" s="252"/>
      <c r="H1" s="252"/>
      <c r="I1" s="252"/>
      <c r="J1" s="252"/>
      <c r="K1" s="252"/>
      <c r="L1" s="252"/>
      <c r="M1" s="252"/>
      <c r="N1" s="252"/>
      <c r="O1" s="252"/>
      <c r="P1" s="252"/>
      <c r="Q1" s="252"/>
      <c r="R1" s="252"/>
      <c r="S1" s="252"/>
      <c r="T1" s="252"/>
      <c r="U1" s="252"/>
      <c r="V1" s="252"/>
      <c r="W1" s="252"/>
      <c r="X1" s="252"/>
      <c r="Y1" s="252"/>
      <c r="Z1" s="252"/>
      <c r="AA1" s="252"/>
      <c r="AB1" s="252"/>
      <c r="AC1" s="253"/>
      <c r="AD1" s="248"/>
      <c r="AE1" s="248"/>
      <c r="AF1" s="248"/>
    </row>
    <row r="2" spans="1:53" s="53" customFormat="1" ht="43.5" customHeight="1">
      <c r="A2" s="249" t="s">
        <v>610</v>
      </c>
      <c r="B2" s="249"/>
      <c r="C2" s="249"/>
      <c r="D2" s="254" t="s">
        <v>611</v>
      </c>
      <c r="E2" s="252"/>
      <c r="F2" s="252"/>
      <c r="G2" s="252"/>
      <c r="H2" s="252"/>
      <c r="I2" s="252"/>
      <c r="J2" s="252"/>
      <c r="K2" s="252"/>
      <c r="L2" s="253"/>
      <c r="M2" s="254" t="s">
        <v>612</v>
      </c>
      <c r="N2" s="252"/>
      <c r="O2" s="252"/>
      <c r="P2" s="252"/>
      <c r="Q2" s="252"/>
      <c r="R2" s="252"/>
      <c r="S2" s="252"/>
      <c r="T2" s="252"/>
      <c r="U2" s="253"/>
      <c r="V2" s="254" t="s">
        <v>609</v>
      </c>
      <c r="W2" s="252"/>
      <c r="X2" s="252"/>
      <c r="Y2" s="252"/>
      <c r="Z2" s="252"/>
      <c r="AA2" s="252"/>
      <c r="AB2" s="252"/>
      <c r="AC2" s="253"/>
      <c r="AD2" s="250" t="s">
        <v>598</v>
      </c>
      <c r="AE2" s="250"/>
      <c r="AF2" s="250"/>
    </row>
    <row r="3" spans="1:53" ht="15.75" customHeight="1">
      <c r="A3" s="264"/>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6"/>
    </row>
    <row r="4" spans="1:53" s="98" customFormat="1" ht="36.75" customHeight="1">
      <c r="A4" s="321" t="s">
        <v>516</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97"/>
      <c r="AH4" s="97"/>
      <c r="AI4" s="97"/>
      <c r="AJ4" s="97"/>
      <c r="AK4" s="97"/>
      <c r="AL4" s="97"/>
      <c r="AM4" s="97"/>
    </row>
    <row r="5" spans="1:53" ht="27" customHeight="1">
      <c r="A5" s="342" t="s">
        <v>287</v>
      </c>
      <c r="B5" s="344" t="s">
        <v>1</v>
      </c>
      <c r="C5" s="344" t="s">
        <v>2</v>
      </c>
      <c r="D5" s="344" t="s">
        <v>3</v>
      </c>
      <c r="E5" s="344" t="s">
        <v>288</v>
      </c>
      <c r="F5" s="344" t="s">
        <v>0</v>
      </c>
      <c r="G5" s="344" t="s">
        <v>16</v>
      </c>
      <c r="H5" s="278" t="s">
        <v>529</v>
      </c>
      <c r="I5" s="279"/>
      <c r="J5" s="279"/>
      <c r="K5" s="279"/>
      <c r="L5" s="280"/>
      <c r="M5" s="255" t="s">
        <v>530</v>
      </c>
      <c r="N5" s="256"/>
      <c r="O5" s="256"/>
      <c r="P5" s="256"/>
      <c r="Q5" s="336"/>
      <c r="R5" s="263" t="s">
        <v>531</v>
      </c>
      <c r="S5" s="337"/>
      <c r="T5" s="337"/>
      <c r="U5" s="337"/>
      <c r="V5" s="261"/>
      <c r="W5" s="270" t="s">
        <v>532</v>
      </c>
      <c r="X5" s="271"/>
      <c r="Y5" s="271"/>
      <c r="Z5" s="271"/>
      <c r="AA5" s="338"/>
      <c r="AB5" s="272" t="s">
        <v>537</v>
      </c>
      <c r="AC5" s="273"/>
      <c r="AD5" s="273"/>
      <c r="AE5" s="273"/>
      <c r="AF5" s="339"/>
      <c r="AG5" s="99"/>
      <c r="AH5" s="99"/>
      <c r="AI5" s="99"/>
      <c r="AJ5" s="99"/>
      <c r="AK5" s="99"/>
      <c r="AL5" s="99"/>
      <c r="AM5" s="99"/>
      <c r="AN5" s="100"/>
      <c r="AO5" s="100"/>
      <c r="AP5" s="100"/>
      <c r="AQ5" s="100"/>
      <c r="AR5" s="100"/>
      <c r="AS5" s="100"/>
      <c r="AT5" s="100"/>
      <c r="AU5" s="100"/>
      <c r="AV5" s="100"/>
      <c r="AW5" s="100"/>
      <c r="AX5" s="100"/>
      <c r="AY5" s="100"/>
      <c r="AZ5" s="100"/>
      <c r="BA5" s="100"/>
    </row>
    <row r="6" spans="1:53" ht="27" customHeight="1">
      <c r="A6" s="343"/>
      <c r="B6" s="345"/>
      <c r="C6" s="345"/>
      <c r="D6" s="345"/>
      <c r="E6" s="345"/>
      <c r="F6" s="345"/>
      <c r="G6" s="345"/>
      <c r="H6" s="86" t="s">
        <v>526</v>
      </c>
      <c r="I6" s="86" t="s">
        <v>527</v>
      </c>
      <c r="J6" s="86" t="s">
        <v>591</v>
      </c>
      <c r="K6" s="86" t="s">
        <v>533</v>
      </c>
      <c r="L6" s="86" t="s">
        <v>528</v>
      </c>
      <c r="M6" s="87" t="s">
        <v>526</v>
      </c>
      <c r="N6" s="87" t="s">
        <v>527</v>
      </c>
      <c r="O6" s="87" t="s">
        <v>591</v>
      </c>
      <c r="P6" s="87" t="s">
        <v>533</v>
      </c>
      <c r="Q6" s="87" t="s">
        <v>528</v>
      </c>
      <c r="R6" s="80" t="s">
        <v>526</v>
      </c>
      <c r="S6" s="80" t="s">
        <v>527</v>
      </c>
      <c r="T6" s="80" t="s">
        <v>591</v>
      </c>
      <c r="U6" s="80" t="s">
        <v>533</v>
      </c>
      <c r="V6" s="80" t="s">
        <v>528</v>
      </c>
      <c r="W6" s="89" t="s">
        <v>526</v>
      </c>
      <c r="X6" s="89" t="s">
        <v>527</v>
      </c>
      <c r="Y6" s="89" t="s">
        <v>591</v>
      </c>
      <c r="Z6" s="89" t="s">
        <v>533</v>
      </c>
      <c r="AA6" s="89" t="s">
        <v>528</v>
      </c>
      <c r="AB6" s="91" t="s">
        <v>534</v>
      </c>
      <c r="AC6" s="91" t="s">
        <v>535</v>
      </c>
      <c r="AD6" s="91" t="s">
        <v>591</v>
      </c>
      <c r="AE6" s="91" t="s">
        <v>536</v>
      </c>
      <c r="AF6" s="91" t="s">
        <v>592</v>
      </c>
      <c r="AG6" s="99"/>
      <c r="AH6" s="99"/>
      <c r="AI6" s="99"/>
      <c r="AJ6" s="99"/>
      <c r="AK6" s="99"/>
      <c r="AL6" s="99"/>
      <c r="AM6" s="99"/>
      <c r="AN6" s="100"/>
      <c r="AO6" s="100"/>
      <c r="AP6" s="100"/>
      <c r="AQ6" s="100"/>
      <c r="AR6" s="100"/>
      <c r="AS6" s="100"/>
      <c r="AT6" s="100"/>
      <c r="AU6" s="100"/>
      <c r="AV6" s="100"/>
      <c r="AW6" s="100"/>
      <c r="AX6" s="100"/>
      <c r="AY6" s="100"/>
      <c r="AZ6" s="100"/>
      <c r="BA6" s="100"/>
    </row>
    <row r="7" spans="1:53" ht="71.25">
      <c r="A7" s="388" t="s">
        <v>186</v>
      </c>
      <c r="B7" s="122" t="s">
        <v>196</v>
      </c>
      <c r="C7" s="122" t="s">
        <v>187</v>
      </c>
      <c r="D7" s="122" t="s">
        <v>263</v>
      </c>
      <c r="E7" s="111">
        <v>8</v>
      </c>
      <c r="F7" s="111">
        <v>2</v>
      </c>
      <c r="G7" s="111" t="s">
        <v>583</v>
      </c>
      <c r="H7" s="104">
        <f>F7/4</f>
        <v>0.5</v>
      </c>
      <c r="I7" s="27"/>
      <c r="J7" s="106">
        <f>_xlfn.PERCENTOF(I7,H7)</f>
        <v>0</v>
      </c>
      <c r="K7" s="94" t="str">
        <f t="shared" ref="K7:K14" si="0">IF(I7&gt;=H7,"CUMPLE","NO CUMPLE")</f>
        <v>NO CUMPLE</v>
      </c>
      <c r="L7" s="27"/>
      <c r="M7" s="104">
        <f t="shared" ref="M7:M14" si="1">F7/4</f>
        <v>0.5</v>
      </c>
      <c r="N7" s="27"/>
      <c r="O7" s="106">
        <f>_xlfn.PERCENTOF(N7,M7)</f>
        <v>0</v>
      </c>
      <c r="P7" s="94" t="str">
        <f t="shared" ref="P7:P14" si="2">IF(N7&gt;=M7,"CUMPLE","NO CUMPLE")</f>
        <v>NO CUMPLE</v>
      </c>
      <c r="Q7" s="27"/>
      <c r="R7" s="104">
        <f t="shared" ref="R7:R14" si="3">F7/4</f>
        <v>0.5</v>
      </c>
      <c r="S7" s="27"/>
      <c r="T7" s="106">
        <f>_xlfn.PERCENTOF(S7,R7)</f>
        <v>0</v>
      </c>
      <c r="U7" s="94" t="str">
        <f t="shared" ref="U7:U14" si="4">IF(S7&gt;=R7,"CUMPLE","NO CUMPLE")</f>
        <v>NO CUMPLE</v>
      </c>
      <c r="V7" s="27"/>
      <c r="W7" s="104">
        <f t="shared" ref="W7:W14" si="5">F7/4</f>
        <v>0.5</v>
      </c>
      <c r="X7" s="27"/>
      <c r="Y7" s="106">
        <f>_xlfn.PERCENTOF(X7,W7)</f>
        <v>0</v>
      </c>
      <c r="Z7" s="94" t="str">
        <f t="shared" ref="Z7:Z14" si="6">IF(X7&gt;=W7,"CUMPLE","NO CUMPLE")</f>
        <v>NO CUMPLE</v>
      </c>
      <c r="AA7" s="27"/>
      <c r="AB7" s="107">
        <f t="shared" ref="AB7:AC14" si="7">H7+M7+R7+W7</f>
        <v>2</v>
      </c>
      <c r="AC7" s="104">
        <f>I7+N7+S7+X7</f>
        <v>0</v>
      </c>
      <c r="AD7" s="106">
        <f>_xlfn.PERCENTOF(AC7,AB7)</f>
        <v>0</v>
      </c>
      <c r="AE7" s="94" t="str">
        <f t="shared" ref="AE7:AE14" si="8">IF(AC7&gt;=AB7,"CUMPLE","NO CUMPLE")</f>
        <v>NO CUMPLE</v>
      </c>
      <c r="AF7" s="27"/>
      <c r="AG7" s="85"/>
      <c r="AH7" s="85"/>
      <c r="AI7" s="85"/>
      <c r="AJ7" s="85"/>
      <c r="AK7" s="85"/>
      <c r="AL7" s="85"/>
      <c r="AM7" s="85"/>
    </row>
    <row r="8" spans="1:53" ht="71.25">
      <c r="A8" s="388"/>
      <c r="B8" s="102" t="s">
        <v>197</v>
      </c>
      <c r="C8" s="102" t="s">
        <v>188</v>
      </c>
      <c r="D8" s="102" t="s">
        <v>263</v>
      </c>
      <c r="E8" s="111">
        <v>8</v>
      </c>
      <c r="F8" s="111">
        <v>2</v>
      </c>
      <c r="G8" s="111" t="s">
        <v>583</v>
      </c>
      <c r="H8" s="104">
        <f t="shared" ref="H8:H14" si="9">F8/4</f>
        <v>0.5</v>
      </c>
      <c r="I8" s="27"/>
      <c r="J8" s="106">
        <f>_xlfn.PERCENTOF(I8,H8)</f>
        <v>0</v>
      </c>
      <c r="K8" s="94" t="str">
        <f t="shared" si="0"/>
        <v>NO CUMPLE</v>
      </c>
      <c r="L8" s="27"/>
      <c r="M8" s="104">
        <f t="shared" si="1"/>
        <v>0.5</v>
      </c>
      <c r="N8" s="27"/>
      <c r="O8" s="106">
        <f>_xlfn.PERCENTOF(N8,M8)</f>
        <v>0</v>
      </c>
      <c r="P8" s="94" t="str">
        <f t="shared" si="2"/>
        <v>NO CUMPLE</v>
      </c>
      <c r="Q8" s="27"/>
      <c r="R8" s="104">
        <f t="shared" si="3"/>
        <v>0.5</v>
      </c>
      <c r="S8" s="27"/>
      <c r="T8" s="106">
        <f>_xlfn.PERCENTOF(S8,R8)</f>
        <v>0</v>
      </c>
      <c r="U8" s="94" t="str">
        <f t="shared" si="4"/>
        <v>NO CUMPLE</v>
      </c>
      <c r="V8" s="27"/>
      <c r="W8" s="104">
        <f t="shared" si="5"/>
        <v>0.5</v>
      </c>
      <c r="X8" s="27"/>
      <c r="Y8" s="106">
        <f>_xlfn.PERCENTOF(X8,W8)</f>
        <v>0</v>
      </c>
      <c r="Z8" s="94" t="str">
        <f t="shared" si="6"/>
        <v>NO CUMPLE</v>
      </c>
      <c r="AA8" s="27"/>
      <c r="AB8" s="107">
        <f t="shared" si="7"/>
        <v>2</v>
      </c>
      <c r="AC8" s="104">
        <f t="shared" si="7"/>
        <v>0</v>
      </c>
      <c r="AD8" s="106">
        <f>_xlfn.PERCENTOF(AC8,AB8)</f>
        <v>0</v>
      </c>
      <c r="AE8" s="94" t="str">
        <f t="shared" si="8"/>
        <v>NO CUMPLE</v>
      </c>
      <c r="AF8" s="27"/>
      <c r="AG8" s="85"/>
      <c r="AH8" s="85"/>
      <c r="AI8" s="85"/>
      <c r="AJ8" s="85"/>
      <c r="AK8" s="85"/>
      <c r="AL8" s="85"/>
      <c r="AM8" s="85"/>
    </row>
    <row r="9" spans="1:53" ht="85.5">
      <c r="A9" s="388"/>
      <c r="B9" s="122" t="s">
        <v>198</v>
      </c>
      <c r="C9" s="122" t="s">
        <v>397</v>
      </c>
      <c r="D9" s="102" t="s">
        <v>194</v>
      </c>
      <c r="E9" s="111">
        <v>4</v>
      </c>
      <c r="F9" s="111">
        <v>1</v>
      </c>
      <c r="G9" s="111" t="s">
        <v>583</v>
      </c>
      <c r="H9" s="104">
        <f t="shared" si="9"/>
        <v>0.25</v>
      </c>
      <c r="I9" s="27"/>
      <c r="J9" s="106">
        <f t="shared" ref="J9:J13" si="10">_xlfn.PERCENTOF(I9,H9)</f>
        <v>0</v>
      </c>
      <c r="K9" s="94" t="str">
        <f t="shared" si="0"/>
        <v>NO CUMPLE</v>
      </c>
      <c r="L9" s="27"/>
      <c r="M9" s="104">
        <f t="shared" si="1"/>
        <v>0.25</v>
      </c>
      <c r="N9" s="27"/>
      <c r="O9" s="106">
        <f t="shared" ref="O9:O13" si="11">_xlfn.PERCENTOF(N9,M9)</f>
        <v>0</v>
      </c>
      <c r="P9" s="94" t="str">
        <f t="shared" si="2"/>
        <v>NO CUMPLE</v>
      </c>
      <c r="Q9" s="27"/>
      <c r="R9" s="104">
        <f t="shared" si="3"/>
        <v>0.25</v>
      </c>
      <c r="S9" s="27"/>
      <c r="T9" s="106">
        <f t="shared" ref="T9:T13" si="12">_xlfn.PERCENTOF(S9,R9)</f>
        <v>0</v>
      </c>
      <c r="U9" s="94" t="str">
        <f t="shared" si="4"/>
        <v>NO CUMPLE</v>
      </c>
      <c r="V9" s="27"/>
      <c r="W9" s="104">
        <f t="shared" si="5"/>
        <v>0.25</v>
      </c>
      <c r="X9" s="27"/>
      <c r="Y9" s="106">
        <f t="shared" ref="Y9:Y13" si="13">_xlfn.PERCENTOF(X9,W9)</f>
        <v>0</v>
      </c>
      <c r="Z9" s="94" t="str">
        <f t="shared" si="6"/>
        <v>NO CUMPLE</v>
      </c>
      <c r="AA9" s="27"/>
      <c r="AB9" s="107">
        <f t="shared" si="7"/>
        <v>1</v>
      </c>
      <c r="AC9" s="104">
        <f t="shared" si="7"/>
        <v>0</v>
      </c>
      <c r="AD9" s="106">
        <f t="shared" ref="AD9:AD13" si="14">_xlfn.PERCENTOF(AC9,AB9)</f>
        <v>0</v>
      </c>
      <c r="AE9" s="94" t="str">
        <f t="shared" si="8"/>
        <v>NO CUMPLE</v>
      </c>
      <c r="AF9" s="27"/>
      <c r="AG9" s="85"/>
      <c r="AH9" s="85"/>
      <c r="AI9" s="85"/>
      <c r="AJ9" s="85"/>
      <c r="AK9" s="85"/>
      <c r="AL9" s="85"/>
      <c r="AM9" s="85"/>
    </row>
    <row r="10" spans="1:53" ht="85.5">
      <c r="A10" s="388"/>
      <c r="B10" s="122" t="s">
        <v>199</v>
      </c>
      <c r="C10" s="122" t="s">
        <v>189</v>
      </c>
      <c r="D10" s="122" t="s">
        <v>195</v>
      </c>
      <c r="E10" s="111">
        <v>1</v>
      </c>
      <c r="F10" s="111">
        <v>0</v>
      </c>
      <c r="G10" s="111" t="s">
        <v>583</v>
      </c>
      <c r="H10" s="104">
        <f t="shared" si="9"/>
        <v>0</v>
      </c>
      <c r="I10" s="27"/>
      <c r="J10" s="106"/>
      <c r="K10" s="94" t="str">
        <f t="shared" si="0"/>
        <v>CUMPLE</v>
      </c>
      <c r="L10" s="27"/>
      <c r="M10" s="104">
        <f t="shared" si="1"/>
        <v>0</v>
      </c>
      <c r="N10" s="27"/>
      <c r="O10" s="106"/>
      <c r="P10" s="94" t="str">
        <f t="shared" si="2"/>
        <v>CUMPLE</v>
      </c>
      <c r="Q10" s="27"/>
      <c r="R10" s="104">
        <f t="shared" si="3"/>
        <v>0</v>
      </c>
      <c r="S10" s="27"/>
      <c r="T10" s="106"/>
      <c r="U10" s="94" t="str">
        <f t="shared" si="4"/>
        <v>CUMPLE</v>
      </c>
      <c r="V10" s="27"/>
      <c r="W10" s="104">
        <f t="shared" si="5"/>
        <v>0</v>
      </c>
      <c r="X10" s="27"/>
      <c r="Y10" s="106"/>
      <c r="Z10" s="94" t="str">
        <f t="shared" si="6"/>
        <v>CUMPLE</v>
      </c>
      <c r="AA10" s="27"/>
      <c r="AB10" s="107">
        <f t="shared" si="7"/>
        <v>0</v>
      </c>
      <c r="AC10" s="104">
        <f t="shared" si="7"/>
        <v>0</v>
      </c>
      <c r="AD10" s="106"/>
      <c r="AE10" s="94" t="str">
        <f t="shared" si="8"/>
        <v>CUMPLE</v>
      </c>
      <c r="AF10" s="27"/>
      <c r="AG10" s="85"/>
      <c r="AH10" s="85"/>
      <c r="AI10" s="85"/>
      <c r="AJ10" s="85"/>
      <c r="AK10" s="85"/>
      <c r="AL10" s="85"/>
      <c r="AM10" s="85"/>
    </row>
    <row r="11" spans="1:53" ht="57.6" customHeight="1">
      <c r="A11" s="388"/>
      <c r="B11" s="102" t="s">
        <v>200</v>
      </c>
      <c r="C11" s="102" t="s">
        <v>190</v>
      </c>
      <c r="D11" s="122" t="s">
        <v>195</v>
      </c>
      <c r="E11" s="111">
        <v>1</v>
      </c>
      <c r="F11" s="111">
        <v>0</v>
      </c>
      <c r="G11" s="111" t="s">
        <v>583</v>
      </c>
      <c r="H11" s="104">
        <f t="shared" si="9"/>
        <v>0</v>
      </c>
      <c r="I11" s="27"/>
      <c r="J11" s="106"/>
      <c r="K11" s="94" t="str">
        <f t="shared" si="0"/>
        <v>CUMPLE</v>
      </c>
      <c r="L11" s="27"/>
      <c r="M11" s="104">
        <f t="shared" si="1"/>
        <v>0</v>
      </c>
      <c r="N11" s="27"/>
      <c r="O11" s="106"/>
      <c r="P11" s="94" t="str">
        <f t="shared" si="2"/>
        <v>CUMPLE</v>
      </c>
      <c r="Q11" s="27"/>
      <c r="R11" s="104">
        <f t="shared" si="3"/>
        <v>0</v>
      </c>
      <c r="S11" s="27"/>
      <c r="T11" s="106"/>
      <c r="U11" s="94" t="str">
        <f t="shared" si="4"/>
        <v>CUMPLE</v>
      </c>
      <c r="V11" s="27"/>
      <c r="W11" s="104">
        <f t="shared" si="5"/>
        <v>0</v>
      </c>
      <c r="X11" s="27"/>
      <c r="Y11" s="106"/>
      <c r="Z11" s="94" t="str">
        <f t="shared" si="6"/>
        <v>CUMPLE</v>
      </c>
      <c r="AA11" s="27"/>
      <c r="AB11" s="107">
        <f t="shared" si="7"/>
        <v>0</v>
      </c>
      <c r="AC11" s="104">
        <f t="shared" si="7"/>
        <v>0</v>
      </c>
      <c r="AD11" s="106"/>
      <c r="AE11" s="94" t="str">
        <f t="shared" si="8"/>
        <v>CUMPLE</v>
      </c>
      <c r="AF11" s="27"/>
      <c r="AG11" s="85"/>
      <c r="AH11" s="85"/>
      <c r="AI11" s="85"/>
      <c r="AJ11" s="85"/>
      <c r="AK11" s="85"/>
      <c r="AL11" s="85"/>
      <c r="AM11" s="85"/>
    </row>
    <row r="12" spans="1:53" ht="142.5">
      <c r="A12" s="388"/>
      <c r="B12" s="122" t="s">
        <v>201</v>
      </c>
      <c r="C12" s="122" t="s">
        <v>191</v>
      </c>
      <c r="D12" s="122" t="s">
        <v>517</v>
      </c>
      <c r="E12" s="123">
        <v>0.4</v>
      </c>
      <c r="F12" s="123">
        <v>0.4</v>
      </c>
      <c r="G12" s="111" t="s">
        <v>583</v>
      </c>
      <c r="H12" s="116">
        <f t="shared" si="9"/>
        <v>0.1</v>
      </c>
      <c r="I12" s="31"/>
      <c r="J12" s="106">
        <f t="shared" si="10"/>
        <v>0</v>
      </c>
      <c r="K12" s="94" t="str">
        <f t="shared" si="0"/>
        <v>NO CUMPLE</v>
      </c>
      <c r="L12" s="31"/>
      <c r="M12" s="116">
        <f t="shared" si="1"/>
        <v>0.1</v>
      </c>
      <c r="N12" s="31"/>
      <c r="O12" s="106">
        <f t="shared" si="11"/>
        <v>0</v>
      </c>
      <c r="P12" s="94" t="str">
        <f t="shared" si="2"/>
        <v>NO CUMPLE</v>
      </c>
      <c r="Q12" s="31"/>
      <c r="R12" s="116">
        <f t="shared" si="3"/>
        <v>0.1</v>
      </c>
      <c r="S12" s="31"/>
      <c r="T12" s="106">
        <f t="shared" si="12"/>
        <v>0</v>
      </c>
      <c r="U12" s="94" t="str">
        <f t="shared" si="4"/>
        <v>NO CUMPLE</v>
      </c>
      <c r="V12" s="31"/>
      <c r="W12" s="116">
        <f t="shared" si="5"/>
        <v>0.1</v>
      </c>
      <c r="X12" s="31"/>
      <c r="Y12" s="106">
        <f t="shared" si="13"/>
        <v>0</v>
      </c>
      <c r="Z12" s="94" t="str">
        <f t="shared" si="6"/>
        <v>NO CUMPLE</v>
      </c>
      <c r="AA12" s="31"/>
      <c r="AB12" s="119">
        <f t="shared" si="7"/>
        <v>0.4</v>
      </c>
      <c r="AC12" s="116">
        <f t="shared" si="7"/>
        <v>0</v>
      </c>
      <c r="AD12" s="106">
        <f t="shared" si="14"/>
        <v>0</v>
      </c>
      <c r="AE12" s="94" t="str">
        <f t="shared" si="8"/>
        <v>NO CUMPLE</v>
      </c>
      <c r="AF12" s="31"/>
      <c r="AG12" s="85"/>
      <c r="AH12" s="85"/>
      <c r="AI12" s="85"/>
      <c r="AJ12" s="85"/>
      <c r="AK12" s="85"/>
      <c r="AL12" s="85"/>
      <c r="AM12" s="85"/>
    </row>
    <row r="13" spans="1:53" ht="114">
      <c r="A13" s="388"/>
      <c r="B13" s="122" t="s">
        <v>202</v>
      </c>
      <c r="C13" s="122" t="s">
        <v>192</v>
      </c>
      <c r="D13" s="122" t="s">
        <v>398</v>
      </c>
      <c r="E13" s="123">
        <v>0.8</v>
      </c>
      <c r="F13" s="123">
        <v>0.8</v>
      </c>
      <c r="G13" s="111" t="s">
        <v>583</v>
      </c>
      <c r="H13" s="116">
        <f t="shared" si="9"/>
        <v>0.2</v>
      </c>
      <c r="I13" s="31"/>
      <c r="J13" s="106">
        <f t="shared" si="10"/>
        <v>0</v>
      </c>
      <c r="K13" s="94" t="str">
        <f t="shared" si="0"/>
        <v>NO CUMPLE</v>
      </c>
      <c r="L13" s="31"/>
      <c r="M13" s="116">
        <f t="shared" si="1"/>
        <v>0.2</v>
      </c>
      <c r="N13" s="31"/>
      <c r="O13" s="106">
        <f t="shared" si="11"/>
        <v>0</v>
      </c>
      <c r="P13" s="94" t="str">
        <f t="shared" si="2"/>
        <v>NO CUMPLE</v>
      </c>
      <c r="Q13" s="31"/>
      <c r="R13" s="116">
        <f t="shared" si="3"/>
        <v>0.2</v>
      </c>
      <c r="S13" s="31"/>
      <c r="T13" s="106">
        <f t="shared" si="12"/>
        <v>0</v>
      </c>
      <c r="U13" s="94" t="str">
        <f t="shared" si="4"/>
        <v>NO CUMPLE</v>
      </c>
      <c r="V13" s="31"/>
      <c r="W13" s="116">
        <f t="shared" si="5"/>
        <v>0.2</v>
      </c>
      <c r="X13" s="31"/>
      <c r="Y13" s="106">
        <f t="shared" si="13"/>
        <v>0</v>
      </c>
      <c r="Z13" s="94" t="str">
        <f t="shared" si="6"/>
        <v>NO CUMPLE</v>
      </c>
      <c r="AA13" s="31"/>
      <c r="AB13" s="119">
        <f t="shared" si="7"/>
        <v>0.8</v>
      </c>
      <c r="AC13" s="116">
        <f t="shared" si="7"/>
        <v>0</v>
      </c>
      <c r="AD13" s="106">
        <f t="shared" si="14"/>
        <v>0</v>
      </c>
      <c r="AE13" s="94" t="str">
        <f t="shared" si="8"/>
        <v>NO CUMPLE</v>
      </c>
      <c r="AF13" s="31"/>
      <c r="AG13" s="85"/>
      <c r="AH13" s="85"/>
      <c r="AI13" s="85"/>
      <c r="AJ13" s="85"/>
      <c r="AK13" s="85"/>
      <c r="AL13" s="85"/>
      <c r="AM13" s="85"/>
    </row>
    <row r="14" spans="1:53" ht="129.75" customHeight="1">
      <c r="A14" s="388"/>
      <c r="B14" s="122" t="s">
        <v>203</v>
      </c>
      <c r="C14" s="122" t="s">
        <v>193</v>
      </c>
      <c r="D14" s="122" t="s">
        <v>518</v>
      </c>
      <c r="E14" s="111">
        <v>2</v>
      </c>
      <c r="F14" s="111">
        <v>0</v>
      </c>
      <c r="G14" s="111" t="s">
        <v>583</v>
      </c>
      <c r="H14" s="104">
        <f t="shared" si="9"/>
        <v>0</v>
      </c>
      <c r="I14" s="27"/>
      <c r="J14" s="117"/>
      <c r="K14" s="94" t="str">
        <f t="shared" si="0"/>
        <v>CUMPLE</v>
      </c>
      <c r="L14" s="27"/>
      <c r="M14" s="104">
        <f t="shared" si="1"/>
        <v>0</v>
      </c>
      <c r="N14" s="27"/>
      <c r="O14" s="117"/>
      <c r="P14" s="94" t="str">
        <f t="shared" si="2"/>
        <v>CUMPLE</v>
      </c>
      <c r="Q14" s="27"/>
      <c r="R14" s="104">
        <f t="shared" si="3"/>
        <v>0</v>
      </c>
      <c r="S14" s="27"/>
      <c r="T14" s="117"/>
      <c r="U14" s="94" t="str">
        <f t="shared" si="4"/>
        <v>CUMPLE</v>
      </c>
      <c r="V14" s="27"/>
      <c r="W14" s="104">
        <f t="shared" si="5"/>
        <v>0</v>
      </c>
      <c r="X14" s="27"/>
      <c r="Y14" s="117"/>
      <c r="Z14" s="94" t="str">
        <f t="shared" si="6"/>
        <v>CUMPLE</v>
      </c>
      <c r="AA14" s="27"/>
      <c r="AB14" s="107">
        <f t="shared" si="7"/>
        <v>0</v>
      </c>
      <c r="AC14" s="104">
        <f t="shared" si="7"/>
        <v>0</v>
      </c>
      <c r="AD14" s="117"/>
      <c r="AE14" s="94" t="str">
        <f t="shared" si="8"/>
        <v>CUMPLE</v>
      </c>
      <c r="AF14" s="27"/>
      <c r="AG14" s="85"/>
      <c r="AH14" s="85"/>
      <c r="AI14" s="85"/>
      <c r="AJ14" s="85"/>
      <c r="AK14" s="85"/>
      <c r="AL14" s="85"/>
      <c r="AM14" s="85"/>
    </row>
    <row r="15" spans="1:53" ht="51.75" customHeight="1">
      <c r="A15" s="359"/>
      <c r="B15" s="359"/>
      <c r="C15" s="359"/>
      <c r="D15" s="359"/>
      <c r="E15" s="359"/>
      <c r="F15" s="359"/>
      <c r="G15" s="359"/>
      <c r="H15" s="360"/>
      <c r="I15" s="278" t="s">
        <v>529</v>
      </c>
      <c r="J15" s="279"/>
      <c r="K15" s="280"/>
      <c r="L15" s="257"/>
      <c r="M15" s="258"/>
      <c r="N15" s="255" t="s">
        <v>530</v>
      </c>
      <c r="O15" s="256"/>
      <c r="P15" s="256"/>
      <c r="Q15" s="257"/>
      <c r="R15" s="258"/>
      <c r="S15" s="261" t="s">
        <v>531</v>
      </c>
      <c r="T15" s="262"/>
      <c r="U15" s="263"/>
      <c r="V15" s="257"/>
      <c r="W15" s="258"/>
      <c r="X15" s="270" t="s">
        <v>532</v>
      </c>
      <c r="Y15" s="271"/>
      <c r="Z15" s="271"/>
      <c r="AA15" s="257"/>
      <c r="AB15" s="258"/>
      <c r="AC15" s="272" t="s">
        <v>537</v>
      </c>
      <c r="AD15" s="273"/>
      <c r="AE15" s="339"/>
      <c r="AF15" s="384"/>
      <c r="AG15" s="85"/>
      <c r="AH15" s="85"/>
      <c r="AI15" s="85"/>
      <c r="AJ15" s="85"/>
      <c r="AK15" s="85"/>
      <c r="AL15" s="85"/>
      <c r="AM15" s="85"/>
    </row>
    <row r="16" spans="1:53" ht="15">
      <c r="A16" s="361"/>
      <c r="B16" s="361"/>
      <c r="C16" s="361"/>
      <c r="D16" s="361"/>
      <c r="E16" s="361"/>
      <c r="F16" s="361"/>
      <c r="G16" s="361"/>
      <c r="H16" s="362"/>
      <c r="I16" s="86" t="s">
        <v>526</v>
      </c>
      <c r="J16" s="77" t="s">
        <v>527</v>
      </c>
      <c r="K16" s="86" t="s">
        <v>533</v>
      </c>
      <c r="L16" s="259"/>
      <c r="M16" s="260"/>
      <c r="N16" s="87" t="s">
        <v>526</v>
      </c>
      <c r="O16" s="87" t="s">
        <v>527</v>
      </c>
      <c r="P16" s="78" t="s">
        <v>533</v>
      </c>
      <c r="Q16" s="259"/>
      <c r="R16" s="260"/>
      <c r="S16" s="79" t="s">
        <v>526</v>
      </c>
      <c r="T16" s="80" t="s">
        <v>527</v>
      </c>
      <c r="U16" s="81" t="s">
        <v>533</v>
      </c>
      <c r="V16" s="259"/>
      <c r="W16" s="260"/>
      <c r="X16" s="88" t="s">
        <v>526</v>
      </c>
      <c r="Y16" s="89" t="s">
        <v>527</v>
      </c>
      <c r="Z16" s="82" t="s">
        <v>533</v>
      </c>
      <c r="AA16" s="259"/>
      <c r="AB16" s="260"/>
      <c r="AC16" s="91" t="s">
        <v>526</v>
      </c>
      <c r="AD16" s="91" t="s">
        <v>527</v>
      </c>
      <c r="AE16" s="91" t="s">
        <v>533</v>
      </c>
      <c r="AF16" s="385"/>
    </row>
    <row r="17" spans="1:32">
      <c r="A17" s="361"/>
      <c r="B17" s="361"/>
      <c r="C17" s="361"/>
      <c r="D17" s="361"/>
      <c r="E17" s="361"/>
      <c r="F17" s="361"/>
      <c r="G17" s="361"/>
      <c r="H17" s="362"/>
      <c r="I17" s="92">
        <v>1</v>
      </c>
      <c r="J17" s="93">
        <f>AVERAGE(J7:J14)</f>
        <v>0</v>
      </c>
      <c r="K17" s="94" t="str">
        <f>IF(J17&gt;=I17,"CUMPLE","NO CUMPLE")</f>
        <v>NO CUMPLE</v>
      </c>
      <c r="L17" s="259"/>
      <c r="M17" s="260"/>
      <c r="N17" s="92">
        <v>1</v>
      </c>
      <c r="O17" s="93">
        <f>AVERAGE(O7:O14)</f>
        <v>0</v>
      </c>
      <c r="P17" s="94" t="str">
        <f>IF(O17&gt;=N17,"CUMPLE","NO CUMPLE")</f>
        <v>NO CUMPLE</v>
      </c>
      <c r="Q17" s="259"/>
      <c r="R17" s="260"/>
      <c r="S17" s="93">
        <v>1</v>
      </c>
      <c r="T17" s="93">
        <f>AVERAGE(T4:T14)</f>
        <v>0</v>
      </c>
      <c r="U17" s="94" t="str">
        <f>IF(T17&gt;=S17,"CUMPLE","NO CUMPLE")</f>
        <v>NO CUMPLE</v>
      </c>
      <c r="V17" s="259"/>
      <c r="W17" s="260"/>
      <c r="X17" s="93">
        <v>1</v>
      </c>
      <c r="Y17" s="93">
        <f>AVERAGE(Y4:Y14)</f>
        <v>0</v>
      </c>
      <c r="Z17" s="95" t="str">
        <f>IF(Y17&gt;=X17,"CUMPLE","NO CUMPLE")</f>
        <v>NO CUMPLE</v>
      </c>
      <c r="AA17" s="259"/>
      <c r="AB17" s="260"/>
      <c r="AC17" s="92">
        <v>1</v>
      </c>
      <c r="AD17" s="93">
        <f>AVERAGE(AD11:AD14)</f>
        <v>0</v>
      </c>
      <c r="AE17" s="94" t="str">
        <f>IF(AD17&gt;=AC17,"CUMPLE","NO CUMPLE")</f>
        <v>NO CUMPLE</v>
      </c>
      <c r="AF17" s="385"/>
    </row>
  </sheetData>
  <sheetProtection algorithmName="SHA-512" hashValue="FLbNAlWFtYYd+rJYCygTySnZSIWeTxttN1Ws6fx1wE0cDT4jGCoGiudgBEvJwHWzmUY07JvdDqqP/rzXOn6+kQ==" saltValue="vvh3oceBRmXYMbz7/D0PUA==" spinCount="100000" sheet="1" objects="1" scenarios="1"/>
  <mergeCells count="34">
    <mergeCell ref="D5:D6"/>
    <mergeCell ref="E5:E6"/>
    <mergeCell ref="F5:F6"/>
    <mergeCell ref="X15:Z15"/>
    <mergeCell ref="AA15:AB17"/>
    <mergeCell ref="AC15:AE15"/>
    <mergeCell ref="AF15:AF17"/>
    <mergeCell ref="I15:K15"/>
    <mergeCell ref="L15:M17"/>
    <mergeCell ref="N15:P15"/>
    <mergeCell ref="Q15:R17"/>
    <mergeCell ref="S15:U15"/>
    <mergeCell ref="G5:G6"/>
    <mergeCell ref="A15:H17"/>
    <mergeCell ref="A7:A14"/>
    <mergeCell ref="A1:C1"/>
    <mergeCell ref="D1:AC1"/>
    <mergeCell ref="A3:AF3"/>
    <mergeCell ref="H5:L5"/>
    <mergeCell ref="M5:Q5"/>
    <mergeCell ref="R5:V5"/>
    <mergeCell ref="W5:AA5"/>
    <mergeCell ref="AB5:AF5"/>
    <mergeCell ref="C5:C6"/>
    <mergeCell ref="A4:AF4"/>
    <mergeCell ref="A5:A6"/>
    <mergeCell ref="B5:B6"/>
    <mergeCell ref="V15:W17"/>
    <mergeCell ref="AD1:AF1"/>
    <mergeCell ref="A2:C2"/>
    <mergeCell ref="D2:L2"/>
    <mergeCell ref="M2:U2"/>
    <mergeCell ref="V2:AC2"/>
    <mergeCell ref="AD2:AF2"/>
  </mergeCells>
  <conditionalFormatting sqref="K7">
    <cfRule type="iconSet" priority="240">
      <iconSet>
        <cfvo type="percent" val="0"/>
        <cfvo type="percent" val="33"/>
        <cfvo type="percent" val="67"/>
      </iconSet>
    </cfRule>
  </conditionalFormatting>
  <conditionalFormatting sqref="K7:K14">
    <cfRule type="containsText" dxfId="79" priority="163" operator="containsText" text="NO CUMPLE">
      <formula>NOT(ISERROR(SEARCH("NO CUMPLE",K7)))</formula>
    </cfRule>
    <cfRule type="containsText" dxfId="78" priority="164" operator="containsText" text="CUMPLE">
      <formula>NOT(ISERROR(SEARCH("CUMPLE",K7)))</formula>
    </cfRule>
  </conditionalFormatting>
  <conditionalFormatting sqref="K8">
    <cfRule type="iconSet" priority="225">
      <iconSet>
        <cfvo type="percent" val="0"/>
        <cfvo type="percent" val="33"/>
        <cfvo type="percent" val="67"/>
      </iconSet>
    </cfRule>
  </conditionalFormatting>
  <conditionalFormatting sqref="K9">
    <cfRule type="iconSet" priority="210">
      <iconSet>
        <cfvo type="percent" val="0"/>
        <cfvo type="percent" val="33"/>
        <cfvo type="percent" val="67"/>
      </iconSet>
    </cfRule>
  </conditionalFormatting>
  <conditionalFormatting sqref="K10">
    <cfRule type="iconSet" priority="195">
      <iconSet>
        <cfvo type="percent" val="0"/>
        <cfvo type="percent" val="33"/>
        <cfvo type="percent" val="67"/>
      </iconSet>
    </cfRule>
  </conditionalFormatting>
  <conditionalFormatting sqref="K11">
    <cfRule type="iconSet" priority="180">
      <iconSet>
        <cfvo type="percent" val="0"/>
        <cfvo type="percent" val="33"/>
        <cfvo type="percent" val="67"/>
      </iconSet>
    </cfRule>
  </conditionalFormatting>
  <conditionalFormatting sqref="K12">
    <cfRule type="iconSet" priority="459">
      <iconSet>
        <cfvo type="percent" val="0"/>
        <cfvo type="percent" val="33"/>
        <cfvo type="percent" val="67"/>
      </iconSet>
    </cfRule>
  </conditionalFormatting>
  <conditionalFormatting sqref="K13">
    <cfRule type="iconSet" priority="444">
      <iconSet>
        <cfvo type="percent" val="0"/>
        <cfvo type="percent" val="33"/>
        <cfvo type="percent" val="67"/>
      </iconSet>
    </cfRule>
  </conditionalFormatting>
  <conditionalFormatting sqref="K14">
    <cfRule type="iconSet" priority="165">
      <iconSet>
        <cfvo type="percent" val="0"/>
        <cfvo type="percent" val="33"/>
        <cfvo type="percent" val="67"/>
      </iconSet>
    </cfRule>
  </conditionalFormatting>
  <conditionalFormatting sqref="K17">
    <cfRule type="containsText" dxfId="77" priority="13" operator="containsText" text="NO CUMPLE">
      <formula>NOT(ISERROR(SEARCH("NO CUMPLE",K17)))</formula>
    </cfRule>
    <cfRule type="containsText" dxfId="76" priority="14" operator="containsText" text="CUMPLE">
      <formula>NOT(ISERROR(SEARCH("CUMPLE",K17)))</formula>
    </cfRule>
    <cfRule type="iconSet" priority="15">
      <iconSet>
        <cfvo type="percent" val="0"/>
        <cfvo type="percent" val="33"/>
        <cfvo type="percent" val="67"/>
      </iconSet>
    </cfRule>
  </conditionalFormatting>
  <conditionalFormatting sqref="P7">
    <cfRule type="iconSet" priority="237">
      <iconSet>
        <cfvo type="percent" val="0"/>
        <cfvo type="percent" val="33"/>
        <cfvo type="percent" val="67"/>
      </iconSet>
    </cfRule>
  </conditionalFormatting>
  <conditionalFormatting sqref="P7:P14">
    <cfRule type="containsText" dxfId="75" priority="160" operator="containsText" text="NO CUMPLE">
      <formula>NOT(ISERROR(SEARCH("NO CUMPLE",P7)))</formula>
    </cfRule>
    <cfRule type="containsText" dxfId="74" priority="161" operator="containsText" text="CUMPLE">
      <formula>NOT(ISERROR(SEARCH("CUMPLE",P7)))</formula>
    </cfRule>
  </conditionalFormatting>
  <conditionalFormatting sqref="P8">
    <cfRule type="iconSet" priority="222">
      <iconSet>
        <cfvo type="percent" val="0"/>
        <cfvo type="percent" val="33"/>
        <cfvo type="percent" val="67"/>
      </iconSet>
    </cfRule>
  </conditionalFormatting>
  <conditionalFormatting sqref="P9">
    <cfRule type="iconSet" priority="207">
      <iconSet>
        <cfvo type="percent" val="0"/>
        <cfvo type="percent" val="33"/>
        <cfvo type="percent" val="67"/>
      </iconSet>
    </cfRule>
  </conditionalFormatting>
  <conditionalFormatting sqref="P10">
    <cfRule type="iconSet" priority="192">
      <iconSet>
        <cfvo type="percent" val="0"/>
        <cfvo type="percent" val="33"/>
        <cfvo type="percent" val="67"/>
      </iconSet>
    </cfRule>
  </conditionalFormatting>
  <conditionalFormatting sqref="P11">
    <cfRule type="iconSet" priority="177">
      <iconSet>
        <cfvo type="percent" val="0"/>
        <cfvo type="percent" val="33"/>
        <cfvo type="percent" val="67"/>
      </iconSet>
    </cfRule>
  </conditionalFormatting>
  <conditionalFormatting sqref="P12">
    <cfRule type="iconSet" priority="456">
      <iconSet>
        <cfvo type="percent" val="0"/>
        <cfvo type="percent" val="33"/>
        <cfvo type="percent" val="67"/>
      </iconSet>
    </cfRule>
  </conditionalFormatting>
  <conditionalFormatting sqref="P13">
    <cfRule type="iconSet" priority="441">
      <iconSet>
        <cfvo type="percent" val="0"/>
        <cfvo type="percent" val="33"/>
        <cfvo type="percent" val="67"/>
      </iconSet>
    </cfRule>
  </conditionalFormatting>
  <conditionalFormatting sqref="P14">
    <cfRule type="iconSet" priority="162">
      <iconSet>
        <cfvo type="percent" val="0"/>
        <cfvo type="percent" val="33"/>
        <cfvo type="percent" val="67"/>
      </iconSet>
    </cfRule>
  </conditionalFormatting>
  <conditionalFormatting sqref="P17">
    <cfRule type="containsText" dxfId="73" priority="10" operator="containsText" text="NO CUMPLE">
      <formula>NOT(ISERROR(SEARCH("NO CUMPLE",P17)))</formula>
    </cfRule>
    <cfRule type="containsText" dxfId="72" priority="11" operator="containsText" text="CUMPLE">
      <formula>NOT(ISERROR(SEARCH("CUMPLE",P17)))</formula>
    </cfRule>
    <cfRule type="iconSet" priority="12">
      <iconSet>
        <cfvo type="percent" val="0"/>
        <cfvo type="percent" val="33"/>
        <cfvo type="percent" val="67"/>
      </iconSet>
    </cfRule>
  </conditionalFormatting>
  <conditionalFormatting sqref="U7">
    <cfRule type="iconSet" priority="234">
      <iconSet>
        <cfvo type="percent" val="0"/>
        <cfvo type="percent" val="33"/>
        <cfvo type="percent" val="67"/>
      </iconSet>
    </cfRule>
  </conditionalFormatting>
  <conditionalFormatting sqref="U7:U14">
    <cfRule type="containsText" dxfId="71" priority="157" operator="containsText" text="NO CUMPLE">
      <formula>NOT(ISERROR(SEARCH("NO CUMPLE",U7)))</formula>
    </cfRule>
    <cfRule type="containsText" dxfId="70" priority="158" operator="containsText" text="CUMPLE">
      <formula>NOT(ISERROR(SEARCH("CUMPLE",U7)))</formula>
    </cfRule>
  </conditionalFormatting>
  <conditionalFormatting sqref="U8">
    <cfRule type="iconSet" priority="219">
      <iconSet>
        <cfvo type="percent" val="0"/>
        <cfvo type="percent" val="33"/>
        <cfvo type="percent" val="67"/>
      </iconSet>
    </cfRule>
  </conditionalFormatting>
  <conditionalFormatting sqref="U9">
    <cfRule type="iconSet" priority="204">
      <iconSet>
        <cfvo type="percent" val="0"/>
        <cfvo type="percent" val="33"/>
        <cfvo type="percent" val="67"/>
      </iconSet>
    </cfRule>
  </conditionalFormatting>
  <conditionalFormatting sqref="U10">
    <cfRule type="iconSet" priority="189">
      <iconSet>
        <cfvo type="percent" val="0"/>
        <cfvo type="percent" val="33"/>
        <cfvo type="percent" val="67"/>
      </iconSet>
    </cfRule>
  </conditionalFormatting>
  <conditionalFormatting sqref="U11">
    <cfRule type="iconSet" priority="174">
      <iconSet>
        <cfvo type="percent" val="0"/>
        <cfvo type="percent" val="33"/>
        <cfvo type="percent" val="67"/>
      </iconSet>
    </cfRule>
  </conditionalFormatting>
  <conditionalFormatting sqref="U12">
    <cfRule type="iconSet" priority="453">
      <iconSet>
        <cfvo type="percent" val="0"/>
        <cfvo type="percent" val="33"/>
        <cfvo type="percent" val="67"/>
      </iconSet>
    </cfRule>
  </conditionalFormatting>
  <conditionalFormatting sqref="U13">
    <cfRule type="iconSet" priority="438">
      <iconSet>
        <cfvo type="percent" val="0"/>
        <cfvo type="percent" val="33"/>
        <cfvo type="percent" val="67"/>
      </iconSet>
    </cfRule>
  </conditionalFormatting>
  <conditionalFormatting sqref="U14">
    <cfRule type="iconSet" priority="159">
      <iconSet>
        <cfvo type="percent" val="0"/>
        <cfvo type="percent" val="33"/>
        <cfvo type="percent" val="67"/>
      </iconSet>
    </cfRule>
  </conditionalFormatting>
  <conditionalFormatting sqref="U17">
    <cfRule type="containsText" dxfId="69" priority="8" operator="containsText" text="CUMPLE">
      <formula>NOT(ISERROR(SEARCH("CUMPLE",U17)))</formula>
    </cfRule>
    <cfRule type="containsText" dxfId="68" priority="7" operator="containsText" text="NO CUMPLE">
      <formula>NOT(ISERROR(SEARCH("NO CUMPLE",U17)))</formula>
    </cfRule>
    <cfRule type="iconSet" priority="9">
      <iconSet>
        <cfvo type="percent" val="0"/>
        <cfvo type="percent" val="33"/>
        <cfvo type="percent" val="67"/>
      </iconSet>
    </cfRule>
  </conditionalFormatting>
  <conditionalFormatting sqref="Z7">
    <cfRule type="iconSet" priority="231">
      <iconSet>
        <cfvo type="percent" val="0"/>
        <cfvo type="percent" val="33"/>
        <cfvo type="percent" val="67"/>
      </iconSet>
    </cfRule>
  </conditionalFormatting>
  <conditionalFormatting sqref="Z7:Z14">
    <cfRule type="containsText" dxfId="67" priority="155" operator="containsText" text="CUMPLE">
      <formula>NOT(ISERROR(SEARCH("CUMPLE",Z7)))</formula>
    </cfRule>
    <cfRule type="containsText" dxfId="66" priority="154" operator="containsText" text="NO CUMPLE">
      <formula>NOT(ISERROR(SEARCH("NO CUMPLE",Z7)))</formula>
    </cfRule>
  </conditionalFormatting>
  <conditionalFormatting sqref="Z8">
    <cfRule type="iconSet" priority="216">
      <iconSet>
        <cfvo type="percent" val="0"/>
        <cfvo type="percent" val="33"/>
        <cfvo type="percent" val="67"/>
      </iconSet>
    </cfRule>
  </conditionalFormatting>
  <conditionalFormatting sqref="Z9">
    <cfRule type="iconSet" priority="201">
      <iconSet>
        <cfvo type="percent" val="0"/>
        <cfvo type="percent" val="33"/>
        <cfvo type="percent" val="67"/>
      </iconSet>
    </cfRule>
  </conditionalFormatting>
  <conditionalFormatting sqref="Z10">
    <cfRule type="iconSet" priority="186">
      <iconSet>
        <cfvo type="percent" val="0"/>
        <cfvo type="percent" val="33"/>
        <cfvo type="percent" val="67"/>
      </iconSet>
    </cfRule>
  </conditionalFormatting>
  <conditionalFormatting sqref="Z11">
    <cfRule type="iconSet" priority="171">
      <iconSet>
        <cfvo type="percent" val="0"/>
        <cfvo type="percent" val="33"/>
        <cfvo type="percent" val="67"/>
      </iconSet>
    </cfRule>
  </conditionalFormatting>
  <conditionalFormatting sqref="Z12">
    <cfRule type="iconSet" priority="465">
      <iconSet>
        <cfvo type="percent" val="0"/>
        <cfvo type="percent" val="33"/>
        <cfvo type="percent" val="67"/>
      </iconSet>
    </cfRule>
  </conditionalFormatting>
  <conditionalFormatting sqref="Z13">
    <cfRule type="iconSet" priority="450">
      <iconSet>
        <cfvo type="percent" val="0"/>
        <cfvo type="percent" val="33"/>
        <cfvo type="percent" val="67"/>
      </iconSet>
    </cfRule>
  </conditionalFormatting>
  <conditionalFormatting sqref="Z14">
    <cfRule type="iconSet" priority="156">
      <iconSet>
        <cfvo type="percent" val="0"/>
        <cfvo type="percent" val="33"/>
        <cfvo type="percent" val="67"/>
      </iconSet>
    </cfRule>
  </conditionalFormatting>
  <conditionalFormatting sqref="Z17">
    <cfRule type="iconSet" priority="6">
      <iconSet>
        <cfvo type="percent" val="0"/>
        <cfvo type="percent" val="33"/>
        <cfvo type="percent" val="67"/>
      </iconSet>
    </cfRule>
    <cfRule type="containsText" dxfId="65" priority="5" operator="containsText" text="CUMPLE">
      <formula>NOT(ISERROR(SEARCH("CUMPLE",Z17)))</formula>
    </cfRule>
    <cfRule type="containsText" dxfId="64" priority="4" operator="containsText" text="NO CUMPLE">
      <formula>NOT(ISERROR(SEARCH("NO CUMPLE",Z17)))</formula>
    </cfRule>
  </conditionalFormatting>
  <conditionalFormatting sqref="AE7">
    <cfRule type="iconSet" priority="228">
      <iconSet>
        <cfvo type="percent" val="0"/>
        <cfvo type="percent" val="33"/>
        <cfvo type="percent" val="67"/>
      </iconSet>
    </cfRule>
  </conditionalFormatting>
  <conditionalFormatting sqref="AE7:AE14">
    <cfRule type="containsText" dxfId="63" priority="151" operator="containsText" text="NO CUMPLE">
      <formula>NOT(ISERROR(SEARCH("NO CUMPLE",AE7)))</formula>
    </cfRule>
    <cfRule type="containsText" dxfId="62" priority="152" operator="containsText" text="CUMPLE">
      <formula>NOT(ISERROR(SEARCH("CUMPLE",AE7)))</formula>
    </cfRule>
  </conditionalFormatting>
  <conditionalFormatting sqref="AE8">
    <cfRule type="iconSet" priority="213">
      <iconSet>
        <cfvo type="percent" val="0"/>
        <cfvo type="percent" val="33"/>
        <cfvo type="percent" val="67"/>
      </iconSet>
    </cfRule>
  </conditionalFormatting>
  <conditionalFormatting sqref="AE9">
    <cfRule type="iconSet" priority="198">
      <iconSet>
        <cfvo type="percent" val="0"/>
        <cfvo type="percent" val="33"/>
        <cfvo type="percent" val="67"/>
      </iconSet>
    </cfRule>
  </conditionalFormatting>
  <conditionalFormatting sqref="AE10">
    <cfRule type="iconSet" priority="183">
      <iconSet>
        <cfvo type="percent" val="0"/>
        <cfvo type="percent" val="33"/>
        <cfvo type="percent" val="67"/>
      </iconSet>
    </cfRule>
  </conditionalFormatting>
  <conditionalFormatting sqref="AE11">
    <cfRule type="iconSet" priority="168">
      <iconSet>
        <cfvo type="percent" val="0"/>
        <cfvo type="percent" val="33"/>
        <cfvo type="percent" val="67"/>
      </iconSet>
    </cfRule>
  </conditionalFormatting>
  <conditionalFormatting sqref="AE12">
    <cfRule type="iconSet" priority="462">
      <iconSet>
        <cfvo type="percent" val="0"/>
        <cfvo type="percent" val="33"/>
        <cfvo type="percent" val="67"/>
      </iconSet>
    </cfRule>
  </conditionalFormatting>
  <conditionalFormatting sqref="AE13">
    <cfRule type="iconSet" priority="447">
      <iconSet>
        <cfvo type="percent" val="0"/>
        <cfvo type="percent" val="33"/>
        <cfvo type="percent" val="67"/>
      </iconSet>
    </cfRule>
  </conditionalFormatting>
  <conditionalFormatting sqref="AE14">
    <cfRule type="iconSet" priority="153">
      <iconSet>
        <cfvo type="percent" val="0"/>
        <cfvo type="percent" val="33"/>
        <cfvo type="percent" val="67"/>
      </iconSet>
    </cfRule>
  </conditionalFormatting>
  <conditionalFormatting sqref="AE17">
    <cfRule type="containsText" dxfId="61" priority="1" operator="containsText" text="NO CUMPLE">
      <formula>NOT(ISERROR(SEARCH("NO CUMPLE",AE17)))</formula>
    </cfRule>
    <cfRule type="iconSet" priority="3">
      <iconSet>
        <cfvo type="percent" val="0"/>
        <cfvo type="percent" val="33"/>
        <cfvo type="percent" val="67"/>
      </iconSet>
    </cfRule>
    <cfRule type="containsText" dxfId="60" priority="2" operator="containsText" text="CUMPLE">
      <formula>NOT(ISERROR(SEARCH("CUMPLE",AE17)))</formula>
    </cfRule>
  </conditionalFormatting>
  <dataValidations count="3">
    <dataValidation allowBlank="1" showInputMessage="1" showErrorMessage="1" prompt="Por favor incluya las variables consideradas para el cálculo del indicador tomando como referencia las variables señaladas en la definición de la fórmula. (forma matematica)." sqref="AF14 L7:L11 N14:O14 Q7:Q11 S14:T14 V7:V11 X14:Y14 AA7:AA11 X7:X11 AF7:AF11 I14:J14 L14 I7:I11 Q14 N7:N11 V14 S7:S11 AA14 AD14" xr:uid="{5551ED4D-E81D-4EF9-82F8-942D6CA5E02E}"/>
    <dataValidation allowBlank="1" showInputMessage="1" showErrorMessage="1" prompt="Elija de acuerdo a la categoría anterior_x000a_" sqref="B5" xr:uid="{1CD2764D-F8BA-4D19-8A82-587C3209EA51}"/>
    <dataValidation allowBlank="1" showInputMessage="1" showErrorMessage="1" prompt="Describa las acciones que desarrollan los componentes de la PP o Plan de Acciones Afirmativas" sqref="C5:E5" xr:uid="{D5C2B550-2E84-410B-8BC3-8F0B33AF3FFA}"/>
  </dataValidations>
  <pageMargins left="0.7" right="0.7" top="0.75" bottom="0.75" header="0.3" footer="0.3"/>
  <pageSetup scale="3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54B6D-6FE9-43B7-80B6-85E8A9CC627C}">
  <dimension ref="A1:BB17"/>
  <sheetViews>
    <sheetView zoomScale="85" zoomScaleNormal="85" workbookViewId="0">
      <selection activeCell="J7" sqref="J7"/>
    </sheetView>
  </sheetViews>
  <sheetFormatPr baseColWidth="10" defaultColWidth="11" defaultRowHeight="14.25"/>
  <cols>
    <col min="1" max="1" width="20.42578125" style="96" customWidth="1"/>
    <col min="2" max="2" width="34.85546875" style="96" customWidth="1"/>
    <col min="3" max="3" width="28.7109375" style="96" customWidth="1"/>
    <col min="4" max="4" width="20.42578125" style="96" customWidth="1"/>
    <col min="5" max="5" width="8.85546875" style="96" customWidth="1"/>
    <col min="6" max="6" width="10.85546875" style="96" customWidth="1"/>
    <col min="7" max="7" width="21" style="96" customWidth="1"/>
    <col min="8" max="10" width="13.7109375" style="96" customWidth="1"/>
    <col min="11" max="11" width="14.85546875" style="96" customWidth="1"/>
    <col min="12" max="12" width="23" style="96" customWidth="1"/>
    <col min="13" max="15" width="16.140625" style="96" customWidth="1"/>
    <col min="16" max="16" width="13.5703125" style="96" customWidth="1"/>
    <col min="17" max="17" width="23" style="96" customWidth="1"/>
    <col min="18" max="20" width="16.140625" style="96" customWidth="1"/>
    <col min="21" max="21" width="14.28515625" style="96" customWidth="1"/>
    <col min="22" max="22" width="23" style="96" customWidth="1"/>
    <col min="23" max="25" width="16.140625" style="96" customWidth="1"/>
    <col min="26" max="26" width="13.5703125" style="96" customWidth="1"/>
    <col min="27" max="27" width="23" style="96" customWidth="1"/>
    <col min="28" max="30" width="16.140625" style="96" customWidth="1"/>
    <col min="31" max="31" width="13.7109375" style="96" customWidth="1"/>
    <col min="32" max="32" width="52.85546875" style="96" customWidth="1"/>
    <col min="33" max="33" width="28.28515625" style="52" customWidth="1"/>
    <col min="34" max="34" width="25.7109375" style="52" customWidth="1"/>
    <col min="35" max="16384" width="11" style="52"/>
  </cols>
  <sheetData>
    <row r="1" spans="1:54" ht="86.25" customHeight="1">
      <c r="A1" s="248"/>
      <c r="B1" s="248"/>
      <c r="C1" s="248"/>
      <c r="D1" s="251" t="s">
        <v>597</v>
      </c>
      <c r="E1" s="252"/>
      <c r="F1" s="252"/>
      <c r="G1" s="252"/>
      <c r="H1" s="252"/>
      <c r="I1" s="252"/>
      <c r="J1" s="252"/>
      <c r="K1" s="252"/>
      <c r="L1" s="252"/>
      <c r="M1" s="252"/>
      <c r="N1" s="252"/>
      <c r="O1" s="252"/>
      <c r="P1" s="252"/>
      <c r="Q1" s="252"/>
      <c r="R1" s="252"/>
      <c r="S1" s="252"/>
      <c r="T1" s="252"/>
      <c r="U1" s="252"/>
      <c r="V1" s="252"/>
      <c r="W1" s="252"/>
      <c r="X1" s="252"/>
      <c r="Y1" s="252"/>
      <c r="Z1" s="252"/>
      <c r="AA1" s="252"/>
      <c r="AB1" s="252"/>
      <c r="AC1" s="253"/>
      <c r="AD1" s="248"/>
      <c r="AE1" s="248"/>
      <c r="AF1" s="248"/>
    </row>
    <row r="2" spans="1:54" s="53" customFormat="1" ht="43.5" customHeight="1">
      <c r="A2" s="249" t="s">
        <v>610</v>
      </c>
      <c r="B2" s="249"/>
      <c r="C2" s="249"/>
      <c r="D2" s="254" t="s">
        <v>611</v>
      </c>
      <c r="E2" s="252"/>
      <c r="F2" s="252"/>
      <c r="G2" s="252"/>
      <c r="H2" s="252"/>
      <c r="I2" s="252"/>
      <c r="J2" s="252"/>
      <c r="K2" s="252"/>
      <c r="L2" s="253"/>
      <c r="M2" s="254" t="s">
        <v>612</v>
      </c>
      <c r="N2" s="252"/>
      <c r="O2" s="252"/>
      <c r="P2" s="252"/>
      <c r="Q2" s="252"/>
      <c r="R2" s="252"/>
      <c r="S2" s="252"/>
      <c r="T2" s="252"/>
      <c r="U2" s="253"/>
      <c r="V2" s="254" t="s">
        <v>609</v>
      </c>
      <c r="W2" s="252"/>
      <c r="X2" s="252"/>
      <c r="Y2" s="252"/>
      <c r="Z2" s="252"/>
      <c r="AA2" s="252"/>
      <c r="AB2" s="252"/>
      <c r="AC2" s="253"/>
      <c r="AD2" s="250" t="s">
        <v>598</v>
      </c>
      <c r="AE2" s="250"/>
      <c r="AF2" s="250"/>
    </row>
    <row r="3" spans="1:54" ht="15.75" customHeight="1">
      <c r="A3" s="264"/>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6"/>
    </row>
    <row r="4" spans="1:54" s="56" customFormat="1" ht="36.75" customHeight="1">
      <c r="A4" s="281" t="s">
        <v>407</v>
      </c>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54"/>
      <c r="AH4" s="54"/>
      <c r="AI4" s="54"/>
      <c r="AJ4" s="54"/>
      <c r="AK4" s="54"/>
      <c r="AL4" s="54"/>
      <c r="AM4" s="54"/>
      <c r="AN4" s="54"/>
      <c r="AO4" s="55"/>
      <c r="AP4" s="55"/>
      <c r="AQ4" s="55"/>
      <c r="AR4" s="55"/>
      <c r="AS4" s="55"/>
      <c r="AT4" s="55"/>
      <c r="AU4" s="55"/>
      <c r="AV4" s="55"/>
      <c r="AW4" s="55"/>
      <c r="AX4" s="55"/>
      <c r="AY4" s="55"/>
      <c r="AZ4" s="55"/>
      <c r="BA4" s="55"/>
      <c r="BB4" s="55"/>
    </row>
    <row r="5" spans="1:54" s="64" customFormat="1" ht="30" customHeight="1">
      <c r="A5" s="267" t="s">
        <v>287</v>
      </c>
      <c r="B5" s="267" t="s">
        <v>1</v>
      </c>
      <c r="C5" s="267" t="s">
        <v>2</v>
      </c>
      <c r="D5" s="267" t="s">
        <v>3</v>
      </c>
      <c r="E5" s="267" t="s">
        <v>288</v>
      </c>
      <c r="F5" s="267" t="s">
        <v>0</v>
      </c>
      <c r="G5" s="267" t="s">
        <v>16</v>
      </c>
      <c r="H5" s="268" t="s">
        <v>529</v>
      </c>
      <c r="I5" s="268"/>
      <c r="J5" s="268"/>
      <c r="K5" s="268"/>
      <c r="L5" s="268"/>
      <c r="M5" s="283" t="s">
        <v>530</v>
      </c>
      <c r="N5" s="283"/>
      <c r="O5" s="283"/>
      <c r="P5" s="283"/>
      <c r="Q5" s="283"/>
      <c r="R5" s="284" t="s">
        <v>531</v>
      </c>
      <c r="S5" s="284"/>
      <c r="T5" s="284"/>
      <c r="U5" s="284"/>
      <c r="V5" s="284"/>
      <c r="W5" s="285" t="s">
        <v>532</v>
      </c>
      <c r="X5" s="285"/>
      <c r="Y5" s="285"/>
      <c r="Z5" s="285"/>
      <c r="AA5" s="285"/>
      <c r="AB5" s="282" t="s">
        <v>537</v>
      </c>
      <c r="AC5" s="282"/>
      <c r="AD5" s="282"/>
      <c r="AE5" s="282"/>
      <c r="AF5" s="282"/>
      <c r="AG5" s="62"/>
      <c r="AH5" s="62"/>
      <c r="AI5" s="62"/>
      <c r="AJ5" s="62"/>
      <c r="AK5" s="62"/>
      <c r="AL5" s="62"/>
      <c r="AM5" s="62"/>
      <c r="AN5" s="62"/>
      <c r="AO5" s="63"/>
      <c r="AP5" s="63"/>
      <c r="AQ5" s="63"/>
      <c r="AR5" s="63"/>
      <c r="AS5" s="63"/>
      <c r="AT5" s="63"/>
      <c r="AU5" s="63"/>
      <c r="AV5" s="63"/>
      <c r="AW5" s="63"/>
      <c r="AX5" s="63"/>
      <c r="AY5" s="63"/>
      <c r="AZ5" s="63"/>
      <c r="BA5" s="63"/>
      <c r="BB5" s="63"/>
    </row>
    <row r="6" spans="1:54" s="64" customFormat="1" ht="35.25" customHeight="1">
      <c r="A6" s="267"/>
      <c r="B6" s="267"/>
      <c r="C6" s="267"/>
      <c r="D6" s="267"/>
      <c r="E6" s="267"/>
      <c r="F6" s="267"/>
      <c r="G6" s="267"/>
      <c r="H6" s="57" t="s">
        <v>526</v>
      </c>
      <c r="I6" s="57" t="s">
        <v>527</v>
      </c>
      <c r="J6" s="57" t="s">
        <v>587</v>
      </c>
      <c r="K6" s="57" t="s">
        <v>533</v>
      </c>
      <c r="L6" s="57" t="s">
        <v>528</v>
      </c>
      <c r="M6" s="58" t="s">
        <v>526</v>
      </c>
      <c r="N6" s="58" t="s">
        <v>527</v>
      </c>
      <c r="O6" s="58" t="s">
        <v>587</v>
      </c>
      <c r="P6" s="58" t="s">
        <v>533</v>
      </c>
      <c r="Q6" s="58" t="s">
        <v>528</v>
      </c>
      <c r="R6" s="59" t="s">
        <v>526</v>
      </c>
      <c r="S6" s="59" t="s">
        <v>527</v>
      </c>
      <c r="T6" s="59" t="s">
        <v>587</v>
      </c>
      <c r="U6" s="59" t="s">
        <v>533</v>
      </c>
      <c r="V6" s="59" t="s">
        <v>528</v>
      </c>
      <c r="W6" s="60" t="s">
        <v>526</v>
      </c>
      <c r="X6" s="60" t="s">
        <v>527</v>
      </c>
      <c r="Y6" s="60" t="s">
        <v>587</v>
      </c>
      <c r="Z6" s="60" t="s">
        <v>533</v>
      </c>
      <c r="AA6" s="60" t="s">
        <v>528</v>
      </c>
      <c r="AB6" s="61" t="s">
        <v>534</v>
      </c>
      <c r="AC6" s="61" t="s">
        <v>535</v>
      </c>
      <c r="AD6" s="61" t="s">
        <v>587</v>
      </c>
      <c r="AE6" s="61" t="s">
        <v>536</v>
      </c>
      <c r="AF6" s="61" t="s">
        <v>588</v>
      </c>
      <c r="AG6" s="62"/>
      <c r="AH6" s="62"/>
      <c r="AI6" s="62"/>
      <c r="AJ6" s="62"/>
      <c r="AK6" s="62"/>
      <c r="AL6" s="62"/>
      <c r="AM6" s="62"/>
      <c r="AN6" s="62"/>
      <c r="AO6" s="63"/>
      <c r="AP6" s="63"/>
      <c r="AQ6" s="63"/>
      <c r="AR6" s="63"/>
      <c r="AS6" s="63"/>
      <c r="AT6" s="63"/>
      <c r="AU6" s="63"/>
      <c r="AV6" s="63"/>
      <c r="AW6" s="63"/>
      <c r="AX6" s="63"/>
      <c r="AY6" s="63"/>
      <c r="AZ6" s="63"/>
      <c r="BA6" s="63"/>
      <c r="BB6" s="63"/>
    </row>
    <row r="7" spans="1:54" s="64" customFormat="1" ht="111.75" customHeight="1">
      <c r="A7" s="269" t="s">
        <v>56</v>
      </c>
      <c r="B7" s="65" t="s">
        <v>5</v>
      </c>
      <c r="C7" s="65" t="s">
        <v>4</v>
      </c>
      <c r="D7" s="65" t="s">
        <v>402</v>
      </c>
      <c r="E7" s="66">
        <v>48</v>
      </c>
      <c r="F7" s="66">
        <v>12</v>
      </c>
      <c r="G7" s="66" t="s">
        <v>289</v>
      </c>
      <c r="H7" s="67">
        <f>F7/4</f>
        <v>3</v>
      </c>
      <c r="I7" s="19"/>
      <c r="J7" s="68">
        <f>_xlfn.PERCENTOF(I7,H7)</f>
        <v>0</v>
      </c>
      <c r="K7" s="66" t="str">
        <f t="shared" ref="K7:K14" si="0">IF(I7&gt;=H7,"CUMPLE","NO CUMPLE")</f>
        <v>NO CUMPLE</v>
      </c>
      <c r="L7" s="19"/>
      <c r="M7" s="66">
        <f t="shared" ref="M7:M14" si="1">F7/4</f>
        <v>3</v>
      </c>
      <c r="N7" s="19"/>
      <c r="O7" s="68">
        <f>_xlfn.PERCENTOF(N7,M7)</f>
        <v>0</v>
      </c>
      <c r="P7" s="66" t="str">
        <f t="shared" ref="P7" si="2">IF(N7&gt;=M7,"CUMPLE","NO CUMPLE")</f>
        <v>NO CUMPLE</v>
      </c>
      <c r="Q7" s="19"/>
      <c r="R7" s="66">
        <f t="shared" ref="R7:R14" si="3">F7/4</f>
        <v>3</v>
      </c>
      <c r="S7" s="19"/>
      <c r="T7" s="68">
        <f>_xlfn.PERCENTOF(S7,R7)</f>
        <v>0</v>
      </c>
      <c r="U7" s="66" t="str">
        <f t="shared" ref="U7" si="4">IF(S7&gt;=R7,"CUMPLE","NO CUMPLE")</f>
        <v>NO CUMPLE</v>
      </c>
      <c r="V7" s="19"/>
      <c r="W7" s="66">
        <f t="shared" ref="W7:W14" si="5">F7/4</f>
        <v>3</v>
      </c>
      <c r="X7" s="19"/>
      <c r="Y7" s="68">
        <f>_xlfn.PERCENTOF(X7,W7)</f>
        <v>0</v>
      </c>
      <c r="Z7" s="66" t="str">
        <f>IF(X7&gt;=W7,"CUMPLE","NO CUMPLE")</f>
        <v>NO CUMPLE</v>
      </c>
      <c r="AA7" s="19"/>
      <c r="AB7" s="66">
        <f>H7+M7+R7+W7</f>
        <v>12</v>
      </c>
      <c r="AC7" s="66">
        <f>I7+N7+S7+X7</f>
        <v>0</v>
      </c>
      <c r="AD7" s="68">
        <f>_xlfn.PERCENTOF(AC7,AB7)</f>
        <v>0</v>
      </c>
      <c r="AE7" s="66" t="str">
        <f>IF(AC7&gt;=AB7,"CUMPLE","NO CUMPLE")</f>
        <v>NO CUMPLE</v>
      </c>
      <c r="AF7" s="20"/>
      <c r="AG7" s="69"/>
      <c r="AH7" s="69"/>
      <c r="AI7" s="69"/>
      <c r="AJ7" s="69"/>
      <c r="AK7" s="69"/>
      <c r="AL7" s="69"/>
      <c r="AM7" s="69"/>
      <c r="AN7" s="69"/>
      <c r="AO7" s="70"/>
      <c r="AP7" s="70"/>
      <c r="AQ7" s="70"/>
      <c r="AR7" s="70"/>
      <c r="AS7" s="70"/>
      <c r="AT7" s="70"/>
      <c r="AU7" s="70"/>
      <c r="AV7" s="70"/>
      <c r="AW7" s="70"/>
      <c r="AX7" s="70"/>
      <c r="AY7" s="70"/>
      <c r="AZ7" s="70"/>
      <c r="BA7" s="70"/>
      <c r="BB7" s="70"/>
    </row>
    <row r="8" spans="1:54" s="64" customFormat="1" ht="120">
      <c r="A8" s="269"/>
      <c r="B8" s="65" t="s">
        <v>6</v>
      </c>
      <c r="C8" s="65" t="s">
        <v>17</v>
      </c>
      <c r="D8" s="65" t="s">
        <v>401</v>
      </c>
      <c r="E8" s="65">
        <v>200</v>
      </c>
      <c r="F8" s="65">
        <v>50</v>
      </c>
      <c r="G8" s="65" t="s">
        <v>289</v>
      </c>
      <c r="H8" s="67">
        <f t="shared" ref="H8:H14" si="6">F8/4</f>
        <v>12.5</v>
      </c>
      <c r="I8" s="19"/>
      <c r="J8" s="68">
        <f t="shared" ref="J8:J14" si="7">_xlfn.PERCENTOF(I8,H8)</f>
        <v>0</v>
      </c>
      <c r="K8" s="66" t="str">
        <f t="shared" si="0"/>
        <v>NO CUMPLE</v>
      </c>
      <c r="L8" s="19"/>
      <c r="M8" s="66">
        <f t="shared" si="1"/>
        <v>12.5</v>
      </c>
      <c r="N8" s="19"/>
      <c r="O8" s="68">
        <f t="shared" ref="O8:O14" si="8">_xlfn.PERCENTOF(N8,M8)</f>
        <v>0</v>
      </c>
      <c r="P8" s="66" t="str">
        <f t="shared" ref="P8:P14" si="9">IF(N8&gt;=M8,"CUMPLE","NO CUMPLE")</f>
        <v>NO CUMPLE</v>
      </c>
      <c r="Q8" s="19"/>
      <c r="R8" s="66">
        <f t="shared" si="3"/>
        <v>12.5</v>
      </c>
      <c r="S8" s="19"/>
      <c r="T8" s="68">
        <f t="shared" ref="T8:T14" si="10">_xlfn.PERCENTOF(S8,R8)</f>
        <v>0</v>
      </c>
      <c r="U8" s="66" t="str">
        <f t="shared" ref="U8:U14" si="11">IF(S8&gt;=R8,"CUMPLE","NO CUMPLE")</f>
        <v>NO CUMPLE</v>
      </c>
      <c r="V8" s="19"/>
      <c r="W8" s="66">
        <f t="shared" si="5"/>
        <v>12.5</v>
      </c>
      <c r="X8" s="19"/>
      <c r="Y8" s="68">
        <f t="shared" ref="Y8:Y14" si="12">_xlfn.PERCENTOF(X8,W8)</f>
        <v>0</v>
      </c>
      <c r="Z8" s="66" t="str">
        <f>IF(X8&gt;=W8,"CUMPLE","NO CUMPLE")</f>
        <v>NO CUMPLE</v>
      </c>
      <c r="AA8" s="19"/>
      <c r="AB8" s="66">
        <f t="shared" ref="AB8:AB14" si="13">H8+M8+R8+W8</f>
        <v>50</v>
      </c>
      <c r="AC8" s="66">
        <f t="shared" ref="AC8:AC14" si="14">I8+N8+S8+X8</f>
        <v>0</v>
      </c>
      <c r="AD8" s="68">
        <f t="shared" ref="AD8:AD13" si="15">_xlfn.PERCENTOF(AC8,AB8)</f>
        <v>0</v>
      </c>
      <c r="AE8" s="66" t="str">
        <f>IF(AC8&gt;=AB8,"CUMPLE","NO CUMPLE")</f>
        <v>NO CUMPLE</v>
      </c>
      <c r="AF8" s="20"/>
      <c r="AG8" s="71"/>
      <c r="AH8" s="69"/>
      <c r="AI8" s="69"/>
      <c r="AJ8" s="69"/>
      <c r="AK8" s="69"/>
      <c r="AL8" s="69"/>
      <c r="AM8" s="69"/>
      <c r="AN8" s="69"/>
      <c r="AO8" s="70"/>
      <c r="AP8" s="70"/>
      <c r="AQ8" s="70"/>
      <c r="AR8" s="70"/>
      <c r="AS8" s="70"/>
      <c r="AT8" s="70"/>
      <c r="AU8" s="70"/>
      <c r="AV8" s="70"/>
      <c r="AW8" s="70"/>
      <c r="AX8" s="70"/>
      <c r="AY8" s="70"/>
      <c r="AZ8" s="70"/>
      <c r="BA8" s="70"/>
      <c r="BB8" s="70"/>
    </row>
    <row r="9" spans="1:54" s="64" customFormat="1" ht="152.25" customHeight="1">
      <c r="A9" s="269"/>
      <c r="B9" s="65" t="s">
        <v>7</v>
      </c>
      <c r="C9" s="65" t="s">
        <v>8</v>
      </c>
      <c r="D9" s="65" t="s">
        <v>9</v>
      </c>
      <c r="E9" s="66">
        <v>30</v>
      </c>
      <c r="F9" s="66">
        <v>7</v>
      </c>
      <c r="G9" s="66" t="s">
        <v>289</v>
      </c>
      <c r="H9" s="66">
        <f t="shared" si="6"/>
        <v>1.75</v>
      </c>
      <c r="I9" s="20"/>
      <c r="J9" s="68">
        <f t="shared" si="7"/>
        <v>0</v>
      </c>
      <c r="K9" s="66" t="str">
        <f t="shared" si="0"/>
        <v>NO CUMPLE</v>
      </c>
      <c r="L9" s="20"/>
      <c r="M9" s="66">
        <f t="shared" si="1"/>
        <v>1.75</v>
      </c>
      <c r="N9" s="20"/>
      <c r="O9" s="68">
        <f t="shared" si="8"/>
        <v>0</v>
      </c>
      <c r="P9" s="66" t="str">
        <f t="shared" si="9"/>
        <v>NO CUMPLE</v>
      </c>
      <c r="Q9" s="20"/>
      <c r="R9" s="66">
        <f t="shared" si="3"/>
        <v>1.75</v>
      </c>
      <c r="S9" s="20"/>
      <c r="T9" s="68">
        <f t="shared" si="10"/>
        <v>0</v>
      </c>
      <c r="U9" s="66" t="str">
        <f t="shared" si="11"/>
        <v>NO CUMPLE</v>
      </c>
      <c r="V9" s="20"/>
      <c r="W9" s="66">
        <f t="shared" si="5"/>
        <v>1.75</v>
      </c>
      <c r="X9" s="20"/>
      <c r="Y9" s="68">
        <f t="shared" si="12"/>
        <v>0</v>
      </c>
      <c r="Z9" s="66" t="str">
        <f t="shared" ref="Z9:Z14" si="16">IF(X9&gt;=W9,"CUMPLE","NO CUMPLE")</f>
        <v>NO CUMPLE</v>
      </c>
      <c r="AA9" s="20"/>
      <c r="AB9" s="66">
        <f t="shared" si="13"/>
        <v>7</v>
      </c>
      <c r="AC9" s="66">
        <f t="shared" si="14"/>
        <v>0</v>
      </c>
      <c r="AD9" s="68">
        <f t="shared" si="15"/>
        <v>0</v>
      </c>
      <c r="AE9" s="66" t="str">
        <f t="shared" ref="AE9:AE14" si="17">IF(AC9&gt;=AB9,"CUMPLE","NO CUMPLE")</f>
        <v>NO CUMPLE</v>
      </c>
      <c r="AF9" s="20"/>
      <c r="AG9" s="71"/>
      <c r="AH9" s="69"/>
      <c r="AI9" s="69"/>
      <c r="AJ9" s="69"/>
      <c r="AK9" s="69"/>
      <c r="AL9" s="69"/>
      <c r="AM9" s="69"/>
      <c r="AN9" s="69"/>
      <c r="AO9" s="70"/>
      <c r="AP9" s="70"/>
      <c r="AQ9" s="70"/>
      <c r="AR9" s="70"/>
      <c r="AS9" s="70"/>
      <c r="AT9" s="70"/>
      <c r="AU9" s="70"/>
      <c r="AV9" s="70"/>
      <c r="AW9" s="70"/>
      <c r="AX9" s="70"/>
      <c r="AY9" s="70"/>
      <c r="AZ9" s="70"/>
      <c r="BA9" s="70"/>
      <c r="BB9" s="70"/>
    </row>
    <row r="10" spans="1:54" s="64" customFormat="1" ht="105">
      <c r="A10" s="269"/>
      <c r="B10" s="65" t="s">
        <v>10</v>
      </c>
      <c r="C10" s="65" t="s">
        <v>18</v>
      </c>
      <c r="D10" s="65" t="s">
        <v>403</v>
      </c>
      <c r="E10" s="66">
        <v>8</v>
      </c>
      <c r="F10" s="66">
        <v>2</v>
      </c>
      <c r="G10" s="66" t="s">
        <v>289</v>
      </c>
      <c r="H10" s="66">
        <f t="shared" si="6"/>
        <v>0.5</v>
      </c>
      <c r="I10" s="20"/>
      <c r="J10" s="68">
        <f>_xlfn.PERCENTOF(I10,H10)</f>
        <v>0</v>
      </c>
      <c r="K10" s="66" t="str">
        <f t="shared" si="0"/>
        <v>NO CUMPLE</v>
      </c>
      <c r="L10" s="20"/>
      <c r="M10" s="66">
        <f t="shared" si="1"/>
        <v>0.5</v>
      </c>
      <c r="N10" s="20"/>
      <c r="O10" s="68">
        <f>_xlfn.PERCENTOF(N10,M10)</f>
        <v>0</v>
      </c>
      <c r="P10" s="66" t="str">
        <f t="shared" si="9"/>
        <v>NO CUMPLE</v>
      </c>
      <c r="Q10" s="20"/>
      <c r="R10" s="66">
        <f t="shared" si="3"/>
        <v>0.5</v>
      </c>
      <c r="S10" s="20"/>
      <c r="T10" s="68">
        <f t="shared" si="10"/>
        <v>0</v>
      </c>
      <c r="U10" s="66" t="str">
        <f t="shared" si="11"/>
        <v>NO CUMPLE</v>
      </c>
      <c r="V10" s="20"/>
      <c r="W10" s="66">
        <f t="shared" si="5"/>
        <v>0.5</v>
      </c>
      <c r="X10" s="20"/>
      <c r="Y10" s="68">
        <f t="shared" si="12"/>
        <v>0</v>
      </c>
      <c r="Z10" s="66" t="str">
        <f t="shared" si="16"/>
        <v>NO CUMPLE</v>
      </c>
      <c r="AA10" s="20"/>
      <c r="AB10" s="66">
        <f t="shared" si="13"/>
        <v>2</v>
      </c>
      <c r="AC10" s="66">
        <f t="shared" si="14"/>
        <v>0</v>
      </c>
      <c r="AD10" s="68">
        <f t="shared" si="15"/>
        <v>0</v>
      </c>
      <c r="AE10" s="66" t="str">
        <f t="shared" si="17"/>
        <v>NO CUMPLE</v>
      </c>
      <c r="AF10" s="20"/>
      <c r="AG10" s="72"/>
      <c r="AH10" s="72"/>
      <c r="AI10" s="72"/>
      <c r="AJ10" s="72"/>
      <c r="AK10" s="72"/>
      <c r="AL10" s="72"/>
      <c r="AM10" s="72"/>
      <c r="AN10" s="72"/>
    </row>
    <row r="11" spans="1:54" s="64" customFormat="1" ht="90">
      <c r="A11" s="269"/>
      <c r="B11" s="65" t="s">
        <v>11</v>
      </c>
      <c r="C11" s="65" t="s">
        <v>290</v>
      </c>
      <c r="D11" s="65" t="s">
        <v>404</v>
      </c>
      <c r="E11" s="65">
        <v>1</v>
      </c>
      <c r="F11" s="65">
        <v>0</v>
      </c>
      <c r="G11" s="66" t="s">
        <v>289</v>
      </c>
      <c r="H11" s="66">
        <v>0</v>
      </c>
      <c r="I11" s="19"/>
      <c r="J11" s="68"/>
      <c r="K11" s="66" t="str">
        <f t="shared" si="0"/>
        <v>CUMPLE</v>
      </c>
      <c r="L11" s="19"/>
      <c r="M11" s="66">
        <f t="shared" si="1"/>
        <v>0</v>
      </c>
      <c r="N11" s="19"/>
      <c r="O11" s="68"/>
      <c r="P11" s="66" t="str">
        <f t="shared" ref="P11" si="18">IF(N11&gt;=M11,"CUMPLE","NO CUMPLE")</f>
        <v>CUMPLE</v>
      </c>
      <c r="Q11" s="19"/>
      <c r="R11" s="66">
        <f t="shared" si="3"/>
        <v>0</v>
      </c>
      <c r="S11" s="19"/>
      <c r="T11" s="68"/>
      <c r="U11" s="66" t="str">
        <f t="shared" ref="U11" si="19">IF(S11&gt;=R11,"CUMPLE","NO CUMPLE")</f>
        <v>CUMPLE</v>
      </c>
      <c r="V11" s="19"/>
      <c r="W11" s="66">
        <f t="shared" si="5"/>
        <v>0</v>
      </c>
      <c r="X11" s="19"/>
      <c r="Y11" s="68"/>
      <c r="Z11" s="66" t="str">
        <f>IF(X11&gt;=W11,"CUMPLE","NO CUMPLE")</f>
        <v>CUMPLE</v>
      </c>
      <c r="AA11" s="19"/>
      <c r="AB11" s="66">
        <f t="shared" si="13"/>
        <v>0</v>
      </c>
      <c r="AC11" s="66">
        <f t="shared" si="14"/>
        <v>0</v>
      </c>
      <c r="AD11" s="68"/>
      <c r="AE11" s="66" t="str">
        <f t="shared" si="17"/>
        <v>CUMPLE</v>
      </c>
      <c r="AF11" s="20"/>
      <c r="AG11" s="72"/>
      <c r="AH11" s="72"/>
      <c r="AI11" s="72"/>
      <c r="AJ11" s="72"/>
      <c r="AK11" s="72"/>
      <c r="AL11" s="72"/>
      <c r="AM11" s="72"/>
      <c r="AN11" s="72"/>
    </row>
    <row r="12" spans="1:54" s="64" customFormat="1" ht="105">
      <c r="A12" s="269"/>
      <c r="B12" s="65" t="s">
        <v>12</v>
      </c>
      <c r="C12" s="65" t="s">
        <v>13</v>
      </c>
      <c r="D12" s="65" t="s">
        <v>405</v>
      </c>
      <c r="E12" s="66">
        <v>12</v>
      </c>
      <c r="F12" s="66">
        <v>3</v>
      </c>
      <c r="G12" s="66" t="s">
        <v>289</v>
      </c>
      <c r="H12" s="66">
        <f t="shared" si="6"/>
        <v>0.75</v>
      </c>
      <c r="I12" s="20"/>
      <c r="J12" s="68">
        <f t="shared" si="7"/>
        <v>0</v>
      </c>
      <c r="K12" s="66" t="str">
        <f t="shared" si="0"/>
        <v>NO CUMPLE</v>
      </c>
      <c r="L12" s="20"/>
      <c r="M12" s="66">
        <f t="shared" si="1"/>
        <v>0.75</v>
      </c>
      <c r="N12" s="20"/>
      <c r="O12" s="68">
        <f t="shared" si="8"/>
        <v>0</v>
      </c>
      <c r="P12" s="66" t="str">
        <f t="shared" si="9"/>
        <v>NO CUMPLE</v>
      </c>
      <c r="Q12" s="20"/>
      <c r="R12" s="66">
        <f t="shared" si="3"/>
        <v>0.75</v>
      </c>
      <c r="S12" s="20"/>
      <c r="T12" s="68">
        <f t="shared" si="10"/>
        <v>0</v>
      </c>
      <c r="U12" s="66" t="str">
        <f t="shared" si="11"/>
        <v>NO CUMPLE</v>
      </c>
      <c r="V12" s="20"/>
      <c r="W12" s="66">
        <f t="shared" si="5"/>
        <v>0.75</v>
      </c>
      <c r="X12" s="20"/>
      <c r="Y12" s="68">
        <f t="shared" si="12"/>
        <v>0</v>
      </c>
      <c r="Z12" s="66" t="str">
        <f t="shared" si="16"/>
        <v>NO CUMPLE</v>
      </c>
      <c r="AA12" s="20"/>
      <c r="AB12" s="66">
        <f t="shared" si="13"/>
        <v>3</v>
      </c>
      <c r="AC12" s="66">
        <f t="shared" si="14"/>
        <v>0</v>
      </c>
      <c r="AD12" s="68">
        <f t="shared" si="15"/>
        <v>0</v>
      </c>
      <c r="AE12" s="66" t="str">
        <f t="shared" si="17"/>
        <v>NO CUMPLE</v>
      </c>
      <c r="AF12" s="20"/>
      <c r="AG12" s="72"/>
      <c r="AH12" s="72"/>
      <c r="AI12" s="72"/>
      <c r="AJ12" s="72"/>
      <c r="AK12" s="72"/>
      <c r="AL12" s="72"/>
      <c r="AM12" s="72"/>
      <c r="AN12" s="72"/>
    </row>
    <row r="13" spans="1:54" s="64" customFormat="1" ht="105">
      <c r="A13" s="269"/>
      <c r="B13" s="65" t="s">
        <v>14</v>
      </c>
      <c r="C13" s="65" t="s">
        <v>15</v>
      </c>
      <c r="D13" s="65" t="s">
        <v>406</v>
      </c>
      <c r="E13" s="73">
        <v>0.9</v>
      </c>
      <c r="F13" s="73">
        <v>0.9</v>
      </c>
      <c r="G13" s="66" t="s">
        <v>289</v>
      </c>
      <c r="H13" s="74">
        <f t="shared" si="6"/>
        <v>0.22500000000000001</v>
      </c>
      <c r="I13" s="23"/>
      <c r="J13" s="68">
        <f t="shared" si="7"/>
        <v>0</v>
      </c>
      <c r="K13" s="66" t="str">
        <f t="shared" si="0"/>
        <v>NO CUMPLE</v>
      </c>
      <c r="L13" s="21"/>
      <c r="M13" s="74">
        <f t="shared" si="1"/>
        <v>0.22500000000000001</v>
      </c>
      <c r="N13" s="23"/>
      <c r="O13" s="68">
        <f t="shared" si="8"/>
        <v>0</v>
      </c>
      <c r="P13" s="66" t="str">
        <f t="shared" si="9"/>
        <v>NO CUMPLE</v>
      </c>
      <c r="Q13" s="21"/>
      <c r="R13" s="74">
        <f t="shared" si="3"/>
        <v>0.22500000000000001</v>
      </c>
      <c r="S13" s="23"/>
      <c r="T13" s="68">
        <f t="shared" si="10"/>
        <v>0</v>
      </c>
      <c r="U13" s="66" t="str">
        <f t="shared" si="11"/>
        <v>NO CUMPLE</v>
      </c>
      <c r="V13" s="21"/>
      <c r="W13" s="74">
        <f t="shared" si="5"/>
        <v>0.22500000000000001</v>
      </c>
      <c r="X13" s="23"/>
      <c r="Y13" s="68">
        <f t="shared" si="12"/>
        <v>0</v>
      </c>
      <c r="Z13" s="66" t="str">
        <f t="shared" si="16"/>
        <v>NO CUMPLE</v>
      </c>
      <c r="AA13" s="21"/>
      <c r="AB13" s="75">
        <f t="shared" si="13"/>
        <v>0.9</v>
      </c>
      <c r="AC13" s="75">
        <f t="shared" si="14"/>
        <v>0</v>
      </c>
      <c r="AD13" s="68">
        <f t="shared" si="15"/>
        <v>0</v>
      </c>
      <c r="AE13" s="66" t="str">
        <f t="shared" si="17"/>
        <v>NO CUMPLE</v>
      </c>
      <c r="AF13" s="20"/>
      <c r="AG13" s="72"/>
      <c r="AH13" s="72"/>
      <c r="AI13" s="72"/>
      <c r="AJ13" s="72"/>
      <c r="AK13" s="72"/>
      <c r="AL13" s="72"/>
      <c r="AM13" s="72"/>
      <c r="AN13" s="72"/>
    </row>
    <row r="14" spans="1:54" s="64" customFormat="1" ht="90">
      <c r="A14" s="269"/>
      <c r="B14" s="65" t="s">
        <v>340</v>
      </c>
      <c r="C14" s="65" t="s">
        <v>341</v>
      </c>
      <c r="D14" s="65" t="s">
        <v>342</v>
      </c>
      <c r="E14" s="66">
        <v>40</v>
      </c>
      <c r="F14" s="66">
        <v>10</v>
      </c>
      <c r="G14" s="66" t="s">
        <v>289</v>
      </c>
      <c r="H14" s="66">
        <f t="shared" si="6"/>
        <v>2.5</v>
      </c>
      <c r="I14" s="20"/>
      <c r="J14" s="68">
        <f t="shared" si="7"/>
        <v>0</v>
      </c>
      <c r="K14" s="66" t="str">
        <f t="shared" si="0"/>
        <v>NO CUMPLE</v>
      </c>
      <c r="L14" s="20"/>
      <c r="M14" s="66">
        <f t="shared" si="1"/>
        <v>2.5</v>
      </c>
      <c r="N14" s="20"/>
      <c r="O14" s="68">
        <f t="shared" si="8"/>
        <v>0</v>
      </c>
      <c r="P14" s="66" t="str">
        <f t="shared" si="9"/>
        <v>NO CUMPLE</v>
      </c>
      <c r="Q14" s="20"/>
      <c r="R14" s="66">
        <f t="shared" si="3"/>
        <v>2.5</v>
      </c>
      <c r="S14" s="20"/>
      <c r="T14" s="68">
        <f t="shared" si="10"/>
        <v>0</v>
      </c>
      <c r="U14" s="66" t="str">
        <f t="shared" si="11"/>
        <v>NO CUMPLE</v>
      </c>
      <c r="V14" s="20"/>
      <c r="W14" s="66">
        <f t="shared" si="5"/>
        <v>2.5</v>
      </c>
      <c r="X14" s="20"/>
      <c r="Y14" s="68">
        <f t="shared" si="12"/>
        <v>0</v>
      </c>
      <c r="Z14" s="66" t="str">
        <f t="shared" si="16"/>
        <v>NO CUMPLE</v>
      </c>
      <c r="AA14" s="20"/>
      <c r="AB14" s="66">
        <f t="shared" si="13"/>
        <v>10</v>
      </c>
      <c r="AC14" s="66">
        <f t="shared" si="14"/>
        <v>0</v>
      </c>
      <c r="AD14" s="68">
        <f>_xlfn.PERCENTOF(AC14,AB14)</f>
        <v>0</v>
      </c>
      <c r="AE14" s="66" t="str">
        <f t="shared" si="17"/>
        <v>NO CUMPLE</v>
      </c>
      <c r="AF14" s="20"/>
      <c r="AG14" s="76"/>
      <c r="AH14" s="72"/>
      <c r="AI14" s="72"/>
      <c r="AJ14" s="72"/>
      <c r="AK14" s="72"/>
      <c r="AL14" s="72"/>
      <c r="AM14" s="72"/>
      <c r="AN14" s="72"/>
    </row>
    <row r="15" spans="1:54" ht="30.75" customHeight="1">
      <c r="A15" s="274"/>
      <c r="B15" s="274"/>
      <c r="C15" s="274"/>
      <c r="D15" s="274"/>
      <c r="E15" s="274"/>
      <c r="F15" s="274"/>
      <c r="G15" s="274"/>
      <c r="H15" s="275"/>
      <c r="I15" s="278" t="s">
        <v>529</v>
      </c>
      <c r="J15" s="279"/>
      <c r="K15" s="280"/>
      <c r="L15" s="257"/>
      <c r="M15" s="258"/>
      <c r="N15" s="255" t="s">
        <v>530</v>
      </c>
      <c r="O15" s="256"/>
      <c r="P15" s="256"/>
      <c r="Q15" s="257"/>
      <c r="R15" s="258"/>
      <c r="S15" s="261" t="s">
        <v>531</v>
      </c>
      <c r="T15" s="262"/>
      <c r="U15" s="263"/>
      <c r="V15" s="257"/>
      <c r="W15" s="258"/>
      <c r="X15" s="270" t="s">
        <v>532</v>
      </c>
      <c r="Y15" s="271"/>
      <c r="Z15" s="271"/>
      <c r="AA15" s="257"/>
      <c r="AB15" s="258"/>
      <c r="AC15" s="272" t="s">
        <v>537</v>
      </c>
      <c r="AD15" s="273"/>
      <c r="AE15" s="273"/>
      <c r="AF15" s="257"/>
      <c r="AG15" s="84"/>
      <c r="AH15" s="85"/>
      <c r="AI15" s="85"/>
      <c r="AJ15" s="85"/>
      <c r="AK15" s="85"/>
      <c r="AL15" s="85"/>
      <c r="AM15" s="85"/>
      <c r="AN15" s="85"/>
    </row>
    <row r="16" spans="1:54" ht="30.75" customHeight="1">
      <c r="A16" s="276"/>
      <c r="B16" s="276"/>
      <c r="C16" s="276"/>
      <c r="D16" s="276"/>
      <c r="E16" s="276"/>
      <c r="F16" s="276"/>
      <c r="G16" s="276"/>
      <c r="H16" s="277"/>
      <c r="I16" s="86" t="s">
        <v>526</v>
      </c>
      <c r="J16" s="77" t="s">
        <v>527</v>
      </c>
      <c r="K16" s="86" t="s">
        <v>533</v>
      </c>
      <c r="L16" s="259"/>
      <c r="M16" s="260"/>
      <c r="N16" s="87" t="s">
        <v>526</v>
      </c>
      <c r="O16" s="87" t="s">
        <v>527</v>
      </c>
      <c r="P16" s="78" t="s">
        <v>533</v>
      </c>
      <c r="Q16" s="259"/>
      <c r="R16" s="260"/>
      <c r="S16" s="79" t="s">
        <v>526</v>
      </c>
      <c r="T16" s="80" t="s">
        <v>527</v>
      </c>
      <c r="U16" s="81" t="s">
        <v>533</v>
      </c>
      <c r="V16" s="259"/>
      <c r="W16" s="260"/>
      <c r="X16" s="88" t="s">
        <v>526</v>
      </c>
      <c r="Y16" s="89" t="s">
        <v>527</v>
      </c>
      <c r="Z16" s="82" t="s">
        <v>533</v>
      </c>
      <c r="AA16" s="259"/>
      <c r="AB16" s="260"/>
      <c r="AC16" s="90" t="s">
        <v>526</v>
      </c>
      <c r="AD16" s="91" t="s">
        <v>527</v>
      </c>
      <c r="AE16" s="83" t="s">
        <v>533</v>
      </c>
      <c r="AF16" s="259"/>
      <c r="AG16" s="84"/>
      <c r="AH16" s="85"/>
      <c r="AI16" s="85"/>
      <c r="AJ16" s="85"/>
      <c r="AK16" s="85"/>
      <c r="AL16" s="85"/>
      <c r="AM16" s="85"/>
      <c r="AN16" s="85"/>
    </row>
    <row r="17" spans="1:32" ht="29.25" customHeight="1">
      <c r="A17" s="276"/>
      <c r="B17" s="276"/>
      <c r="C17" s="276"/>
      <c r="D17" s="276"/>
      <c r="E17" s="276"/>
      <c r="F17" s="276"/>
      <c r="G17" s="276"/>
      <c r="H17" s="277"/>
      <c r="I17" s="92">
        <v>1</v>
      </c>
      <c r="J17" s="93">
        <f>AVERAGE(J7:J14)</f>
        <v>0</v>
      </c>
      <c r="K17" s="94" t="str">
        <f>IF(J17&gt;=I17,"CUMPLE","NO CUMPLE")</f>
        <v>NO CUMPLE</v>
      </c>
      <c r="L17" s="259"/>
      <c r="M17" s="260"/>
      <c r="N17" s="92">
        <v>1</v>
      </c>
      <c r="O17" s="93">
        <f>AVERAGE(O7:O14)</f>
        <v>0</v>
      </c>
      <c r="P17" s="94" t="str">
        <f>IF(O17&gt;=N17,"CUMPLE","NO CUMPLE")</f>
        <v>NO CUMPLE</v>
      </c>
      <c r="Q17" s="259"/>
      <c r="R17" s="260"/>
      <c r="S17" s="93">
        <v>1</v>
      </c>
      <c r="T17" s="93">
        <f>AVERAGE(T7:T14)</f>
        <v>0</v>
      </c>
      <c r="U17" s="94" t="str">
        <f>IF(T17&gt;=S17,"CUMPLE","NO CUMPLE")</f>
        <v>NO CUMPLE</v>
      </c>
      <c r="V17" s="259"/>
      <c r="W17" s="260"/>
      <c r="X17" s="93">
        <v>1</v>
      </c>
      <c r="Y17" s="93">
        <f>AVERAGE(Y7:Y14)</f>
        <v>0</v>
      </c>
      <c r="Z17" s="95" t="str">
        <f>IF(Y17&gt;=X17,"CUMPLE","NO CUMPLE")</f>
        <v>NO CUMPLE</v>
      </c>
      <c r="AA17" s="259"/>
      <c r="AB17" s="260"/>
      <c r="AC17" s="93">
        <v>1</v>
      </c>
      <c r="AD17" s="93">
        <f>AVERAGE(AD7:AD14)</f>
        <v>0</v>
      </c>
      <c r="AE17" s="95" t="str">
        <f>IF(AD17&gt;=AC17,"CUMPLE","NO CUMPLE")</f>
        <v>NO CUMPLE</v>
      </c>
      <c r="AF17" s="259"/>
    </row>
  </sheetData>
  <sheetProtection algorithmName="SHA-512" hashValue="+Q7E1HZOU9ocIcOHtftdjfowgXazFbnxuRSYin8HqRqT1xey0a+JoY2htW3Qm2+rPaWl/gzFrvP2js6tIy805w==" saltValue="54kSKLtikLwfXt3I8DEwiQ==" spinCount="100000" sheet="1" objects="1" scenarios="1"/>
  <mergeCells count="34">
    <mergeCell ref="A4:AF4"/>
    <mergeCell ref="AB5:AF5"/>
    <mergeCell ref="M5:Q5"/>
    <mergeCell ref="R5:V5"/>
    <mergeCell ref="W5:AA5"/>
    <mergeCell ref="AA15:AB17"/>
    <mergeCell ref="AC15:AE15"/>
    <mergeCell ref="A15:H17"/>
    <mergeCell ref="I15:K15"/>
    <mergeCell ref="L15:M17"/>
    <mergeCell ref="N15:P15"/>
    <mergeCell ref="Q15:R17"/>
    <mergeCell ref="S15:U15"/>
    <mergeCell ref="V15:W17"/>
    <mergeCell ref="A3:AF3"/>
    <mergeCell ref="AF15:AF17"/>
    <mergeCell ref="A5:A6"/>
    <mergeCell ref="B5:B6"/>
    <mergeCell ref="C5:C6"/>
    <mergeCell ref="D5:D6"/>
    <mergeCell ref="E5:E6"/>
    <mergeCell ref="F5:F6"/>
    <mergeCell ref="G5:G6"/>
    <mergeCell ref="H5:L5"/>
    <mergeCell ref="A7:A14"/>
    <mergeCell ref="X15:Z15"/>
    <mergeCell ref="A1:C1"/>
    <mergeCell ref="A2:C2"/>
    <mergeCell ref="AD2:AF2"/>
    <mergeCell ref="AD1:AF1"/>
    <mergeCell ref="D1:AC1"/>
    <mergeCell ref="D2:L2"/>
    <mergeCell ref="M2:U2"/>
    <mergeCell ref="V2:AC2"/>
  </mergeCells>
  <conditionalFormatting sqref="K7:K14">
    <cfRule type="containsText" dxfId="419" priority="73" operator="containsText" text="NO CUMPLE">
      <formula>NOT(ISERROR(SEARCH("NO CUMPLE",K7)))</formula>
    </cfRule>
    <cfRule type="containsText" dxfId="418" priority="74" operator="containsText" text="CUMPLE">
      <formula>NOT(ISERROR(SEARCH("CUMPLE",K7)))</formula>
    </cfRule>
    <cfRule type="iconSet" priority="75">
      <iconSet>
        <cfvo type="percent" val="0"/>
        <cfvo type="percent" val="33"/>
        <cfvo type="percent" val="67"/>
      </iconSet>
    </cfRule>
  </conditionalFormatting>
  <conditionalFormatting sqref="K17">
    <cfRule type="containsText" dxfId="417" priority="28" operator="containsText" text="NO CUMPLE">
      <formula>NOT(ISERROR(SEARCH("NO CUMPLE",K17)))</formula>
    </cfRule>
    <cfRule type="containsText" dxfId="416" priority="29" operator="containsText" text="CUMPLE">
      <formula>NOT(ISERROR(SEARCH("CUMPLE",K17)))</formula>
    </cfRule>
    <cfRule type="iconSet" priority="30">
      <iconSet>
        <cfvo type="percent" val="0"/>
        <cfvo type="percent" val="33"/>
        <cfvo type="percent" val="67"/>
      </iconSet>
    </cfRule>
  </conditionalFormatting>
  <conditionalFormatting sqref="P7:P14">
    <cfRule type="containsText" dxfId="415" priority="70" operator="containsText" text="NO CUMPLE">
      <formula>NOT(ISERROR(SEARCH("NO CUMPLE",P7)))</formula>
    </cfRule>
    <cfRule type="containsText" dxfId="414" priority="71" operator="containsText" text="CUMPLE">
      <formula>NOT(ISERROR(SEARCH("CUMPLE",P7)))</formula>
    </cfRule>
    <cfRule type="iconSet" priority="72">
      <iconSet>
        <cfvo type="percent" val="0"/>
        <cfvo type="percent" val="33"/>
        <cfvo type="percent" val="67"/>
      </iconSet>
    </cfRule>
  </conditionalFormatting>
  <conditionalFormatting sqref="P17">
    <cfRule type="containsText" dxfId="413" priority="10" operator="containsText" text="NO CUMPLE">
      <formula>NOT(ISERROR(SEARCH("NO CUMPLE",P17)))</formula>
    </cfRule>
    <cfRule type="containsText" dxfId="412" priority="11" operator="containsText" text="CUMPLE">
      <formula>NOT(ISERROR(SEARCH("CUMPLE",P17)))</formula>
    </cfRule>
    <cfRule type="iconSet" priority="12">
      <iconSet>
        <cfvo type="percent" val="0"/>
        <cfvo type="percent" val="33"/>
        <cfvo type="percent" val="67"/>
      </iconSet>
    </cfRule>
  </conditionalFormatting>
  <conditionalFormatting sqref="U7:U14">
    <cfRule type="containsText" dxfId="411" priority="67" operator="containsText" text="NO CUMPLE">
      <formula>NOT(ISERROR(SEARCH("NO CUMPLE",U7)))</formula>
    </cfRule>
    <cfRule type="containsText" dxfId="410" priority="68" operator="containsText" text="CUMPLE">
      <formula>NOT(ISERROR(SEARCH("CUMPLE",U7)))</formula>
    </cfRule>
    <cfRule type="iconSet" priority="69">
      <iconSet>
        <cfvo type="percent" val="0"/>
        <cfvo type="percent" val="33"/>
        <cfvo type="percent" val="67"/>
      </iconSet>
    </cfRule>
  </conditionalFormatting>
  <conditionalFormatting sqref="U17">
    <cfRule type="containsText" dxfId="409" priority="7" operator="containsText" text="NO CUMPLE">
      <formula>NOT(ISERROR(SEARCH("NO CUMPLE",U17)))</formula>
    </cfRule>
    <cfRule type="containsText" dxfId="408" priority="8" operator="containsText" text="CUMPLE">
      <formula>NOT(ISERROR(SEARCH("CUMPLE",U17)))</formula>
    </cfRule>
    <cfRule type="iconSet" priority="9">
      <iconSet>
        <cfvo type="percent" val="0"/>
        <cfvo type="percent" val="33"/>
        <cfvo type="percent" val="67"/>
      </iconSet>
    </cfRule>
  </conditionalFormatting>
  <conditionalFormatting sqref="Z7:Z14">
    <cfRule type="containsText" dxfId="407" priority="64" operator="containsText" text="NO CUMPLE">
      <formula>NOT(ISERROR(SEARCH("NO CUMPLE",Z7)))</formula>
    </cfRule>
    <cfRule type="containsText" dxfId="406" priority="65" operator="containsText" text="CUMPLE">
      <formula>NOT(ISERROR(SEARCH("CUMPLE",Z7)))</formula>
    </cfRule>
    <cfRule type="iconSet" priority="66">
      <iconSet>
        <cfvo type="percent" val="0"/>
        <cfvo type="percent" val="33"/>
        <cfvo type="percent" val="67"/>
      </iconSet>
    </cfRule>
  </conditionalFormatting>
  <conditionalFormatting sqref="Z17">
    <cfRule type="containsText" dxfId="405" priority="4" operator="containsText" text="NO CUMPLE">
      <formula>NOT(ISERROR(SEARCH("NO CUMPLE",Z17)))</formula>
    </cfRule>
    <cfRule type="containsText" dxfId="404" priority="5" operator="containsText" text="CUMPLE">
      <formula>NOT(ISERROR(SEARCH("CUMPLE",Z17)))</formula>
    </cfRule>
    <cfRule type="iconSet" priority="6">
      <iconSet>
        <cfvo type="percent" val="0"/>
        <cfvo type="percent" val="33"/>
        <cfvo type="percent" val="67"/>
      </iconSet>
    </cfRule>
  </conditionalFormatting>
  <conditionalFormatting sqref="AE17">
    <cfRule type="containsText" dxfId="403" priority="1" operator="containsText" text="NO CUMPLE">
      <formula>NOT(ISERROR(SEARCH("NO CUMPLE",AE17)))</formula>
    </cfRule>
    <cfRule type="containsText" dxfId="402" priority="2" operator="containsText" text="CUMPLE">
      <formula>NOT(ISERROR(SEARCH("CUMPLE",AE17)))</formula>
    </cfRule>
    <cfRule type="iconSet" priority="3">
      <iconSet>
        <cfvo type="percent" val="0"/>
        <cfvo type="percent" val="33"/>
        <cfvo type="percent" val="67"/>
      </iconSet>
    </cfRule>
  </conditionalFormatting>
  <conditionalFormatting sqref="AE7:AF14">
    <cfRule type="containsText" dxfId="401" priority="61" operator="containsText" text="NO CUMPLE">
      <formula>NOT(ISERROR(SEARCH("NO CUMPLE",AE7)))</formula>
    </cfRule>
    <cfRule type="containsText" dxfId="400" priority="62" operator="containsText" text="CUMPLE">
      <formula>NOT(ISERROR(SEARCH("CUMPLE",AE7)))</formula>
    </cfRule>
    <cfRule type="iconSet" priority="63">
      <iconSet>
        <cfvo type="percent" val="0"/>
        <cfvo type="percent" val="33"/>
        <cfvo type="percent" val="67"/>
      </iconSet>
    </cfRule>
  </conditionalFormatting>
  <dataValidations count="2">
    <dataValidation allowBlank="1" showInputMessage="1" showErrorMessage="1" prompt="Describa las acciones que desarrollan los componentes de la PP o Plan de Acciones Afirmativas" sqref="C5:E5" xr:uid="{685AABE1-53BA-419B-B211-56680F20BB9E}"/>
    <dataValidation allowBlank="1" showInputMessage="1" showErrorMessage="1" prompt="Elija de acuerdo a la categoría anterior_x000a_" sqref="B5" xr:uid="{ACC93EE3-D4CC-4ADD-9F7E-91DD7B6DA2E1}"/>
  </dataValidations>
  <pageMargins left="0.7" right="0.7" top="0.75" bottom="0.75" header="0.3" footer="0.3"/>
  <pageSetup scale="1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19397-6137-4D7D-ACF2-BE38A8A1A8CF}">
  <dimension ref="A1:BB13"/>
  <sheetViews>
    <sheetView zoomScale="60" zoomScaleNormal="60" workbookViewId="0">
      <selection activeCell="S52" sqref="S52"/>
    </sheetView>
  </sheetViews>
  <sheetFormatPr baseColWidth="10" defaultColWidth="11" defaultRowHeight="14.25"/>
  <cols>
    <col min="1" max="1" width="20.42578125" style="96" customWidth="1"/>
    <col min="2" max="2" width="34.85546875" style="96" customWidth="1"/>
    <col min="3" max="3" width="28.7109375" style="96" customWidth="1"/>
    <col min="4" max="4" width="20.42578125" style="96" customWidth="1"/>
    <col min="5" max="5" width="8.85546875" style="96" customWidth="1"/>
    <col min="6" max="6" width="10.85546875" style="96" customWidth="1"/>
    <col min="7" max="7" width="21" style="96" customWidth="1"/>
    <col min="8" max="11" width="16.140625" style="96" customWidth="1"/>
    <col min="12" max="12" width="23" style="96" customWidth="1"/>
    <col min="13" max="16" width="16.140625" style="96" customWidth="1"/>
    <col min="17" max="17" width="23" style="96" customWidth="1"/>
    <col min="18" max="21" width="16.140625" style="96" customWidth="1"/>
    <col min="22" max="22" width="23" style="96" customWidth="1"/>
    <col min="23" max="26" width="16.140625" style="96" customWidth="1"/>
    <col min="27" max="27" width="23" style="96" customWidth="1"/>
    <col min="28" max="31" width="16.140625" style="96" customWidth="1"/>
    <col min="32" max="32" width="41.5703125" style="96" customWidth="1"/>
    <col min="33" max="33" width="28.28515625" style="52" customWidth="1"/>
    <col min="34" max="34" width="25.7109375" style="52" customWidth="1"/>
    <col min="35" max="16384" width="11" style="52"/>
  </cols>
  <sheetData>
    <row r="1" spans="1:54" ht="86.25" customHeight="1">
      <c r="A1" s="248"/>
      <c r="B1" s="248"/>
      <c r="C1" s="248"/>
      <c r="D1" s="251" t="s">
        <v>597</v>
      </c>
      <c r="E1" s="252"/>
      <c r="F1" s="252"/>
      <c r="G1" s="252"/>
      <c r="H1" s="252"/>
      <c r="I1" s="252"/>
      <c r="J1" s="252"/>
      <c r="K1" s="252"/>
      <c r="L1" s="252"/>
      <c r="M1" s="252"/>
      <c r="N1" s="252"/>
      <c r="O1" s="252"/>
      <c r="P1" s="252"/>
      <c r="Q1" s="252"/>
      <c r="R1" s="252"/>
      <c r="S1" s="252"/>
      <c r="T1" s="252"/>
      <c r="U1" s="252"/>
      <c r="V1" s="252"/>
      <c r="W1" s="252"/>
      <c r="X1" s="252"/>
      <c r="Y1" s="252"/>
      <c r="Z1" s="252"/>
      <c r="AA1" s="252"/>
      <c r="AB1" s="252"/>
      <c r="AC1" s="253"/>
      <c r="AD1" s="248"/>
      <c r="AE1" s="248"/>
      <c r="AF1" s="248"/>
    </row>
    <row r="2" spans="1:54" s="53" customFormat="1" ht="43.5" customHeight="1">
      <c r="A2" s="249" t="s">
        <v>610</v>
      </c>
      <c r="B2" s="249"/>
      <c r="C2" s="249"/>
      <c r="D2" s="254" t="s">
        <v>611</v>
      </c>
      <c r="E2" s="252"/>
      <c r="F2" s="252"/>
      <c r="G2" s="252"/>
      <c r="H2" s="252"/>
      <c r="I2" s="252"/>
      <c r="J2" s="252"/>
      <c r="K2" s="252"/>
      <c r="L2" s="253"/>
      <c r="M2" s="254" t="s">
        <v>612</v>
      </c>
      <c r="N2" s="252"/>
      <c r="O2" s="252"/>
      <c r="P2" s="252"/>
      <c r="Q2" s="252"/>
      <c r="R2" s="252"/>
      <c r="S2" s="252"/>
      <c r="T2" s="252"/>
      <c r="U2" s="253"/>
      <c r="V2" s="254" t="s">
        <v>609</v>
      </c>
      <c r="W2" s="252"/>
      <c r="X2" s="252"/>
      <c r="Y2" s="252"/>
      <c r="Z2" s="252"/>
      <c r="AA2" s="252"/>
      <c r="AB2" s="252"/>
      <c r="AC2" s="253"/>
      <c r="AD2" s="250" t="s">
        <v>598</v>
      </c>
      <c r="AE2" s="250"/>
      <c r="AF2" s="250"/>
    </row>
    <row r="3" spans="1:54" ht="15.75" customHeight="1">
      <c r="A3" s="264"/>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6"/>
    </row>
    <row r="4" spans="1:54" s="98" customFormat="1" ht="36.75" customHeight="1">
      <c r="A4" s="321" t="s">
        <v>519</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97"/>
      <c r="AH4" s="97"/>
      <c r="AI4" s="97"/>
      <c r="AJ4" s="97"/>
      <c r="AK4" s="97"/>
      <c r="AL4" s="97"/>
      <c r="AM4" s="97"/>
      <c r="AN4" s="97"/>
    </row>
    <row r="5" spans="1:54" ht="27" customHeight="1">
      <c r="A5" s="342" t="s">
        <v>287</v>
      </c>
      <c r="B5" s="344" t="s">
        <v>1</v>
      </c>
      <c r="C5" s="344" t="s">
        <v>2</v>
      </c>
      <c r="D5" s="344" t="s">
        <v>3</v>
      </c>
      <c r="E5" s="344" t="s">
        <v>288</v>
      </c>
      <c r="F5" s="344" t="s">
        <v>0</v>
      </c>
      <c r="G5" s="344" t="s">
        <v>16</v>
      </c>
      <c r="H5" s="278" t="s">
        <v>529</v>
      </c>
      <c r="I5" s="279"/>
      <c r="J5" s="279"/>
      <c r="K5" s="279"/>
      <c r="L5" s="280"/>
      <c r="M5" s="255" t="s">
        <v>530</v>
      </c>
      <c r="N5" s="256"/>
      <c r="O5" s="256"/>
      <c r="P5" s="256"/>
      <c r="Q5" s="336"/>
      <c r="R5" s="263" t="s">
        <v>531</v>
      </c>
      <c r="S5" s="337"/>
      <c r="T5" s="337"/>
      <c r="U5" s="337"/>
      <c r="V5" s="261"/>
      <c r="W5" s="270" t="s">
        <v>532</v>
      </c>
      <c r="X5" s="271"/>
      <c r="Y5" s="271"/>
      <c r="Z5" s="271"/>
      <c r="AA5" s="338"/>
      <c r="AB5" s="272" t="s">
        <v>537</v>
      </c>
      <c r="AC5" s="273"/>
      <c r="AD5" s="273"/>
      <c r="AE5" s="273"/>
      <c r="AF5" s="339"/>
      <c r="AG5" s="99"/>
      <c r="AH5" s="99"/>
      <c r="AI5" s="99"/>
      <c r="AJ5" s="99"/>
      <c r="AK5" s="99"/>
      <c r="AL5" s="99"/>
      <c r="AM5" s="99"/>
      <c r="AN5" s="99"/>
      <c r="AO5" s="100"/>
      <c r="AP5" s="100"/>
      <c r="AQ5" s="100"/>
      <c r="AR5" s="100"/>
      <c r="AS5" s="100"/>
      <c r="AT5" s="100"/>
      <c r="AU5" s="100"/>
      <c r="AV5" s="100"/>
      <c r="AW5" s="100"/>
      <c r="AX5" s="100"/>
      <c r="AY5" s="100"/>
      <c r="AZ5" s="100"/>
      <c r="BA5" s="100"/>
      <c r="BB5" s="100"/>
    </row>
    <row r="6" spans="1:54" ht="27" customHeight="1">
      <c r="A6" s="343"/>
      <c r="B6" s="345"/>
      <c r="C6" s="345"/>
      <c r="D6" s="345"/>
      <c r="E6" s="345"/>
      <c r="F6" s="345"/>
      <c r="G6" s="345"/>
      <c r="H6" s="86" t="s">
        <v>526</v>
      </c>
      <c r="I6" s="86" t="s">
        <v>527</v>
      </c>
      <c r="J6" s="86" t="s">
        <v>591</v>
      </c>
      <c r="K6" s="86" t="s">
        <v>533</v>
      </c>
      <c r="L6" s="86" t="s">
        <v>528</v>
      </c>
      <c r="M6" s="87" t="s">
        <v>526</v>
      </c>
      <c r="N6" s="87" t="s">
        <v>527</v>
      </c>
      <c r="O6" s="87" t="s">
        <v>591</v>
      </c>
      <c r="P6" s="87" t="s">
        <v>533</v>
      </c>
      <c r="Q6" s="87" t="s">
        <v>528</v>
      </c>
      <c r="R6" s="80" t="s">
        <v>526</v>
      </c>
      <c r="S6" s="80" t="s">
        <v>527</v>
      </c>
      <c r="T6" s="80" t="s">
        <v>591</v>
      </c>
      <c r="U6" s="80" t="s">
        <v>533</v>
      </c>
      <c r="V6" s="80" t="s">
        <v>528</v>
      </c>
      <c r="W6" s="89" t="s">
        <v>526</v>
      </c>
      <c r="X6" s="89" t="s">
        <v>527</v>
      </c>
      <c r="Y6" s="89" t="s">
        <v>591</v>
      </c>
      <c r="Z6" s="89" t="s">
        <v>533</v>
      </c>
      <c r="AA6" s="89" t="s">
        <v>528</v>
      </c>
      <c r="AB6" s="91" t="s">
        <v>534</v>
      </c>
      <c r="AC6" s="91" t="s">
        <v>535</v>
      </c>
      <c r="AD6" s="91" t="s">
        <v>591</v>
      </c>
      <c r="AE6" s="91" t="s">
        <v>536</v>
      </c>
      <c r="AF6" s="91" t="s">
        <v>592</v>
      </c>
      <c r="AG6" s="99"/>
      <c r="AH6" s="99"/>
      <c r="AI6" s="99"/>
      <c r="AJ6" s="99"/>
      <c r="AK6" s="99"/>
      <c r="AL6" s="99"/>
      <c r="AM6" s="99"/>
      <c r="AN6" s="99"/>
      <c r="AO6" s="100"/>
      <c r="AP6" s="100"/>
      <c r="AQ6" s="100"/>
      <c r="AR6" s="100"/>
      <c r="AS6" s="100"/>
      <c r="AT6" s="100"/>
      <c r="AU6" s="100"/>
      <c r="AV6" s="100"/>
      <c r="AW6" s="100"/>
      <c r="AX6" s="100"/>
      <c r="AY6" s="100"/>
      <c r="AZ6" s="100"/>
      <c r="BA6" s="100"/>
      <c r="BB6" s="100"/>
    </row>
    <row r="7" spans="1:54" ht="99.75">
      <c r="A7" s="388" t="s">
        <v>186</v>
      </c>
      <c r="B7" s="111" t="s">
        <v>258</v>
      </c>
      <c r="C7" s="101" t="s">
        <v>257</v>
      </c>
      <c r="D7" s="101" t="s">
        <v>520</v>
      </c>
      <c r="E7" s="112">
        <v>16</v>
      </c>
      <c r="F7" s="112">
        <v>4</v>
      </c>
      <c r="G7" s="112" t="s">
        <v>584</v>
      </c>
      <c r="H7" s="104">
        <f>F7/4</f>
        <v>1</v>
      </c>
      <c r="I7" s="27"/>
      <c r="J7" s="106">
        <f>_xlfn.PERCENTOF(I7,H7)</f>
        <v>0</v>
      </c>
      <c r="K7" s="94" t="str">
        <f t="shared" ref="K7:K10" si="0">IF(I7&gt;=H7,"CUMPLE","NO CUMPLE")</f>
        <v>NO CUMPLE</v>
      </c>
      <c r="L7" s="27"/>
      <c r="M7" s="104">
        <f t="shared" ref="M7:M10" si="1">F7/4</f>
        <v>1</v>
      </c>
      <c r="N7" s="27"/>
      <c r="O7" s="106">
        <f>_xlfn.PERCENTOF(N7,M7)</f>
        <v>0</v>
      </c>
      <c r="P7" s="94" t="str">
        <f t="shared" ref="P7:P10" si="2">IF(N7&gt;=M7,"CUMPLE","NO CUMPLE")</f>
        <v>NO CUMPLE</v>
      </c>
      <c r="Q7" s="27"/>
      <c r="R7" s="104">
        <f t="shared" ref="R7:R10" si="3">F7/4</f>
        <v>1</v>
      </c>
      <c r="S7" s="27"/>
      <c r="T7" s="106">
        <f>_xlfn.PERCENTOF(S7,R7)</f>
        <v>0</v>
      </c>
      <c r="U7" s="94" t="str">
        <f t="shared" ref="U7:U10" si="4">IF(S7&gt;=R7,"CUMPLE","NO CUMPLE")</f>
        <v>NO CUMPLE</v>
      </c>
      <c r="V7" s="27"/>
      <c r="W7" s="104">
        <f t="shared" ref="W7:W10" si="5">F7/4</f>
        <v>1</v>
      </c>
      <c r="X7" s="27"/>
      <c r="Y7" s="106">
        <f>_xlfn.PERCENTOF(X7,W7)</f>
        <v>0</v>
      </c>
      <c r="Z7" s="94" t="str">
        <f t="shared" ref="Z7:Z10" si="6">IF(X7&gt;=W7,"CUMPLE","NO CUMPLE")</f>
        <v>NO CUMPLE</v>
      </c>
      <c r="AA7" s="27"/>
      <c r="AB7" s="107">
        <f t="shared" ref="AB7:AB10" si="7">H7+M7+R7+W7</f>
        <v>4</v>
      </c>
      <c r="AC7" s="104">
        <f>I7+N7+S7+X7</f>
        <v>0</v>
      </c>
      <c r="AD7" s="106">
        <f>_xlfn.PERCENTOF(AC7,AB7)</f>
        <v>0</v>
      </c>
      <c r="AE7" s="94" t="str">
        <f t="shared" ref="AE7:AE10" si="8">IF(AC7&gt;=AB7,"CUMPLE","NO CUMPLE")</f>
        <v>NO CUMPLE</v>
      </c>
      <c r="AF7" s="27"/>
      <c r="AG7" s="85"/>
      <c r="AH7" s="85"/>
      <c r="AI7" s="85"/>
      <c r="AJ7" s="85"/>
      <c r="AK7" s="85"/>
      <c r="AL7" s="85"/>
      <c r="AM7" s="85"/>
      <c r="AN7" s="85"/>
    </row>
    <row r="8" spans="1:54" ht="71.25">
      <c r="A8" s="388"/>
      <c r="B8" s="366" t="s">
        <v>260</v>
      </c>
      <c r="C8" s="101" t="s">
        <v>259</v>
      </c>
      <c r="D8" s="101" t="s">
        <v>521</v>
      </c>
      <c r="E8" s="112">
        <v>24</v>
      </c>
      <c r="F8" s="112">
        <v>6</v>
      </c>
      <c r="G8" s="112" t="s">
        <v>584</v>
      </c>
      <c r="H8" s="104">
        <f t="shared" ref="H8:H10" si="9">F8/4</f>
        <v>1.5</v>
      </c>
      <c r="I8" s="27"/>
      <c r="J8" s="106">
        <f>_xlfn.PERCENTOF(I8,H8)</f>
        <v>0</v>
      </c>
      <c r="K8" s="94" t="str">
        <f t="shared" si="0"/>
        <v>NO CUMPLE</v>
      </c>
      <c r="L8" s="27"/>
      <c r="M8" s="104">
        <f t="shared" si="1"/>
        <v>1.5</v>
      </c>
      <c r="N8" s="27"/>
      <c r="O8" s="106">
        <f>_xlfn.PERCENTOF(N8,M8)</f>
        <v>0</v>
      </c>
      <c r="P8" s="94" t="str">
        <f t="shared" si="2"/>
        <v>NO CUMPLE</v>
      </c>
      <c r="Q8" s="27"/>
      <c r="R8" s="104">
        <f t="shared" si="3"/>
        <v>1.5</v>
      </c>
      <c r="S8" s="27"/>
      <c r="T8" s="106">
        <f>_xlfn.PERCENTOF(S8,R8)</f>
        <v>0</v>
      </c>
      <c r="U8" s="94" t="str">
        <f t="shared" si="4"/>
        <v>NO CUMPLE</v>
      </c>
      <c r="V8" s="27"/>
      <c r="W8" s="104">
        <f t="shared" si="5"/>
        <v>1.5</v>
      </c>
      <c r="X8" s="27"/>
      <c r="Y8" s="106">
        <f>_xlfn.PERCENTOF(X8,W8)</f>
        <v>0</v>
      </c>
      <c r="Z8" s="94" t="str">
        <f t="shared" si="6"/>
        <v>NO CUMPLE</v>
      </c>
      <c r="AA8" s="27"/>
      <c r="AB8" s="107">
        <f t="shared" si="7"/>
        <v>6</v>
      </c>
      <c r="AC8" s="104">
        <f t="shared" ref="AC8:AC10" si="10">I8+N8+S8+X8</f>
        <v>0</v>
      </c>
      <c r="AD8" s="106">
        <f>_xlfn.PERCENTOF(AC8,AB8)</f>
        <v>0</v>
      </c>
      <c r="AE8" s="94" t="str">
        <f t="shared" si="8"/>
        <v>NO CUMPLE</v>
      </c>
      <c r="AF8" s="27"/>
      <c r="AG8" s="85"/>
      <c r="AH8" s="85"/>
      <c r="AI8" s="85"/>
      <c r="AJ8" s="85"/>
      <c r="AK8" s="85"/>
      <c r="AL8" s="85"/>
      <c r="AM8" s="85"/>
      <c r="AN8" s="85"/>
    </row>
    <row r="9" spans="1:54" ht="114">
      <c r="A9" s="388"/>
      <c r="B9" s="371"/>
      <c r="C9" s="101" t="s">
        <v>261</v>
      </c>
      <c r="D9" s="101" t="s">
        <v>522</v>
      </c>
      <c r="E9" s="115">
        <v>1</v>
      </c>
      <c r="F9" s="115">
        <v>1</v>
      </c>
      <c r="G9" s="112" t="s">
        <v>584</v>
      </c>
      <c r="H9" s="116">
        <f t="shared" si="9"/>
        <v>0.25</v>
      </c>
      <c r="I9" s="30"/>
      <c r="J9" s="106">
        <f t="shared" ref="J9:J10" si="11">_xlfn.PERCENTOF(I9,H9)</f>
        <v>0</v>
      </c>
      <c r="K9" s="94" t="str">
        <f t="shared" si="0"/>
        <v>NO CUMPLE</v>
      </c>
      <c r="L9" s="31"/>
      <c r="M9" s="116">
        <f t="shared" si="1"/>
        <v>0.25</v>
      </c>
      <c r="N9" s="31"/>
      <c r="O9" s="106">
        <f t="shared" ref="O9:O10" si="12">_xlfn.PERCENTOF(N9,M9)</f>
        <v>0</v>
      </c>
      <c r="P9" s="94" t="str">
        <f t="shared" si="2"/>
        <v>NO CUMPLE</v>
      </c>
      <c r="Q9" s="31"/>
      <c r="R9" s="116">
        <f t="shared" si="3"/>
        <v>0.25</v>
      </c>
      <c r="S9" s="31"/>
      <c r="T9" s="106">
        <f t="shared" ref="T9:T10" si="13">_xlfn.PERCENTOF(S9,R9)</f>
        <v>0</v>
      </c>
      <c r="U9" s="94" t="str">
        <f t="shared" si="4"/>
        <v>NO CUMPLE</v>
      </c>
      <c r="V9" s="31"/>
      <c r="W9" s="116">
        <f t="shared" si="5"/>
        <v>0.25</v>
      </c>
      <c r="X9" s="31"/>
      <c r="Y9" s="106">
        <f t="shared" ref="Y9:Y10" si="14">_xlfn.PERCENTOF(X9,W9)</f>
        <v>0</v>
      </c>
      <c r="Z9" s="94" t="str">
        <f t="shared" si="6"/>
        <v>NO CUMPLE</v>
      </c>
      <c r="AA9" s="31"/>
      <c r="AB9" s="119">
        <f t="shared" si="7"/>
        <v>1</v>
      </c>
      <c r="AC9" s="116">
        <f t="shared" si="10"/>
        <v>0</v>
      </c>
      <c r="AD9" s="106">
        <f t="shared" ref="AD9:AD10" si="15">_xlfn.PERCENTOF(AC9,AB9)</f>
        <v>0</v>
      </c>
      <c r="AE9" s="94" t="str">
        <f t="shared" si="8"/>
        <v>NO CUMPLE</v>
      </c>
      <c r="AF9" s="31"/>
      <c r="AG9" s="85"/>
      <c r="AH9" s="85"/>
      <c r="AI9" s="85"/>
      <c r="AJ9" s="85"/>
      <c r="AK9" s="85"/>
      <c r="AL9" s="85"/>
      <c r="AM9" s="85"/>
      <c r="AN9" s="85"/>
    </row>
    <row r="10" spans="1:54" ht="99.75">
      <c r="A10" s="388"/>
      <c r="B10" s="367"/>
      <c r="C10" s="101" t="s">
        <v>262</v>
      </c>
      <c r="D10" s="121" t="s">
        <v>523</v>
      </c>
      <c r="E10" s="115">
        <v>0.9</v>
      </c>
      <c r="F10" s="115">
        <v>0.9</v>
      </c>
      <c r="G10" s="112" t="s">
        <v>584</v>
      </c>
      <c r="H10" s="116">
        <f t="shared" si="9"/>
        <v>0.22500000000000001</v>
      </c>
      <c r="I10" s="30"/>
      <c r="J10" s="106">
        <f t="shared" si="11"/>
        <v>0</v>
      </c>
      <c r="K10" s="94" t="str">
        <f t="shared" si="0"/>
        <v>NO CUMPLE</v>
      </c>
      <c r="L10" s="31"/>
      <c r="M10" s="116">
        <f t="shared" si="1"/>
        <v>0.22500000000000001</v>
      </c>
      <c r="N10" s="31"/>
      <c r="O10" s="106">
        <f t="shared" si="12"/>
        <v>0</v>
      </c>
      <c r="P10" s="94" t="str">
        <f t="shared" si="2"/>
        <v>NO CUMPLE</v>
      </c>
      <c r="Q10" s="31"/>
      <c r="R10" s="116">
        <f t="shared" si="3"/>
        <v>0.22500000000000001</v>
      </c>
      <c r="S10" s="31"/>
      <c r="T10" s="106">
        <f t="shared" si="13"/>
        <v>0</v>
      </c>
      <c r="U10" s="94" t="str">
        <f t="shared" si="4"/>
        <v>NO CUMPLE</v>
      </c>
      <c r="V10" s="31"/>
      <c r="W10" s="116">
        <f t="shared" si="5"/>
        <v>0.22500000000000001</v>
      </c>
      <c r="X10" s="31"/>
      <c r="Y10" s="106">
        <f t="shared" si="14"/>
        <v>0</v>
      </c>
      <c r="Z10" s="94" t="str">
        <f t="shared" si="6"/>
        <v>NO CUMPLE</v>
      </c>
      <c r="AA10" s="31"/>
      <c r="AB10" s="119">
        <f t="shared" si="7"/>
        <v>0.9</v>
      </c>
      <c r="AC10" s="116">
        <f t="shared" si="10"/>
        <v>0</v>
      </c>
      <c r="AD10" s="106">
        <f t="shared" si="15"/>
        <v>0</v>
      </c>
      <c r="AE10" s="94" t="str">
        <f t="shared" si="8"/>
        <v>NO CUMPLE</v>
      </c>
      <c r="AF10" s="31"/>
      <c r="AG10" s="85"/>
      <c r="AH10" s="85"/>
      <c r="AI10" s="85"/>
      <c r="AJ10" s="85"/>
      <c r="AK10" s="85"/>
      <c r="AL10" s="85"/>
      <c r="AM10" s="85"/>
      <c r="AN10" s="85"/>
    </row>
    <row r="11" spans="1:54" ht="51.75" customHeight="1">
      <c r="A11" s="359"/>
      <c r="B11" s="359"/>
      <c r="C11" s="359"/>
      <c r="D11" s="359"/>
      <c r="E11" s="359"/>
      <c r="F11" s="359"/>
      <c r="G11" s="359"/>
      <c r="H11" s="360"/>
      <c r="I11" s="278" t="s">
        <v>529</v>
      </c>
      <c r="J11" s="279"/>
      <c r="K11" s="280"/>
      <c r="L11" s="257"/>
      <c r="M11" s="258"/>
      <c r="N11" s="255" t="s">
        <v>530</v>
      </c>
      <c r="O11" s="256"/>
      <c r="P11" s="256"/>
      <c r="Q11" s="257"/>
      <c r="R11" s="258"/>
      <c r="S11" s="261" t="s">
        <v>531</v>
      </c>
      <c r="T11" s="262"/>
      <c r="U11" s="263"/>
      <c r="V11" s="257"/>
      <c r="W11" s="258"/>
      <c r="X11" s="270" t="s">
        <v>532</v>
      </c>
      <c r="Y11" s="271"/>
      <c r="Z11" s="271"/>
      <c r="AA11" s="257"/>
      <c r="AB11" s="258"/>
      <c r="AC11" s="272" t="s">
        <v>537</v>
      </c>
      <c r="AD11" s="273"/>
      <c r="AE11" s="339"/>
      <c r="AF11" s="384"/>
      <c r="AG11" s="85"/>
      <c r="AH11" s="85"/>
      <c r="AI11" s="85"/>
      <c r="AJ11" s="85"/>
      <c r="AK11" s="85"/>
      <c r="AL11" s="85"/>
      <c r="AM11" s="85"/>
      <c r="AN11" s="85"/>
    </row>
    <row r="12" spans="1:54" ht="15">
      <c r="A12" s="361"/>
      <c r="B12" s="361"/>
      <c r="C12" s="361"/>
      <c r="D12" s="361"/>
      <c r="E12" s="361"/>
      <c r="F12" s="361"/>
      <c r="G12" s="361"/>
      <c r="H12" s="362"/>
      <c r="I12" s="86" t="s">
        <v>526</v>
      </c>
      <c r="J12" s="77" t="s">
        <v>527</v>
      </c>
      <c r="K12" s="86" t="s">
        <v>533</v>
      </c>
      <c r="L12" s="259"/>
      <c r="M12" s="260"/>
      <c r="N12" s="87" t="s">
        <v>526</v>
      </c>
      <c r="O12" s="87" t="s">
        <v>527</v>
      </c>
      <c r="P12" s="78" t="s">
        <v>533</v>
      </c>
      <c r="Q12" s="259"/>
      <c r="R12" s="260"/>
      <c r="S12" s="79" t="s">
        <v>526</v>
      </c>
      <c r="T12" s="80" t="s">
        <v>527</v>
      </c>
      <c r="U12" s="81" t="s">
        <v>533</v>
      </c>
      <c r="V12" s="259"/>
      <c r="W12" s="260"/>
      <c r="X12" s="88" t="s">
        <v>526</v>
      </c>
      <c r="Y12" s="89" t="s">
        <v>527</v>
      </c>
      <c r="Z12" s="82" t="s">
        <v>533</v>
      </c>
      <c r="AA12" s="259"/>
      <c r="AB12" s="260"/>
      <c r="AC12" s="91" t="s">
        <v>526</v>
      </c>
      <c r="AD12" s="91" t="s">
        <v>527</v>
      </c>
      <c r="AE12" s="91" t="s">
        <v>533</v>
      </c>
      <c r="AF12" s="385"/>
    </row>
    <row r="13" spans="1:54">
      <c r="A13" s="361"/>
      <c r="B13" s="361"/>
      <c r="C13" s="361"/>
      <c r="D13" s="361"/>
      <c r="E13" s="361"/>
      <c r="F13" s="361"/>
      <c r="G13" s="361"/>
      <c r="H13" s="362"/>
      <c r="I13" s="92">
        <v>1</v>
      </c>
      <c r="J13" s="93">
        <f>AVERAGE(J7:J10)</f>
        <v>0</v>
      </c>
      <c r="K13" s="94" t="str">
        <f>IF(J13&gt;=I13,"CUMPLE","NO CUMPLE")</f>
        <v>NO CUMPLE</v>
      </c>
      <c r="L13" s="259"/>
      <c r="M13" s="260"/>
      <c r="N13" s="92">
        <v>1</v>
      </c>
      <c r="O13" s="93">
        <f>AVERAGE(O7:O10)</f>
        <v>0</v>
      </c>
      <c r="P13" s="94" t="str">
        <f>IF(O13&gt;=N13,"CUMPLE","NO CUMPLE")</f>
        <v>NO CUMPLE</v>
      </c>
      <c r="Q13" s="259"/>
      <c r="R13" s="260"/>
      <c r="S13" s="93">
        <v>1</v>
      </c>
      <c r="T13" s="93">
        <f>AVERAGE(T7:T10)</f>
        <v>0</v>
      </c>
      <c r="U13" s="94" t="str">
        <f>IF(T13&gt;=S13,"CUMPLE","NO CUMPLE")</f>
        <v>NO CUMPLE</v>
      </c>
      <c r="V13" s="259"/>
      <c r="W13" s="260"/>
      <c r="X13" s="93">
        <v>1</v>
      </c>
      <c r="Y13" s="93">
        <f>AVERAGE(Y7:Y10)</f>
        <v>0</v>
      </c>
      <c r="Z13" s="95" t="str">
        <f>IF(Y13&gt;=X13,"CUMPLE","NO CUMPLE")</f>
        <v>NO CUMPLE</v>
      </c>
      <c r="AA13" s="259"/>
      <c r="AB13" s="260"/>
      <c r="AC13" s="92">
        <v>1</v>
      </c>
      <c r="AD13" s="93">
        <f>AVERAGE(AD7:AD10)</f>
        <v>0</v>
      </c>
      <c r="AE13" s="94" t="str">
        <f>IF(AD13&gt;=AC13,"CUMPLE","NO CUMPLE")</f>
        <v>NO CUMPLE</v>
      </c>
      <c r="AF13" s="385"/>
    </row>
  </sheetData>
  <sheetProtection algorithmName="SHA-512" hashValue="UR49PeEODkF6anrfN1Us6KDuC0Qnpgm5XqGbUXKMKmM+Q4aM4Q4P5rxYXDUIE8eERezfJgFHfjPiIDqj2u1r8Q==" saltValue="0SfgcZA9OfM4gutbPuRksQ==" spinCount="100000" sheet="1" objects="1" scenarios="1"/>
  <mergeCells count="35">
    <mergeCell ref="A7:A10"/>
    <mergeCell ref="B8:B10"/>
    <mergeCell ref="AF11:AF13"/>
    <mergeCell ref="A4:AF4"/>
    <mergeCell ref="A5:A6"/>
    <mergeCell ref="B5:B6"/>
    <mergeCell ref="S11:U11"/>
    <mergeCell ref="V11:W13"/>
    <mergeCell ref="X11:Z11"/>
    <mergeCell ref="AA11:AB13"/>
    <mergeCell ref="AC11:AE11"/>
    <mergeCell ref="A11:H13"/>
    <mergeCell ref="I11:K11"/>
    <mergeCell ref="L11:M13"/>
    <mergeCell ref="N11:P11"/>
    <mergeCell ref="Q11:R13"/>
    <mergeCell ref="A1:C1"/>
    <mergeCell ref="D1:AC1"/>
    <mergeCell ref="AD1:AF1"/>
    <mergeCell ref="A2:C2"/>
    <mergeCell ref="D2:L2"/>
    <mergeCell ref="M2:U2"/>
    <mergeCell ref="V2:AC2"/>
    <mergeCell ref="AD2:AF2"/>
    <mergeCell ref="A3:AF3"/>
    <mergeCell ref="H5:L5"/>
    <mergeCell ref="M5:Q5"/>
    <mergeCell ref="R5:V5"/>
    <mergeCell ref="W5:AA5"/>
    <mergeCell ref="AB5:AF5"/>
    <mergeCell ref="E5:E6"/>
    <mergeCell ref="F5:F6"/>
    <mergeCell ref="G5:G6"/>
    <mergeCell ref="C5:C6"/>
    <mergeCell ref="D5:D6"/>
  </mergeCells>
  <conditionalFormatting sqref="K7">
    <cfRule type="iconSet" priority="150">
      <iconSet>
        <cfvo type="percent" val="0"/>
        <cfvo type="percent" val="33"/>
        <cfvo type="percent" val="67"/>
      </iconSet>
    </cfRule>
  </conditionalFormatting>
  <conditionalFormatting sqref="K7:K10">
    <cfRule type="containsText" dxfId="59" priority="134" operator="containsText" text="CUMPLE">
      <formula>NOT(ISERROR(SEARCH("CUMPLE",K7)))</formula>
    </cfRule>
    <cfRule type="containsText" dxfId="58" priority="133" operator="containsText" text="NO CUMPLE">
      <formula>NOT(ISERROR(SEARCH("NO CUMPLE",K7)))</formula>
    </cfRule>
  </conditionalFormatting>
  <conditionalFormatting sqref="K8">
    <cfRule type="iconSet" priority="135">
      <iconSet>
        <cfvo type="percent" val="0"/>
        <cfvo type="percent" val="33"/>
        <cfvo type="percent" val="67"/>
      </iconSet>
    </cfRule>
  </conditionalFormatting>
  <conditionalFormatting sqref="K9">
    <cfRule type="iconSet" priority="264">
      <iconSet>
        <cfvo type="percent" val="0"/>
        <cfvo type="percent" val="33"/>
        <cfvo type="percent" val="67"/>
      </iconSet>
    </cfRule>
  </conditionalFormatting>
  <conditionalFormatting sqref="K10">
    <cfRule type="iconSet" priority="249">
      <iconSet>
        <cfvo type="percent" val="0"/>
        <cfvo type="percent" val="33"/>
        <cfvo type="percent" val="67"/>
      </iconSet>
    </cfRule>
  </conditionalFormatting>
  <conditionalFormatting sqref="K13">
    <cfRule type="containsText" dxfId="57" priority="13" operator="containsText" text="NO CUMPLE">
      <formula>NOT(ISERROR(SEARCH("NO CUMPLE",K13)))</formula>
    </cfRule>
    <cfRule type="containsText" dxfId="56" priority="14" operator="containsText" text="CUMPLE">
      <formula>NOT(ISERROR(SEARCH("CUMPLE",K13)))</formula>
    </cfRule>
    <cfRule type="iconSet" priority="15">
      <iconSet>
        <cfvo type="percent" val="0"/>
        <cfvo type="percent" val="33"/>
        <cfvo type="percent" val="67"/>
      </iconSet>
    </cfRule>
  </conditionalFormatting>
  <conditionalFormatting sqref="P7">
    <cfRule type="iconSet" priority="147">
      <iconSet>
        <cfvo type="percent" val="0"/>
        <cfvo type="percent" val="33"/>
        <cfvo type="percent" val="67"/>
      </iconSet>
    </cfRule>
  </conditionalFormatting>
  <conditionalFormatting sqref="P7:P10">
    <cfRule type="containsText" dxfId="55" priority="131" operator="containsText" text="CUMPLE">
      <formula>NOT(ISERROR(SEARCH("CUMPLE",P7)))</formula>
    </cfRule>
    <cfRule type="containsText" dxfId="54" priority="130" operator="containsText" text="NO CUMPLE">
      <formula>NOT(ISERROR(SEARCH("NO CUMPLE",P7)))</formula>
    </cfRule>
  </conditionalFormatting>
  <conditionalFormatting sqref="P8">
    <cfRule type="iconSet" priority="132">
      <iconSet>
        <cfvo type="percent" val="0"/>
        <cfvo type="percent" val="33"/>
        <cfvo type="percent" val="67"/>
      </iconSet>
    </cfRule>
  </conditionalFormatting>
  <conditionalFormatting sqref="P9">
    <cfRule type="iconSet" priority="261">
      <iconSet>
        <cfvo type="percent" val="0"/>
        <cfvo type="percent" val="33"/>
        <cfvo type="percent" val="67"/>
      </iconSet>
    </cfRule>
  </conditionalFormatting>
  <conditionalFormatting sqref="P10">
    <cfRule type="iconSet" priority="246">
      <iconSet>
        <cfvo type="percent" val="0"/>
        <cfvo type="percent" val="33"/>
        <cfvo type="percent" val="67"/>
      </iconSet>
    </cfRule>
  </conditionalFormatting>
  <conditionalFormatting sqref="P13">
    <cfRule type="containsText" dxfId="53" priority="11" operator="containsText" text="CUMPLE">
      <formula>NOT(ISERROR(SEARCH("CUMPLE",P13)))</formula>
    </cfRule>
    <cfRule type="containsText" dxfId="52" priority="10" operator="containsText" text="NO CUMPLE">
      <formula>NOT(ISERROR(SEARCH("NO CUMPLE",P13)))</formula>
    </cfRule>
    <cfRule type="iconSet" priority="12">
      <iconSet>
        <cfvo type="percent" val="0"/>
        <cfvo type="percent" val="33"/>
        <cfvo type="percent" val="67"/>
      </iconSet>
    </cfRule>
  </conditionalFormatting>
  <conditionalFormatting sqref="U7">
    <cfRule type="iconSet" priority="144">
      <iconSet>
        <cfvo type="percent" val="0"/>
        <cfvo type="percent" val="33"/>
        <cfvo type="percent" val="67"/>
      </iconSet>
    </cfRule>
  </conditionalFormatting>
  <conditionalFormatting sqref="U7:U10">
    <cfRule type="containsText" dxfId="51" priority="128" operator="containsText" text="CUMPLE">
      <formula>NOT(ISERROR(SEARCH("CUMPLE",U7)))</formula>
    </cfRule>
    <cfRule type="containsText" dxfId="50" priority="127" operator="containsText" text="NO CUMPLE">
      <formula>NOT(ISERROR(SEARCH("NO CUMPLE",U7)))</formula>
    </cfRule>
  </conditionalFormatting>
  <conditionalFormatting sqref="U8">
    <cfRule type="iconSet" priority="129">
      <iconSet>
        <cfvo type="percent" val="0"/>
        <cfvo type="percent" val="33"/>
        <cfvo type="percent" val="67"/>
      </iconSet>
    </cfRule>
  </conditionalFormatting>
  <conditionalFormatting sqref="U9">
    <cfRule type="iconSet" priority="258">
      <iconSet>
        <cfvo type="percent" val="0"/>
        <cfvo type="percent" val="33"/>
        <cfvo type="percent" val="67"/>
      </iconSet>
    </cfRule>
  </conditionalFormatting>
  <conditionalFormatting sqref="U10">
    <cfRule type="iconSet" priority="243">
      <iconSet>
        <cfvo type="percent" val="0"/>
        <cfvo type="percent" val="33"/>
        <cfvo type="percent" val="67"/>
      </iconSet>
    </cfRule>
  </conditionalFormatting>
  <conditionalFormatting sqref="U13">
    <cfRule type="containsText" dxfId="49" priority="7" operator="containsText" text="NO CUMPLE">
      <formula>NOT(ISERROR(SEARCH("NO CUMPLE",U13)))</formula>
    </cfRule>
    <cfRule type="containsText" dxfId="48" priority="8" operator="containsText" text="CUMPLE">
      <formula>NOT(ISERROR(SEARCH("CUMPLE",U13)))</formula>
    </cfRule>
    <cfRule type="iconSet" priority="9">
      <iconSet>
        <cfvo type="percent" val="0"/>
        <cfvo type="percent" val="33"/>
        <cfvo type="percent" val="67"/>
      </iconSet>
    </cfRule>
  </conditionalFormatting>
  <conditionalFormatting sqref="Z7">
    <cfRule type="iconSet" priority="141">
      <iconSet>
        <cfvo type="percent" val="0"/>
        <cfvo type="percent" val="33"/>
        <cfvo type="percent" val="67"/>
      </iconSet>
    </cfRule>
  </conditionalFormatting>
  <conditionalFormatting sqref="Z7:Z10">
    <cfRule type="containsText" dxfId="47" priority="124" operator="containsText" text="NO CUMPLE">
      <formula>NOT(ISERROR(SEARCH("NO CUMPLE",Z7)))</formula>
    </cfRule>
    <cfRule type="containsText" dxfId="46" priority="125" operator="containsText" text="CUMPLE">
      <formula>NOT(ISERROR(SEARCH("CUMPLE",Z7)))</formula>
    </cfRule>
  </conditionalFormatting>
  <conditionalFormatting sqref="Z8">
    <cfRule type="iconSet" priority="126">
      <iconSet>
        <cfvo type="percent" val="0"/>
        <cfvo type="percent" val="33"/>
        <cfvo type="percent" val="67"/>
      </iconSet>
    </cfRule>
  </conditionalFormatting>
  <conditionalFormatting sqref="Z9">
    <cfRule type="iconSet" priority="270">
      <iconSet>
        <cfvo type="percent" val="0"/>
        <cfvo type="percent" val="33"/>
        <cfvo type="percent" val="67"/>
      </iconSet>
    </cfRule>
  </conditionalFormatting>
  <conditionalFormatting sqref="Z10">
    <cfRule type="iconSet" priority="255">
      <iconSet>
        <cfvo type="percent" val="0"/>
        <cfvo type="percent" val="33"/>
        <cfvo type="percent" val="67"/>
      </iconSet>
    </cfRule>
  </conditionalFormatting>
  <conditionalFormatting sqref="Z13">
    <cfRule type="containsText" dxfId="45" priority="5" operator="containsText" text="CUMPLE">
      <formula>NOT(ISERROR(SEARCH("CUMPLE",Z13)))</formula>
    </cfRule>
    <cfRule type="containsText" dxfId="44" priority="4" operator="containsText" text="NO CUMPLE">
      <formula>NOT(ISERROR(SEARCH("NO CUMPLE",Z13)))</formula>
    </cfRule>
    <cfRule type="iconSet" priority="6">
      <iconSet>
        <cfvo type="percent" val="0"/>
        <cfvo type="percent" val="33"/>
        <cfvo type="percent" val="67"/>
      </iconSet>
    </cfRule>
  </conditionalFormatting>
  <conditionalFormatting sqref="AE7">
    <cfRule type="iconSet" priority="138">
      <iconSet>
        <cfvo type="percent" val="0"/>
        <cfvo type="percent" val="33"/>
        <cfvo type="percent" val="67"/>
      </iconSet>
    </cfRule>
  </conditionalFormatting>
  <conditionalFormatting sqref="AE7:AE10">
    <cfRule type="containsText" dxfId="43" priority="122" operator="containsText" text="CUMPLE">
      <formula>NOT(ISERROR(SEARCH("CUMPLE",AE7)))</formula>
    </cfRule>
    <cfRule type="containsText" dxfId="42" priority="121" operator="containsText" text="NO CUMPLE">
      <formula>NOT(ISERROR(SEARCH("NO CUMPLE",AE7)))</formula>
    </cfRule>
  </conditionalFormatting>
  <conditionalFormatting sqref="AE8">
    <cfRule type="iconSet" priority="123">
      <iconSet>
        <cfvo type="percent" val="0"/>
        <cfvo type="percent" val="33"/>
        <cfvo type="percent" val="67"/>
      </iconSet>
    </cfRule>
  </conditionalFormatting>
  <conditionalFormatting sqref="AE9">
    <cfRule type="iconSet" priority="267">
      <iconSet>
        <cfvo type="percent" val="0"/>
        <cfvo type="percent" val="33"/>
        <cfvo type="percent" val="67"/>
      </iconSet>
    </cfRule>
  </conditionalFormatting>
  <conditionalFormatting sqref="AE10">
    <cfRule type="iconSet" priority="252">
      <iconSet>
        <cfvo type="percent" val="0"/>
        <cfvo type="percent" val="33"/>
        <cfvo type="percent" val="67"/>
      </iconSet>
    </cfRule>
  </conditionalFormatting>
  <conditionalFormatting sqref="AE13">
    <cfRule type="containsText" dxfId="41" priority="1" operator="containsText" text="NO CUMPLE">
      <formula>NOT(ISERROR(SEARCH("NO CUMPLE",AE13)))</formula>
    </cfRule>
    <cfRule type="iconSet" priority="3">
      <iconSet>
        <cfvo type="percent" val="0"/>
        <cfvo type="percent" val="33"/>
        <cfvo type="percent" val="67"/>
      </iconSet>
    </cfRule>
    <cfRule type="containsText" dxfId="40" priority="2" operator="containsText" text="CUMPLE">
      <formula>NOT(ISERROR(SEARCH("CUMPLE",AE13)))</formula>
    </cfRule>
  </conditionalFormatting>
  <dataValidations count="3">
    <dataValidation allowBlank="1" showInputMessage="1" showErrorMessage="1" prompt="Describa las acciones que desarrollan los componentes de la PP o Plan de Acciones Afirmativas" sqref="C5:E5" xr:uid="{6FB4D8AE-47B5-4F20-87A0-900E9A19323A}"/>
    <dataValidation allowBlank="1" showInputMessage="1" showErrorMessage="1" prompt="Elija de acuerdo a la categoría anterior_x000a_" sqref="B5" xr:uid="{4B2CD3A0-52B3-40EB-9DBA-7756BA4F82CC}"/>
    <dataValidation allowBlank="1" showInputMessage="1" showErrorMessage="1" prompt="Por favor incluya las variables consideradas para el cálculo del indicador tomando como referencia las variables señaladas en la definición de la fórmula. (forma matematica)." sqref="AF7:AF8 X7:X8 L7:L8 I7:I8 Q7:Q8 N7:N8 V7:V8 S7:S8 AA7:AA8" xr:uid="{AB33529F-A638-4B98-A1AC-3D3C9E25930E}"/>
  </dataValidations>
  <pageMargins left="0.7" right="0.7" top="0.75" bottom="0.75" header="0.3" footer="0.3"/>
  <pageSetup scale="3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2618D-0E25-459A-AA49-9707FDDF9CE8}">
  <dimension ref="A1:AZ13"/>
  <sheetViews>
    <sheetView zoomScale="60" zoomScaleNormal="60" workbookViewId="0">
      <selection activeCell="S22" sqref="S22"/>
    </sheetView>
  </sheetViews>
  <sheetFormatPr baseColWidth="10" defaultColWidth="11" defaultRowHeight="14.25"/>
  <cols>
    <col min="1" max="1" width="20.42578125" style="96" customWidth="1"/>
    <col min="2" max="2" width="34.85546875" style="96" customWidth="1"/>
    <col min="3" max="3" width="28.7109375" style="96" customWidth="1"/>
    <col min="4" max="4" width="20.42578125" style="96" customWidth="1"/>
    <col min="5" max="5" width="8.85546875" style="96" customWidth="1"/>
    <col min="6" max="6" width="10.85546875" style="96" customWidth="1"/>
    <col min="7" max="7" width="21" style="96" customWidth="1"/>
    <col min="8" max="11" width="16.140625" style="96" customWidth="1"/>
    <col min="12" max="12" width="23" style="96" customWidth="1"/>
    <col min="13" max="16" width="16.140625" style="96" customWidth="1"/>
    <col min="17" max="17" width="23" style="96" customWidth="1"/>
    <col min="18" max="21" width="16.140625" style="96" customWidth="1"/>
    <col min="22" max="22" width="23" style="96" customWidth="1"/>
    <col min="23" max="26" width="16.140625" style="96" customWidth="1"/>
    <col min="27" max="27" width="23" style="96" customWidth="1"/>
    <col min="28" max="31" width="16.140625" style="96" customWidth="1"/>
    <col min="32" max="32" width="31.42578125" style="96" customWidth="1"/>
    <col min="33" max="16384" width="11" style="52"/>
  </cols>
  <sheetData>
    <row r="1" spans="1:52" ht="86.25" customHeight="1">
      <c r="A1" s="248"/>
      <c r="B1" s="248"/>
      <c r="C1" s="248"/>
      <c r="D1" s="251" t="s">
        <v>597</v>
      </c>
      <c r="E1" s="252"/>
      <c r="F1" s="252"/>
      <c r="G1" s="252"/>
      <c r="H1" s="252"/>
      <c r="I1" s="252"/>
      <c r="J1" s="252"/>
      <c r="K1" s="252"/>
      <c r="L1" s="252"/>
      <c r="M1" s="252"/>
      <c r="N1" s="252"/>
      <c r="O1" s="252"/>
      <c r="P1" s="252"/>
      <c r="Q1" s="252"/>
      <c r="R1" s="252"/>
      <c r="S1" s="252"/>
      <c r="T1" s="252"/>
      <c r="U1" s="252"/>
      <c r="V1" s="252"/>
      <c r="W1" s="252"/>
      <c r="X1" s="252"/>
      <c r="Y1" s="252"/>
      <c r="Z1" s="252"/>
      <c r="AA1" s="252"/>
      <c r="AB1" s="252"/>
      <c r="AC1" s="253"/>
      <c r="AD1" s="248"/>
      <c r="AE1" s="248"/>
      <c r="AF1" s="248"/>
    </row>
    <row r="2" spans="1:52" s="53" customFormat="1" ht="43.5" customHeight="1">
      <c r="A2" s="249" t="s">
        <v>610</v>
      </c>
      <c r="B2" s="249"/>
      <c r="C2" s="249"/>
      <c r="D2" s="254" t="s">
        <v>611</v>
      </c>
      <c r="E2" s="252"/>
      <c r="F2" s="252"/>
      <c r="G2" s="252"/>
      <c r="H2" s="252"/>
      <c r="I2" s="252"/>
      <c r="J2" s="252"/>
      <c r="K2" s="252"/>
      <c r="L2" s="253"/>
      <c r="M2" s="254" t="s">
        <v>612</v>
      </c>
      <c r="N2" s="252"/>
      <c r="O2" s="252"/>
      <c r="P2" s="252"/>
      <c r="Q2" s="252"/>
      <c r="R2" s="252"/>
      <c r="S2" s="252"/>
      <c r="T2" s="252"/>
      <c r="U2" s="253"/>
      <c r="V2" s="254" t="s">
        <v>609</v>
      </c>
      <c r="W2" s="252"/>
      <c r="X2" s="252"/>
      <c r="Y2" s="252"/>
      <c r="Z2" s="252"/>
      <c r="AA2" s="252"/>
      <c r="AB2" s="252"/>
      <c r="AC2" s="253"/>
      <c r="AD2" s="250" t="s">
        <v>598</v>
      </c>
      <c r="AE2" s="250"/>
      <c r="AF2" s="250"/>
    </row>
    <row r="3" spans="1:52" ht="15.75" customHeight="1">
      <c r="A3" s="264"/>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6"/>
    </row>
    <row r="4" spans="1:52" s="98" customFormat="1" ht="36.75" customHeight="1">
      <c r="A4" s="321" t="s">
        <v>524</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97"/>
      <c r="AH4" s="97"/>
      <c r="AI4" s="97"/>
      <c r="AJ4" s="97"/>
      <c r="AK4" s="97"/>
      <c r="AL4" s="97"/>
    </row>
    <row r="5" spans="1:52" ht="27" customHeight="1">
      <c r="A5" s="342" t="s">
        <v>287</v>
      </c>
      <c r="B5" s="344" t="s">
        <v>1</v>
      </c>
      <c r="C5" s="344" t="s">
        <v>2</v>
      </c>
      <c r="D5" s="344" t="s">
        <v>3</v>
      </c>
      <c r="E5" s="344" t="s">
        <v>288</v>
      </c>
      <c r="F5" s="344" t="s">
        <v>0</v>
      </c>
      <c r="G5" s="344" t="s">
        <v>16</v>
      </c>
      <c r="H5" s="278" t="s">
        <v>529</v>
      </c>
      <c r="I5" s="279"/>
      <c r="J5" s="279"/>
      <c r="K5" s="279"/>
      <c r="L5" s="280"/>
      <c r="M5" s="255" t="s">
        <v>530</v>
      </c>
      <c r="N5" s="256"/>
      <c r="O5" s="256"/>
      <c r="P5" s="256"/>
      <c r="Q5" s="336"/>
      <c r="R5" s="263" t="s">
        <v>531</v>
      </c>
      <c r="S5" s="337"/>
      <c r="T5" s="337"/>
      <c r="U5" s="337"/>
      <c r="V5" s="261"/>
      <c r="W5" s="270" t="s">
        <v>532</v>
      </c>
      <c r="X5" s="271"/>
      <c r="Y5" s="271"/>
      <c r="Z5" s="271"/>
      <c r="AA5" s="338"/>
      <c r="AB5" s="272" t="s">
        <v>537</v>
      </c>
      <c r="AC5" s="273"/>
      <c r="AD5" s="273"/>
      <c r="AE5" s="273"/>
      <c r="AF5" s="339"/>
      <c r="AG5" s="99"/>
      <c r="AH5" s="99"/>
      <c r="AI5" s="99"/>
      <c r="AJ5" s="99"/>
      <c r="AK5" s="99"/>
      <c r="AL5" s="99"/>
      <c r="AM5" s="100"/>
      <c r="AN5" s="100"/>
      <c r="AO5" s="100"/>
      <c r="AP5" s="100"/>
      <c r="AQ5" s="100"/>
      <c r="AR5" s="100"/>
      <c r="AS5" s="100"/>
      <c r="AT5" s="100"/>
      <c r="AU5" s="100"/>
      <c r="AV5" s="100"/>
      <c r="AW5" s="100"/>
      <c r="AX5" s="100"/>
      <c r="AY5" s="100"/>
      <c r="AZ5" s="100"/>
    </row>
    <row r="6" spans="1:52" ht="27" customHeight="1">
      <c r="A6" s="343"/>
      <c r="B6" s="345"/>
      <c r="C6" s="345"/>
      <c r="D6" s="345"/>
      <c r="E6" s="345"/>
      <c r="F6" s="345"/>
      <c r="G6" s="345"/>
      <c r="H6" s="86" t="s">
        <v>526</v>
      </c>
      <c r="I6" s="86" t="s">
        <v>527</v>
      </c>
      <c r="J6" s="86" t="s">
        <v>591</v>
      </c>
      <c r="K6" s="86" t="s">
        <v>533</v>
      </c>
      <c r="L6" s="86" t="s">
        <v>528</v>
      </c>
      <c r="M6" s="87" t="s">
        <v>526</v>
      </c>
      <c r="N6" s="87" t="s">
        <v>527</v>
      </c>
      <c r="O6" s="87" t="s">
        <v>591</v>
      </c>
      <c r="P6" s="87" t="s">
        <v>533</v>
      </c>
      <c r="Q6" s="87" t="s">
        <v>528</v>
      </c>
      <c r="R6" s="80" t="s">
        <v>526</v>
      </c>
      <c r="S6" s="80" t="s">
        <v>527</v>
      </c>
      <c r="T6" s="80" t="s">
        <v>591</v>
      </c>
      <c r="U6" s="80" t="s">
        <v>533</v>
      </c>
      <c r="V6" s="80" t="s">
        <v>528</v>
      </c>
      <c r="W6" s="89" t="s">
        <v>526</v>
      </c>
      <c r="X6" s="89" t="s">
        <v>527</v>
      </c>
      <c r="Y6" s="89" t="s">
        <v>591</v>
      </c>
      <c r="Z6" s="89" t="s">
        <v>533</v>
      </c>
      <c r="AA6" s="89" t="s">
        <v>528</v>
      </c>
      <c r="AB6" s="91" t="s">
        <v>534</v>
      </c>
      <c r="AC6" s="91" t="s">
        <v>535</v>
      </c>
      <c r="AD6" s="91" t="s">
        <v>591</v>
      </c>
      <c r="AE6" s="91" t="s">
        <v>536</v>
      </c>
      <c r="AF6" s="91" t="s">
        <v>592</v>
      </c>
      <c r="AG6" s="99"/>
      <c r="AH6" s="99"/>
      <c r="AI6" s="99"/>
      <c r="AJ6" s="99"/>
      <c r="AK6" s="99"/>
      <c r="AL6" s="99"/>
      <c r="AM6" s="100"/>
      <c r="AN6" s="100"/>
      <c r="AO6" s="100"/>
      <c r="AP6" s="100"/>
      <c r="AQ6" s="100"/>
      <c r="AR6" s="100"/>
      <c r="AS6" s="100"/>
      <c r="AT6" s="100"/>
      <c r="AU6" s="100"/>
      <c r="AV6" s="100"/>
      <c r="AW6" s="100"/>
      <c r="AX6" s="100"/>
      <c r="AY6" s="100"/>
      <c r="AZ6" s="100"/>
    </row>
    <row r="7" spans="1:52" ht="126" customHeight="1">
      <c r="A7" s="390" t="s">
        <v>186</v>
      </c>
      <c r="B7" s="393" t="s">
        <v>204</v>
      </c>
      <c r="C7" s="102" t="s">
        <v>205</v>
      </c>
      <c r="D7" s="101" t="s">
        <v>206</v>
      </c>
      <c r="E7" s="101">
        <v>20</v>
      </c>
      <c r="F7" s="103">
        <v>5</v>
      </c>
      <c r="G7" s="103" t="s">
        <v>585</v>
      </c>
      <c r="H7" s="104">
        <f>F7/4</f>
        <v>1.25</v>
      </c>
      <c r="I7" s="27"/>
      <c r="J7" s="106">
        <f>_xlfn.PERCENTOF(I7,H7)</f>
        <v>0</v>
      </c>
      <c r="K7" s="94" t="str">
        <f t="shared" ref="K7:K10" si="0">IF(I7&gt;=H7,"CUMPLE","NO CUMPLE")</f>
        <v>NO CUMPLE</v>
      </c>
      <c r="L7" s="27"/>
      <c r="M7" s="104">
        <f t="shared" ref="M7:M10" si="1">F7/4</f>
        <v>1.25</v>
      </c>
      <c r="N7" s="27"/>
      <c r="O7" s="106">
        <f>_xlfn.PERCENTOF(N7,M7)</f>
        <v>0</v>
      </c>
      <c r="P7" s="94" t="str">
        <f t="shared" ref="P7:P10" si="2">IF(N7&gt;=M7,"CUMPLE","NO CUMPLE")</f>
        <v>NO CUMPLE</v>
      </c>
      <c r="Q7" s="27"/>
      <c r="R7" s="104">
        <f t="shared" ref="R7:R10" si="3">F7/4</f>
        <v>1.25</v>
      </c>
      <c r="S7" s="27"/>
      <c r="T7" s="106">
        <f>_xlfn.PERCENTOF(S7,R7)</f>
        <v>0</v>
      </c>
      <c r="U7" s="94" t="str">
        <f t="shared" ref="U7:U10" si="4">IF(S7&gt;=R7,"CUMPLE","NO CUMPLE")</f>
        <v>NO CUMPLE</v>
      </c>
      <c r="V7" s="27"/>
      <c r="W7" s="104">
        <f t="shared" ref="W7:W10" si="5">F7/4</f>
        <v>1.25</v>
      </c>
      <c r="X7" s="27"/>
      <c r="Y7" s="106">
        <f>_xlfn.PERCENTOF(X7,W7)</f>
        <v>0</v>
      </c>
      <c r="Z7" s="94" t="str">
        <f t="shared" ref="Z7:Z10" si="6">IF(X7&gt;=W7,"CUMPLE","NO CUMPLE")</f>
        <v>NO CUMPLE</v>
      </c>
      <c r="AA7" s="27"/>
      <c r="AB7" s="107">
        <f t="shared" ref="AB7:AB10" si="7">H7+M7+R7+W7</f>
        <v>5</v>
      </c>
      <c r="AC7" s="104">
        <f>I7+N7+S7+X7</f>
        <v>0</v>
      </c>
      <c r="AD7" s="106">
        <f>_xlfn.PERCENTOF(AC7,AB7)</f>
        <v>0</v>
      </c>
      <c r="AE7" s="94" t="str">
        <f t="shared" ref="AE7:AE10" si="8">IF(AC7&gt;=AB7,"CUMPLE","NO CUMPLE")</f>
        <v>NO CUMPLE</v>
      </c>
      <c r="AF7" s="27"/>
      <c r="AG7" s="85"/>
      <c r="AH7" s="85"/>
      <c r="AI7" s="85"/>
      <c r="AJ7" s="85"/>
      <c r="AK7" s="85"/>
      <c r="AL7" s="85"/>
    </row>
    <row r="8" spans="1:52" ht="71.25">
      <c r="A8" s="391"/>
      <c r="B8" s="393"/>
      <c r="C8" s="101" t="s">
        <v>399</v>
      </c>
      <c r="D8" s="101" t="s">
        <v>400</v>
      </c>
      <c r="E8" s="103">
        <v>32</v>
      </c>
      <c r="F8" s="103">
        <v>8</v>
      </c>
      <c r="G8" s="103" t="s">
        <v>585</v>
      </c>
      <c r="H8" s="104">
        <f t="shared" ref="H8:H10" si="9">F8/4</f>
        <v>2</v>
      </c>
      <c r="I8" s="27"/>
      <c r="J8" s="106">
        <f>_xlfn.PERCENTOF(I8,H8)</f>
        <v>0</v>
      </c>
      <c r="K8" s="94" t="str">
        <f t="shared" si="0"/>
        <v>NO CUMPLE</v>
      </c>
      <c r="L8" s="27"/>
      <c r="M8" s="104">
        <f t="shared" si="1"/>
        <v>2</v>
      </c>
      <c r="N8" s="27"/>
      <c r="O8" s="106">
        <f>_xlfn.PERCENTOF(N8,M8)</f>
        <v>0</v>
      </c>
      <c r="P8" s="94" t="str">
        <f t="shared" si="2"/>
        <v>NO CUMPLE</v>
      </c>
      <c r="Q8" s="27"/>
      <c r="R8" s="104">
        <f t="shared" si="3"/>
        <v>2</v>
      </c>
      <c r="S8" s="27"/>
      <c r="T8" s="106">
        <f>_xlfn.PERCENTOF(S8,R8)</f>
        <v>0</v>
      </c>
      <c r="U8" s="94" t="str">
        <f t="shared" si="4"/>
        <v>NO CUMPLE</v>
      </c>
      <c r="V8" s="27"/>
      <c r="W8" s="104">
        <f t="shared" si="5"/>
        <v>2</v>
      </c>
      <c r="X8" s="27"/>
      <c r="Y8" s="106">
        <f>_xlfn.PERCENTOF(X8,W8)</f>
        <v>0</v>
      </c>
      <c r="Z8" s="94" t="str">
        <f t="shared" si="6"/>
        <v>NO CUMPLE</v>
      </c>
      <c r="AA8" s="27"/>
      <c r="AB8" s="107">
        <f t="shared" si="7"/>
        <v>8</v>
      </c>
      <c r="AC8" s="104">
        <f t="shared" ref="AC8:AC10" si="10">I8+N8+S8+X8</f>
        <v>0</v>
      </c>
      <c r="AD8" s="106">
        <f>_xlfn.PERCENTOF(AC8,AB8)</f>
        <v>0</v>
      </c>
      <c r="AE8" s="94" t="str">
        <f t="shared" si="8"/>
        <v>NO CUMPLE</v>
      </c>
      <c r="AF8" s="27"/>
      <c r="AG8" s="85"/>
      <c r="AH8" s="85"/>
      <c r="AI8" s="85"/>
      <c r="AJ8" s="85"/>
      <c r="AK8" s="85"/>
      <c r="AL8" s="85"/>
    </row>
    <row r="9" spans="1:52" ht="88.5" customHeight="1">
      <c r="A9" s="391"/>
      <c r="B9" s="389" t="s">
        <v>207</v>
      </c>
      <c r="C9" s="102" t="s">
        <v>208</v>
      </c>
      <c r="D9" s="103" t="s">
        <v>277</v>
      </c>
      <c r="E9" s="110">
        <v>2</v>
      </c>
      <c r="F9" s="110">
        <v>1</v>
      </c>
      <c r="G9" s="103" t="s">
        <v>585</v>
      </c>
      <c r="H9" s="104">
        <f t="shared" si="9"/>
        <v>0.25</v>
      </c>
      <c r="I9" s="27"/>
      <c r="J9" s="106">
        <f t="shared" ref="J9:J10" si="11">_xlfn.PERCENTOF(I9,H9)</f>
        <v>0</v>
      </c>
      <c r="K9" s="94" t="str">
        <f t="shared" si="0"/>
        <v>NO CUMPLE</v>
      </c>
      <c r="L9" s="27"/>
      <c r="M9" s="104">
        <f t="shared" si="1"/>
        <v>0.25</v>
      </c>
      <c r="N9" s="27"/>
      <c r="O9" s="106">
        <f t="shared" ref="O9:O10" si="12">_xlfn.PERCENTOF(N9,M9)</f>
        <v>0</v>
      </c>
      <c r="P9" s="94" t="str">
        <f t="shared" si="2"/>
        <v>NO CUMPLE</v>
      </c>
      <c r="Q9" s="27"/>
      <c r="R9" s="104">
        <f t="shared" si="3"/>
        <v>0.25</v>
      </c>
      <c r="S9" s="27"/>
      <c r="T9" s="106">
        <f t="shared" ref="T9:T10" si="13">_xlfn.PERCENTOF(S9,R9)</f>
        <v>0</v>
      </c>
      <c r="U9" s="94" t="str">
        <f t="shared" si="4"/>
        <v>NO CUMPLE</v>
      </c>
      <c r="V9" s="27"/>
      <c r="W9" s="104">
        <f t="shared" si="5"/>
        <v>0.25</v>
      </c>
      <c r="X9" s="27"/>
      <c r="Y9" s="106">
        <f t="shared" ref="Y9:Y10" si="14">_xlfn.PERCENTOF(X9,W9)</f>
        <v>0</v>
      </c>
      <c r="Z9" s="94" t="str">
        <f t="shared" si="6"/>
        <v>NO CUMPLE</v>
      </c>
      <c r="AA9" s="27"/>
      <c r="AB9" s="107">
        <f t="shared" si="7"/>
        <v>1</v>
      </c>
      <c r="AC9" s="104">
        <f t="shared" si="10"/>
        <v>0</v>
      </c>
      <c r="AD9" s="106">
        <f t="shared" ref="AD9:AD10" si="15">_xlfn.PERCENTOF(AC9,AB9)</f>
        <v>0</v>
      </c>
      <c r="AE9" s="94" t="str">
        <f t="shared" si="8"/>
        <v>NO CUMPLE</v>
      </c>
      <c r="AF9" s="27"/>
      <c r="AG9" s="85"/>
      <c r="AH9" s="85"/>
      <c r="AI9" s="85"/>
      <c r="AJ9" s="85"/>
      <c r="AK9" s="85"/>
      <c r="AL9" s="85"/>
    </row>
    <row r="10" spans="1:52" ht="72.75" customHeight="1">
      <c r="A10" s="392"/>
      <c r="B10" s="389"/>
      <c r="C10" s="102" t="s">
        <v>209</v>
      </c>
      <c r="D10" s="103" t="s">
        <v>277</v>
      </c>
      <c r="E10" s="110">
        <v>1</v>
      </c>
      <c r="F10" s="110">
        <v>1</v>
      </c>
      <c r="G10" s="103" t="s">
        <v>585</v>
      </c>
      <c r="H10" s="104">
        <f t="shared" si="9"/>
        <v>0.25</v>
      </c>
      <c r="I10" s="27"/>
      <c r="J10" s="106">
        <f t="shared" si="11"/>
        <v>0</v>
      </c>
      <c r="K10" s="94" t="str">
        <f t="shared" si="0"/>
        <v>NO CUMPLE</v>
      </c>
      <c r="L10" s="27"/>
      <c r="M10" s="104">
        <f t="shared" si="1"/>
        <v>0.25</v>
      </c>
      <c r="N10" s="27"/>
      <c r="O10" s="106">
        <f t="shared" si="12"/>
        <v>0</v>
      </c>
      <c r="P10" s="94" t="str">
        <f t="shared" si="2"/>
        <v>NO CUMPLE</v>
      </c>
      <c r="Q10" s="27"/>
      <c r="R10" s="104">
        <f t="shared" si="3"/>
        <v>0.25</v>
      </c>
      <c r="S10" s="27"/>
      <c r="T10" s="106">
        <f t="shared" si="13"/>
        <v>0</v>
      </c>
      <c r="U10" s="94" t="str">
        <f t="shared" si="4"/>
        <v>NO CUMPLE</v>
      </c>
      <c r="V10" s="27"/>
      <c r="W10" s="104">
        <f t="shared" si="5"/>
        <v>0.25</v>
      </c>
      <c r="X10" s="27"/>
      <c r="Y10" s="106">
        <f t="shared" si="14"/>
        <v>0</v>
      </c>
      <c r="Z10" s="94" t="str">
        <f t="shared" si="6"/>
        <v>NO CUMPLE</v>
      </c>
      <c r="AA10" s="27"/>
      <c r="AB10" s="107">
        <f t="shared" si="7"/>
        <v>1</v>
      </c>
      <c r="AC10" s="104">
        <f t="shared" si="10"/>
        <v>0</v>
      </c>
      <c r="AD10" s="106">
        <f t="shared" si="15"/>
        <v>0</v>
      </c>
      <c r="AE10" s="94" t="str">
        <f t="shared" si="8"/>
        <v>NO CUMPLE</v>
      </c>
      <c r="AF10" s="27"/>
      <c r="AG10" s="85"/>
      <c r="AH10" s="85"/>
      <c r="AI10" s="85"/>
      <c r="AJ10" s="85"/>
      <c r="AK10" s="85"/>
      <c r="AL10" s="85"/>
    </row>
    <row r="11" spans="1:52" ht="51.75" customHeight="1">
      <c r="A11" s="359"/>
      <c r="B11" s="359"/>
      <c r="C11" s="359"/>
      <c r="D11" s="359"/>
      <c r="E11" s="359"/>
      <c r="F11" s="359"/>
      <c r="G11" s="359"/>
      <c r="H11" s="360"/>
      <c r="I11" s="278" t="s">
        <v>529</v>
      </c>
      <c r="J11" s="279"/>
      <c r="K11" s="280"/>
      <c r="L11" s="257"/>
      <c r="M11" s="258"/>
      <c r="N11" s="255" t="s">
        <v>530</v>
      </c>
      <c r="O11" s="256"/>
      <c r="P11" s="256"/>
      <c r="Q11" s="257"/>
      <c r="R11" s="258"/>
      <c r="S11" s="261" t="s">
        <v>531</v>
      </c>
      <c r="T11" s="262"/>
      <c r="U11" s="263"/>
      <c r="V11" s="257"/>
      <c r="W11" s="258"/>
      <c r="X11" s="270" t="s">
        <v>532</v>
      </c>
      <c r="Y11" s="271"/>
      <c r="Z11" s="271"/>
      <c r="AA11" s="257"/>
      <c r="AB11" s="258"/>
      <c r="AC11" s="272" t="s">
        <v>537</v>
      </c>
      <c r="AD11" s="273"/>
      <c r="AE11" s="339"/>
      <c r="AF11" s="384"/>
      <c r="AG11" s="85"/>
      <c r="AH11" s="85"/>
      <c r="AI11" s="85"/>
      <c r="AJ11" s="85"/>
      <c r="AK11" s="85"/>
      <c r="AL11" s="85"/>
    </row>
    <row r="12" spans="1:52" ht="15">
      <c r="A12" s="361"/>
      <c r="B12" s="361"/>
      <c r="C12" s="361"/>
      <c r="D12" s="361"/>
      <c r="E12" s="361"/>
      <c r="F12" s="361"/>
      <c r="G12" s="361"/>
      <c r="H12" s="362"/>
      <c r="I12" s="86" t="s">
        <v>526</v>
      </c>
      <c r="J12" s="77" t="s">
        <v>527</v>
      </c>
      <c r="K12" s="86" t="s">
        <v>533</v>
      </c>
      <c r="L12" s="259"/>
      <c r="M12" s="260"/>
      <c r="N12" s="87" t="s">
        <v>526</v>
      </c>
      <c r="O12" s="87" t="s">
        <v>527</v>
      </c>
      <c r="P12" s="78" t="s">
        <v>533</v>
      </c>
      <c r="Q12" s="259"/>
      <c r="R12" s="260"/>
      <c r="S12" s="79" t="s">
        <v>526</v>
      </c>
      <c r="T12" s="80" t="s">
        <v>527</v>
      </c>
      <c r="U12" s="81" t="s">
        <v>533</v>
      </c>
      <c r="V12" s="259"/>
      <c r="W12" s="260"/>
      <c r="X12" s="88" t="s">
        <v>526</v>
      </c>
      <c r="Y12" s="89" t="s">
        <v>527</v>
      </c>
      <c r="Z12" s="82" t="s">
        <v>533</v>
      </c>
      <c r="AA12" s="259"/>
      <c r="AB12" s="260"/>
      <c r="AC12" s="91" t="s">
        <v>526</v>
      </c>
      <c r="AD12" s="91" t="s">
        <v>527</v>
      </c>
      <c r="AE12" s="91" t="s">
        <v>533</v>
      </c>
      <c r="AF12" s="385"/>
    </row>
    <row r="13" spans="1:52">
      <c r="A13" s="361"/>
      <c r="B13" s="361"/>
      <c r="C13" s="361"/>
      <c r="D13" s="361"/>
      <c r="E13" s="361"/>
      <c r="F13" s="361"/>
      <c r="G13" s="361"/>
      <c r="H13" s="362"/>
      <c r="I13" s="92">
        <v>1</v>
      </c>
      <c r="J13" s="93">
        <f>AVERAGE(J7:J10)</f>
        <v>0</v>
      </c>
      <c r="K13" s="94" t="str">
        <f>IF(J13&gt;=I13,"CUMPLE","NO CUMPLE")</f>
        <v>NO CUMPLE</v>
      </c>
      <c r="L13" s="259"/>
      <c r="M13" s="260"/>
      <c r="N13" s="92">
        <v>1</v>
      </c>
      <c r="O13" s="93">
        <f>AVERAGE(O7:O10)</f>
        <v>0</v>
      </c>
      <c r="P13" s="94" t="str">
        <f>IF(O13&gt;=N13,"CUMPLE","NO CUMPLE")</f>
        <v>NO CUMPLE</v>
      </c>
      <c r="Q13" s="259"/>
      <c r="R13" s="260"/>
      <c r="S13" s="93">
        <v>1</v>
      </c>
      <c r="T13" s="93">
        <f>AVERAGE(T7:T10)</f>
        <v>0</v>
      </c>
      <c r="U13" s="94" t="str">
        <f>IF(T13&gt;=S13,"CUMPLE","NO CUMPLE")</f>
        <v>NO CUMPLE</v>
      </c>
      <c r="V13" s="259"/>
      <c r="W13" s="260"/>
      <c r="X13" s="93">
        <v>1</v>
      </c>
      <c r="Y13" s="93">
        <f>AVERAGE(Y7:Y10)</f>
        <v>0</v>
      </c>
      <c r="Z13" s="95" t="str">
        <f>IF(Y13&gt;=X13,"CUMPLE","NO CUMPLE")</f>
        <v>NO CUMPLE</v>
      </c>
      <c r="AA13" s="259"/>
      <c r="AB13" s="260"/>
      <c r="AC13" s="92">
        <v>1</v>
      </c>
      <c r="AD13" s="93">
        <f>AVERAGE(AD7:AD10)</f>
        <v>0</v>
      </c>
      <c r="AE13" s="94" t="str">
        <f>IF(AD13&gt;=AC13,"CUMPLE","NO CUMPLE")</f>
        <v>NO CUMPLE</v>
      </c>
      <c r="AF13" s="385"/>
    </row>
  </sheetData>
  <sheetProtection algorithmName="SHA-512" hashValue="dCvmnHMYmjIcSso7yjMVT4pZb1ngbMpcrSWisxjZnfu4J+iwnclMrMk79tvPRP4j8jLRWkicttaSAuhB9/5XBw==" saltValue="35ZqCC+62Py6zrcsFiUUrA==" spinCount="100000" sheet="1" objects="1" scenarios="1"/>
  <mergeCells count="36">
    <mergeCell ref="AF11:AF13"/>
    <mergeCell ref="A4:AF4"/>
    <mergeCell ref="A5:A6"/>
    <mergeCell ref="B5:B6"/>
    <mergeCell ref="S11:U11"/>
    <mergeCell ref="V11:W13"/>
    <mergeCell ref="X11:Z11"/>
    <mergeCell ref="AA11:AB13"/>
    <mergeCell ref="AC11:AE11"/>
    <mergeCell ref="A11:H13"/>
    <mergeCell ref="I11:K11"/>
    <mergeCell ref="L11:M13"/>
    <mergeCell ref="N11:P11"/>
    <mergeCell ref="Q11:R13"/>
    <mergeCell ref="A7:A10"/>
    <mergeCell ref="B7:B8"/>
    <mergeCell ref="A1:C1"/>
    <mergeCell ref="D1:AC1"/>
    <mergeCell ref="A3:AF3"/>
    <mergeCell ref="H5:L5"/>
    <mergeCell ref="M5:Q5"/>
    <mergeCell ref="R5:V5"/>
    <mergeCell ref="W5:AA5"/>
    <mergeCell ref="AB5:AF5"/>
    <mergeCell ref="C5:C6"/>
    <mergeCell ref="D5:D6"/>
    <mergeCell ref="E5:E6"/>
    <mergeCell ref="F5:F6"/>
    <mergeCell ref="G5:G6"/>
    <mergeCell ref="AD1:AF1"/>
    <mergeCell ref="A2:C2"/>
    <mergeCell ref="D2:L2"/>
    <mergeCell ref="M2:U2"/>
    <mergeCell ref="V2:AC2"/>
    <mergeCell ref="AD2:AF2"/>
    <mergeCell ref="B9:B10"/>
  </mergeCells>
  <conditionalFormatting sqref="K7">
    <cfRule type="iconSet" priority="120">
      <iconSet>
        <cfvo type="percent" val="0"/>
        <cfvo type="percent" val="33"/>
        <cfvo type="percent" val="67"/>
      </iconSet>
    </cfRule>
  </conditionalFormatting>
  <conditionalFormatting sqref="K7:K10">
    <cfRule type="containsText" dxfId="39" priority="74" operator="containsText" text="CUMPLE">
      <formula>NOT(ISERROR(SEARCH("CUMPLE",K7)))</formula>
    </cfRule>
    <cfRule type="containsText" dxfId="38" priority="73" operator="containsText" text="NO CUMPLE">
      <formula>NOT(ISERROR(SEARCH("NO CUMPLE",K7)))</formula>
    </cfRule>
  </conditionalFormatting>
  <conditionalFormatting sqref="K8">
    <cfRule type="iconSet" priority="105">
      <iconSet>
        <cfvo type="percent" val="0"/>
        <cfvo type="percent" val="33"/>
        <cfvo type="percent" val="67"/>
      </iconSet>
    </cfRule>
  </conditionalFormatting>
  <conditionalFormatting sqref="K9">
    <cfRule type="iconSet" priority="90">
      <iconSet>
        <cfvo type="percent" val="0"/>
        <cfvo type="percent" val="33"/>
        <cfvo type="percent" val="67"/>
      </iconSet>
    </cfRule>
  </conditionalFormatting>
  <conditionalFormatting sqref="K10">
    <cfRule type="iconSet" priority="75">
      <iconSet>
        <cfvo type="percent" val="0"/>
        <cfvo type="percent" val="33"/>
        <cfvo type="percent" val="67"/>
      </iconSet>
    </cfRule>
  </conditionalFormatting>
  <conditionalFormatting sqref="K13">
    <cfRule type="containsText" dxfId="37" priority="13" operator="containsText" text="NO CUMPLE">
      <formula>NOT(ISERROR(SEARCH("NO CUMPLE",K13)))</formula>
    </cfRule>
    <cfRule type="containsText" dxfId="36" priority="14" operator="containsText" text="CUMPLE">
      <formula>NOT(ISERROR(SEARCH("CUMPLE",K13)))</formula>
    </cfRule>
    <cfRule type="iconSet" priority="15">
      <iconSet>
        <cfvo type="percent" val="0"/>
        <cfvo type="percent" val="33"/>
        <cfvo type="percent" val="67"/>
      </iconSet>
    </cfRule>
  </conditionalFormatting>
  <conditionalFormatting sqref="P7">
    <cfRule type="iconSet" priority="117">
      <iconSet>
        <cfvo type="percent" val="0"/>
        <cfvo type="percent" val="33"/>
        <cfvo type="percent" val="67"/>
      </iconSet>
    </cfRule>
  </conditionalFormatting>
  <conditionalFormatting sqref="P7:P10">
    <cfRule type="containsText" dxfId="35" priority="71" operator="containsText" text="CUMPLE">
      <formula>NOT(ISERROR(SEARCH("CUMPLE",P7)))</formula>
    </cfRule>
    <cfRule type="containsText" dxfId="34" priority="70" operator="containsText" text="NO CUMPLE">
      <formula>NOT(ISERROR(SEARCH("NO CUMPLE",P7)))</formula>
    </cfRule>
  </conditionalFormatting>
  <conditionalFormatting sqref="P8">
    <cfRule type="iconSet" priority="102">
      <iconSet>
        <cfvo type="percent" val="0"/>
        <cfvo type="percent" val="33"/>
        <cfvo type="percent" val="67"/>
      </iconSet>
    </cfRule>
  </conditionalFormatting>
  <conditionalFormatting sqref="P9">
    <cfRule type="iconSet" priority="87">
      <iconSet>
        <cfvo type="percent" val="0"/>
        <cfvo type="percent" val="33"/>
        <cfvo type="percent" val="67"/>
      </iconSet>
    </cfRule>
  </conditionalFormatting>
  <conditionalFormatting sqref="P10">
    <cfRule type="iconSet" priority="72">
      <iconSet>
        <cfvo type="percent" val="0"/>
        <cfvo type="percent" val="33"/>
        <cfvo type="percent" val="67"/>
      </iconSet>
    </cfRule>
  </conditionalFormatting>
  <conditionalFormatting sqref="P13">
    <cfRule type="containsText" dxfId="33" priority="11" operator="containsText" text="CUMPLE">
      <formula>NOT(ISERROR(SEARCH("CUMPLE",P13)))</formula>
    </cfRule>
    <cfRule type="containsText" dxfId="32" priority="10" operator="containsText" text="NO CUMPLE">
      <formula>NOT(ISERROR(SEARCH("NO CUMPLE",P13)))</formula>
    </cfRule>
    <cfRule type="iconSet" priority="12">
      <iconSet>
        <cfvo type="percent" val="0"/>
        <cfvo type="percent" val="33"/>
        <cfvo type="percent" val="67"/>
      </iconSet>
    </cfRule>
  </conditionalFormatting>
  <conditionalFormatting sqref="U7">
    <cfRule type="iconSet" priority="114">
      <iconSet>
        <cfvo type="percent" val="0"/>
        <cfvo type="percent" val="33"/>
        <cfvo type="percent" val="67"/>
      </iconSet>
    </cfRule>
  </conditionalFormatting>
  <conditionalFormatting sqref="U7:U10">
    <cfRule type="containsText" dxfId="31" priority="67" operator="containsText" text="NO CUMPLE">
      <formula>NOT(ISERROR(SEARCH("NO CUMPLE",U7)))</formula>
    </cfRule>
    <cfRule type="containsText" dxfId="30" priority="68" operator="containsText" text="CUMPLE">
      <formula>NOT(ISERROR(SEARCH("CUMPLE",U7)))</formula>
    </cfRule>
  </conditionalFormatting>
  <conditionalFormatting sqref="U8">
    <cfRule type="iconSet" priority="99">
      <iconSet>
        <cfvo type="percent" val="0"/>
        <cfvo type="percent" val="33"/>
        <cfvo type="percent" val="67"/>
      </iconSet>
    </cfRule>
  </conditionalFormatting>
  <conditionalFormatting sqref="U9">
    <cfRule type="iconSet" priority="84">
      <iconSet>
        <cfvo type="percent" val="0"/>
        <cfvo type="percent" val="33"/>
        <cfvo type="percent" val="67"/>
      </iconSet>
    </cfRule>
  </conditionalFormatting>
  <conditionalFormatting sqref="U10">
    <cfRule type="iconSet" priority="69">
      <iconSet>
        <cfvo type="percent" val="0"/>
        <cfvo type="percent" val="33"/>
        <cfvo type="percent" val="67"/>
      </iconSet>
    </cfRule>
  </conditionalFormatting>
  <conditionalFormatting sqref="U13">
    <cfRule type="iconSet" priority="9">
      <iconSet>
        <cfvo type="percent" val="0"/>
        <cfvo type="percent" val="33"/>
        <cfvo type="percent" val="67"/>
      </iconSet>
    </cfRule>
    <cfRule type="containsText" dxfId="29" priority="8" operator="containsText" text="CUMPLE">
      <formula>NOT(ISERROR(SEARCH("CUMPLE",U13)))</formula>
    </cfRule>
    <cfRule type="containsText" dxfId="28" priority="7" operator="containsText" text="NO CUMPLE">
      <formula>NOT(ISERROR(SEARCH("NO CUMPLE",U13)))</formula>
    </cfRule>
  </conditionalFormatting>
  <conditionalFormatting sqref="Z7">
    <cfRule type="iconSet" priority="111">
      <iconSet>
        <cfvo type="percent" val="0"/>
        <cfvo type="percent" val="33"/>
        <cfvo type="percent" val="67"/>
      </iconSet>
    </cfRule>
  </conditionalFormatting>
  <conditionalFormatting sqref="Z7:Z10">
    <cfRule type="containsText" dxfId="27" priority="65" operator="containsText" text="CUMPLE">
      <formula>NOT(ISERROR(SEARCH("CUMPLE",Z7)))</formula>
    </cfRule>
    <cfRule type="containsText" dxfId="26" priority="64" operator="containsText" text="NO CUMPLE">
      <formula>NOT(ISERROR(SEARCH("NO CUMPLE",Z7)))</formula>
    </cfRule>
  </conditionalFormatting>
  <conditionalFormatting sqref="Z8">
    <cfRule type="iconSet" priority="96">
      <iconSet>
        <cfvo type="percent" val="0"/>
        <cfvo type="percent" val="33"/>
        <cfvo type="percent" val="67"/>
      </iconSet>
    </cfRule>
  </conditionalFormatting>
  <conditionalFormatting sqref="Z9">
    <cfRule type="iconSet" priority="81">
      <iconSet>
        <cfvo type="percent" val="0"/>
        <cfvo type="percent" val="33"/>
        <cfvo type="percent" val="67"/>
      </iconSet>
    </cfRule>
  </conditionalFormatting>
  <conditionalFormatting sqref="Z10">
    <cfRule type="iconSet" priority="66">
      <iconSet>
        <cfvo type="percent" val="0"/>
        <cfvo type="percent" val="33"/>
        <cfvo type="percent" val="67"/>
      </iconSet>
    </cfRule>
  </conditionalFormatting>
  <conditionalFormatting sqref="Z13">
    <cfRule type="iconSet" priority="6">
      <iconSet>
        <cfvo type="percent" val="0"/>
        <cfvo type="percent" val="33"/>
        <cfvo type="percent" val="67"/>
      </iconSet>
    </cfRule>
    <cfRule type="containsText" dxfId="25" priority="5" operator="containsText" text="CUMPLE">
      <formula>NOT(ISERROR(SEARCH("CUMPLE",Z13)))</formula>
    </cfRule>
    <cfRule type="containsText" dxfId="24" priority="4" operator="containsText" text="NO CUMPLE">
      <formula>NOT(ISERROR(SEARCH("NO CUMPLE",Z13)))</formula>
    </cfRule>
  </conditionalFormatting>
  <conditionalFormatting sqref="AE7">
    <cfRule type="iconSet" priority="108">
      <iconSet>
        <cfvo type="percent" val="0"/>
        <cfvo type="percent" val="33"/>
        <cfvo type="percent" val="67"/>
      </iconSet>
    </cfRule>
  </conditionalFormatting>
  <conditionalFormatting sqref="AE7:AE10">
    <cfRule type="containsText" dxfId="23" priority="62" operator="containsText" text="CUMPLE">
      <formula>NOT(ISERROR(SEARCH("CUMPLE",AE7)))</formula>
    </cfRule>
    <cfRule type="containsText" dxfId="22" priority="61" operator="containsText" text="NO CUMPLE">
      <formula>NOT(ISERROR(SEARCH("NO CUMPLE",AE7)))</formula>
    </cfRule>
  </conditionalFormatting>
  <conditionalFormatting sqref="AE8">
    <cfRule type="iconSet" priority="93">
      <iconSet>
        <cfvo type="percent" val="0"/>
        <cfvo type="percent" val="33"/>
        <cfvo type="percent" val="67"/>
      </iconSet>
    </cfRule>
  </conditionalFormatting>
  <conditionalFormatting sqref="AE9">
    <cfRule type="iconSet" priority="78">
      <iconSet>
        <cfvo type="percent" val="0"/>
        <cfvo type="percent" val="33"/>
        <cfvo type="percent" val="67"/>
      </iconSet>
    </cfRule>
  </conditionalFormatting>
  <conditionalFormatting sqref="AE10">
    <cfRule type="iconSet" priority="63">
      <iconSet>
        <cfvo type="percent" val="0"/>
        <cfvo type="percent" val="33"/>
        <cfvo type="percent" val="67"/>
      </iconSet>
    </cfRule>
  </conditionalFormatting>
  <conditionalFormatting sqref="AE13">
    <cfRule type="containsText" dxfId="21" priority="2" operator="containsText" text="CUMPLE">
      <formula>NOT(ISERROR(SEARCH("CUMPLE",AE13)))</formula>
    </cfRule>
    <cfRule type="iconSet" priority="3">
      <iconSet>
        <cfvo type="percent" val="0"/>
        <cfvo type="percent" val="33"/>
        <cfvo type="percent" val="67"/>
      </iconSet>
    </cfRule>
    <cfRule type="containsText" dxfId="20" priority="1" operator="containsText" text="NO CUMPLE">
      <formula>NOT(ISERROR(SEARCH("NO CUMPLE",AE13)))</formula>
    </cfRule>
  </conditionalFormatting>
  <dataValidations xWindow="585" yWindow="450" count="5">
    <dataValidation type="list" allowBlank="1" showInputMessage="1" showErrorMessage="1" sqref="C8" xr:uid="{4A2B3194-C95E-430F-A002-A6BD4292952A}">
      <formula1>INDIRECT(B8)</formula1>
    </dataValidation>
    <dataValidation allowBlank="1" showInputMessage="1" showErrorMessage="1" prompt="Por favor elegir de acuerdo a la categoría anterior, el objetivo o componente que desarrolla la categoría._x000a_" sqref="B9" xr:uid="{D6CD5AEE-7474-40DC-AC2B-42546C82F5EE}"/>
    <dataValidation allowBlank="1" showInputMessage="1" showErrorMessage="1" prompt="Por favor incluya las variables consideradas para el cálculo del indicador tomando como referencia las variables señaladas en la definición de la fórmula. (forma matematica)." sqref="X7:X10 AA7:AA10 AF7:AF10 G7:G10 L7:L10 I7:I10 Q7:Q10 N7:N10 V7:V10 S7:S10 F7:F8" xr:uid="{BE557D0A-F9AF-4FAB-8A91-B453FEA222D6}"/>
    <dataValidation allowBlank="1" showInputMessage="1" showErrorMessage="1" prompt="Elija de acuerdo a la categoría anterior_x000a_" sqref="B5" xr:uid="{2CE70A2F-810F-4B93-B9BC-7D775B9E39D2}"/>
    <dataValidation allowBlank="1" showInputMessage="1" showErrorMessage="1" prompt="Describa las acciones que desarrollan los componentes de la PP o Plan de Acciones Afirmativas" sqref="C5:E5 C7 C9:C10" xr:uid="{2FA67F09-80C2-4F86-98F8-19A0FFEEC1EC}"/>
  </dataValidations>
  <pageMargins left="0.7" right="0.7" top="0.75" bottom="0.75" header="0.3" footer="0.3"/>
  <pageSetup scale="37"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9F1B1-4BE5-4CCF-B7F9-78FC9688D3E1}">
  <dimension ref="A1:BA12"/>
  <sheetViews>
    <sheetView zoomScale="60" zoomScaleNormal="60" workbookViewId="0">
      <selection activeCell="T24" sqref="T24"/>
    </sheetView>
  </sheetViews>
  <sheetFormatPr baseColWidth="10" defaultColWidth="11" defaultRowHeight="14.25"/>
  <cols>
    <col min="1" max="1" width="20.42578125" style="96" customWidth="1"/>
    <col min="2" max="2" width="34.85546875" style="96" customWidth="1"/>
    <col min="3" max="3" width="28.7109375" style="96" customWidth="1"/>
    <col min="4" max="4" width="20.42578125" style="96" customWidth="1"/>
    <col min="5" max="5" width="8.85546875" style="96" customWidth="1"/>
    <col min="6" max="6" width="10.85546875" style="96" customWidth="1"/>
    <col min="7" max="7" width="21" style="96" customWidth="1"/>
    <col min="8" max="11" width="16.140625" style="96" customWidth="1"/>
    <col min="12" max="12" width="23" style="96" customWidth="1"/>
    <col min="13" max="16" width="16.140625" style="96" customWidth="1"/>
    <col min="17" max="17" width="23" style="96" customWidth="1"/>
    <col min="18" max="21" width="16.140625" style="96" customWidth="1"/>
    <col min="22" max="22" width="23" style="96" customWidth="1"/>
    <col min="23" max="26" width="16.140625" style="96" customWidth="1"/>
    <col min="27" max="27" width="23" style="96" customWidth="1"/>
    <col min="28" max="31" width="16.140625" style="96" customWidth="1"/>
    <col min="32" max="32" width="43.7109375" style="96" customWidth="1"/>
    <col min="33" max="33" width="25.7109375" style="52" customWidth="1"/>
    <col min="34" max="16384" width="11" style="52"/>
  </cols>
  <sheetData>
    <row r="1" spans="1:53" ht="86.25" customHeight="1">
      <c r="A1" s="248"/>
      <c r="B1" s="248"/>
      <c r="C1" s="248"/>
      <c r="D1" s="251" t="s">
        <v>597</v>
      </c>
      <c r="E1" s="252"/>
      <c r="F1" s="252"/>
      <c r="G1" s="252"/>
      <c r="H1" s="252"/>
      <c r="I1" s="252"/>
      <c r="J1" s="252"/>
      <c r="K1" s="252"/>
      <c r="L1" s="252"/>
      <c r="M1" s="252"/>
      <c r="N1" s="252"/>
      <c r="O1" s="252"/>
      <c r="P1" s="252"/>
      <c r="Q1" s="252"/>
      <c r="R1" s="252"/>
      <c r="S1" s="252"/>
      <c r="T1" s="252"/>
      <c r="U1" s="252"/>
      <c r="V1" s="252"/>
      <c r="W1" s="252"/>
      <c r="X1" s="252"/>
      <c r="Y1" s="252"/>
      <c r="Z1" s="252"/>
      <c r="AA1" s="252"/>
      <c r="AB1" s="252"/>
      <c r="AC1" s="253"/>
      <c r="AD1" s="248"/>
      <c r="AE1" s="248"/>
      <c r="AF1" s="248"/>
    </row>
    <row r="2" spans="1:53" s="53" customFormat="1" ht="43.5" customHeight="1">
      <c r="A2" s="249" t="s">
        <v>610</v>
      </c>
      <c r="B2" s="249"/>
      <c r="C2" s="249"/>
      <c r="D2" s="254" t="s">
        <v>611</v>
      </c>
      <c r="E2" s="252"/>
      <c r="F2" s="252"/>
      <c r="G2" s="252"/>
      <c r="H2" s="252"/>
      <c r="I2" s="252"/>
      <c r="J2" s="252"/>
      <c r="K2" s="252"/>
      <c r="L2" s="253"/>
      <c r="M2" s="254" t="s">
        <v>612</v>
      </c>
      <c r="N2" s="252"/>
      <c r="O2" s="252"/>
      <c r="P2" s="252"/>
      <c r="Q2" s="252"/>
      <c r="R2" s="252"/>
      <c r="S2" s="252"/>
      <c r="T2" s="252"/>
      <c r="U2" s="253"/>
      <c r="V2" s="254" t="s">
        <v>609</v>
      </c>
      <c r="W2" s="252"/>
      <c r="X2" s="252"/>
      <c r="Y2" s="252"/>
      <c r="Z2" s="252"/>
      <c r="AA2" s="252"/>
      <c r="AB2" s="252"/>
      <c r="AC2" s="253"/>
      <c r="AD2" s="250" t="s">
        <v>598</v>
      </c>
      <c r="AE2" s="250"/>
      <c r="AF2" s="250"/>
    </row>
    <row r="3" spans="1:53" ht="15.75" customHeight="1">
      <c r="A3" s="264"/>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6"/>
    </row>
    <row r="4" spans="1:53" s="98" customFormat="1" ht="36.75" customHeight="1">
      <c r="A4" s="321" t="s">
        <v>525</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97"/>
      <c r="AH4" s="97"/>
      <c r="AI4" s="97"/>
      <c r="AJ4" s="97"/>
      <c r="AK4" s="97"/>
      <c r="AL4" s="97"/>
      <c r="AM4" s="97"/>
    </row>
    <row r="5" spans="1:53" ht="27" customHeight="1">
      <c r="A5" s="342" t="s">
        <v>287</v>
      </c>
      <c r="B5" s="344" t="s">
        <v>1</v>
      </c>
      <c r="C5" s="344" t="s">
        <v>2</v>
      </c>
      <c r="D5" s="344" t="s">
        <v>3</v>
      </c>
      <c r="E5" s="344" t="s">
        <v>288</v>
      </c>
      <c r="F5" s="344" t="s">
        <v>0</v>
      </c>
      <c r="G5" s="344" t="s">
        <v>16</v>
      </c>
      <c r="H5" s="278" t="s">
        <v>529</v>
      </c>
      <c r="I5" s="279"/>
      <c r="J5" s="279"/>
      <c r="K5" s="279"/>
      <c r="L5" s="280"/>
      <c r="M5" s="255" t="s">
        <v>530</v>
      </c>
      <c r="N5" s="256"/>
      <c r="O5" s="256"/>
      <c r="P5" s="256"/>
      <c r="Q5" s="336"/>
      <c r="R5" s="263" t="s">
        <v>531</v>
      </c>
      <c r="S5" s="337"/>
      <c r="T5" s="337"/>
      <c r="U5" s="337"/>
      <c r="V5" s="261"/>
      <c r="W5" s="270" t="s">
        <v>532</v>
      </c>
      <c r="X5" s="271"/>
      <c r="Y5" s="271"/>
      <c r="Z5" s="271"/>
      <c r="AA5" s="338"/>
      <c r="AB5" s="272" t="s">
        <v>537</v>
      </c>
      <c r="AC5" s="273"/>
      <c r="AD5" s="273"/>
      <c r="AE5" s="273"/>
      <c r="AF5" s="339"/>
      <c r="AG5" s="99"/>
      <c r="AH5" s="99"/>
      <c r="AI5" s="99"/>
      <c r="AJ5" s="99"/>
      <c r="AK5" s="99"/>
      <c r="AL5" s="99"/>
      <c r="AM5" s="99"/>
      <c r="AN5" s="100"/>
      <c r="AO5" s="100"/>
      <c r="AP5" s="100"/>
      <c r="AQ5" s="100"/>
      <c r="AR5" s="100"/>
      <c r="AS5" s="100"/>
      <c r="AT5" s="100"/>
      <c r="AU5" s="100"/>
      <c r="AV5" s="100"/>
      <c r="AW5" s="100"/>
      <c r="AX5" s="100"/>
      <c r="AY5" s="100"/>
      <c r="AZ5" s="100"/>
      <c r="BA5" s="100"/>
    </row>
    <row r="6" spans="1:53" ht="27" customHeight="1">
      <c r="A6" s="343"/>
      <c r="B6" s="345"/>
      <c r="C6" s="345"/>
      <c r="D6" s="345"/>
      <c r="E6" s="345"/>
      <c r="F6" s="345"/>
      <c r="G6" s="345"/>
      <c r="H6" s="86" t="s">
        <v>526</v>
      </c>
      <c r="I6" s="86" t="s">
        <v>527</v>
      </c>
      <c r="J6" s="86" t="s">
        <v>591</v>
      </c>
      <c r="K6" s="86" t="s">
        <v>533</v>
      </c>
      <c r="L6" s="86" t="s">
        <v>528</v>
      </c>
      <c r="M6" s="87" t="s">
        <v>526</v>
      </c>
      <c r="N6" s="87" t="s">
        <v>527</v>
      </c>
      <c r="O6" s="87" t="s">
        <v>591</v>
      </c>
      <c r="P6" s="87" t="s">
        <v>533</v>
      </c>
      <c r="Q6" s="87" t="s">
        <v>528</v>
      </c>
      <c r="R6" s="80" t="s">
        <v>526</v>
      </c>
      <c r="S6" s="80" t="s">
        <v>527</v>
      </c>
      <c r="T6" s="80" t="s">
        <v>591</v>
      </c>
      <c r="U6" s="80" t="s">
        <v>533</v>
      </c>
      <c r="V6" s="80" t="s">
        <v>528</v>
      </c>
      <c r="W6" s="89" t="s">
        <v>526</v>
      </c>
      <c r="X6" s="89" t="s">
        <v>527</v>
      </c>
      <c r="Y6" s="89" t="s">
        <v>591</v>
      </c>
      <c r="Z6" s="89" t="s">
        <v>533</v>
      </c>
      <c r="AA6" s="89" t="s">
        <v>528</v>
      </c>
      <c r="AB6" s="91" t="s">
        <v>627</v>
      </c>
      <c r="AC6" s="91" t="s">
        <v>535</v>
      </c>
      <c r="AD6" s="91" t="s">
        <v>591</v>
      </c>
      <c r="AE6" s="91" t="s">
        <v>536</v>
      </c>
      <c r="AF6" s="91" t="s">
        <v>592</v>
      </c>
      <c r="AG6" s="99"/>
      <c r="AH6" s="99"/>
      <c r="AI6" s="99"/>
      <c r="AJ6" s="99"/>
      <c r="AK6" s="99"/>
      <c r="AL6" s="99"/>
      <c r="AM6" s="99"/>
      <c r="AN6" s="100"/>
      <c r="AO6" s="100"/>
      <c r="AP6" s="100"/>
      <c r="AQ6" s="100"/>
      <c r="AR6" s="100"/>
      <c r="AS6" s="100"/>
      <c r="AT6" s="100"/>
      <c r="AU6" s="100"/>
      <c r="AV6" s="100"/>
      <c r="AW6" s="100"/>
      <c r="AX6" s="100"/>
      <c r="AY6" s="100"/>
      <c r="AZ6" s="100"/>
      <c r="BA6" s="100"/>
    </row>
    <row r="7" spans="1:53" ht="142.5">
      <c r="A7" s="388" t="s">
        <v>186</v>
      </c>
      <c r="B7" s="101" t="s">
        <v>278</v>
      </c>
      <c r="C7" s="102" t="s">
        <v>279</v>
      </c>
      <c r="D7" s="101" t="s">
        <v>280</v>
      </c>
      <c r="E7" s="101">
        <v>16</v>
      </c>
      <c r="F7" s="103">
        <v>4</v>
      </c>
      <c r="G7" s="103" t="s">
        <v>586</v>
      </c>
      <c r="H7" s="104">
        <f>F7/4</f>
        <v>1</v>
      </c>
      <c r="I7" s="27"/>
      <c r="J7" s="106">
        <f>_xlfn.PERCENTOF(I7,H7)</f>
        <v>0</v>
      </c>
      <c r="K7" s="94" t="str">
        <f t="shared" ref="K7:K9" si="0">IF(I7&gt;=H7,"CUMPLE","NO CUMPLE")</f>
        <v>NO CUMPLE</v>
      </c>
      <c r="L7" s="27"/>
      <c r="M7" s="104">
        <f t="shared" ref="M7:M9" si="1">F7/4</f>
        <v>1</v>
      </c>
      <c r="N7" s="27"/>
      <c r="O7" s="106">
        <f>_xlfn.PERCENTOF(N7,M7)</f>
        <v>0</v>
      </c>
      <c r="P7" s="94" t="str">
        <f t="shared" ref="P7:P9" si="2">IF(N7&gt;=M7,"CUMPLE","NO CUMPLE")</f>
        <v>NO CUMPLE</v>
      </c>
      <c r="Q7" s="27"/>
      <c r="R7" s="104">
        <f t="shared" ref="R7:R9" si="3">F7/4</f>
        <v>1</v>
      </c>
      <c r="S7" s="27"/>
      <c r="T7" s="106">
        <f>_xlfn.PERCENTOF(S7,R7)</f>
        <v>0</v>
      </c>
      <c r="U7" s="94" t="str">
        <f t="shared" ref="U7:U9" si="4">IF(S7&gt;=R7,"CUMPLE","NO CUMPLE")</f>
        <v>NO CUMPLE</v>
      </c>
      <c r="V7" s="27"/>
      <c r="W7" s="104">
        <f t="shared" ref="W7:W9" si="5">F7/4</f>
        <v>1</v>
      </c>
      <c r="X7" s="27"/>
      <c r="Y7" s="106">
        <f>_xlfn.PERCENTOF(X7,W7)</f>
        <v>0</v>
      </c>
      <c r="Z7" s="94" t="str">
        <f t="shared" ref="Z7:Z9" si="6">IF(X7&gt;=W7,"CUMPLE","NO CUMPLE")</f>
        <v>NO CUMPLE</v>
      </c>
      <c r="AA7" s="27"/>
      <c r="AB7" s="107">
        <f t="shared" ref="AB7:AB9" si="7">H7+M7+R7+W7</f>
        <v>4</v>
      </c>
      <c r="AC7" s="104">
        <f>I7+N7+S7+X7</f>
        <v>0</v>
      </c>
      <c r="AD7" s="106">
        <f>_xlfn.PERCENTOF(AC7,AB7)</f>
        <v>0</v>
      </c>
      <c r="AE7" s="94" t="str">
        <f t="shared" ref="AE7:AE9" si="8">IF(AC7&gt;=AB7,"CUMPLE","NO CUMPLE")</f>
        <v>NO CUMPLE</v>
      </c>
      <c r="AF7" s="27"/>
      <c r="AG7" s="85"/>
      <c r="AH7" s="85"/>
      <c r="AI7" s="85"/>
      <c r="AJ7" s="85"/>
      <c r="AK7" s="85"/>
      <c r="AL7" s="85"/>
      <c r="AM7" s="85"/>
    </row>
    <row r="8" spans="1:53" ht="156.75">
      <c r="A8" s="388"/>
      <c r="B8" s="101" t="s">
        <v>281</v>
      </c>
      <c r="C8" s="102" t="s">
        <v>282</v>
      </c>
      <c r="D8" s="101" t="s">
        <v>283</v>
      </c>
      <c r="E8" s="103">
        <v>8</v>
      </c>
      <c r="F8" s="103">
        <v>2</v>
      </c>
      <c r="G8" s="103" t="s">
        <v>586</v>
      </c>
      <c r="H8" s="104">
        <f t="shared" ref="H8:H9" si="9">F8/4</f>
        <v>0.5</v>
      </c>
      <c r="I8" s="27"/>
      <c r="J8" s="106">
        <f>_xlfn.PERCENTOF(I8,H8)</f>
        <v>0</v>
      </c>
      <c r="K8" s="94" t="str">
        <f t="shared" si="0"/>
        <v>NO CUMPLE</v>
      </c>
      <c r="L8" s="27"/>
      <c r="M8" s="104">
        <f t="shared" si="1"/>
        <v>0.5</v>
      </c>
      <c r="N8" s="27"/>
      <c r="O8" s="106">
        <f>_xlfn.PERCENTOF(N8,M8)</f>
        <v>0</v>
      </c>
      <c r="P8" s="94" t="str">
        <f t="shared" si="2"/>
        <v>NO CUMPLE</v>
      </c>
      <c r="Q8" s="27"/>
      <c r="R8" s="104">
        <f t="shared" si="3"/>
        <v>0.5</v>
      </c>
      <c r="S8" s="27"/>
      <c r="T8" s="106">
        <f>_xlfn.PERCENTOF(S8,R8)</f>
        <v>0</v>
      </c>
      <c r="U8" s="94" t="str">
        <f t="shared" si="4"/>
        <v>NO CUMPLE</v>
      </c>
      <c r="V8" s="27"/>
      <c r="W8" s="104">
        <f t="shared" si="5"/>
        <v>0.5</v>
      </c>
      <c r="X8" s="27"/>
      <c r="Y8" s="106">
        <f>_xlfn.PERCENTOF(X8,W8)</f>
        <v>0</v>
      </c>
      <c r="Z8" s="94" t="str">
        <f t="shared" si="6"/>
        <v>NO CUMPLE</v>
      </c>
      <c r="AA8" s="27"/>
      <c r="AB8" s="107">
        <f t="shared" si="7"/>
        <v>2</v>
      </c>
      <c r="AC8" s="104">
        <f t="shared" ref="AC8:AC9" si="10">I8+N8+S8+X8</f>
        <v>0</v>
      </c>
      <c r="AD8" s="106">
        <f>_xlfn.PERCENTOF(AC8,AB8)</f>
        <v>0</v>
      </c>
      <c r="AE8" s="94" t="str">
        <f t="shared" si="8"/>
        <v>NO CUMPLE</v>
      </c>
      <c r="AF8" s="27"/>
      <c r="AG8" s="85"/>
      <c r="AH8" s="85"/>
      <c r="AI8" s="85"/>
      <c r="AJ8" s="85"/>
      <c r="AK8" s="85"/>
      <c r="AL8" s="85"/>
      <c r="AM8" s="85"/>
    </row>
    <row r="9" spans="1:53" ht="114">
      <c r="A9" s="388"/>
      <c r="B9" s="103" t="s">
        <v>285</v>
      </c>
      <c r="C9" s="108" t="s">
        <v>284</v>
      </c>
      <c r="D9" s="103" t="s">
        <v>286</v>
      </c>
      <c r="E9" s="103">
        <v>4</v>
      </c>
      <c r="F9" s="103">
        <v>1</v>
      </c>
      <c r="G9" s="103" t="s">
        <v>586</v>
      </c>
      <c r="H9" s="104">
        <f t="shared" si="9"/>
        <v>0.25</v>
      </c>
      <c r="I9" s="27"/>
      <c r="J9" s="106">
        <f t="shared" ref="J9" si="11">_xlfn.PERCENTOF(I9,H9)</f>
        <v>0</v>
      </c>
      <c r="K9" s="94" t="str">
        <f t="shared" si="0"/>
        <v>NO CUMPLE</v>
      </c>
      <c r="L9" s="27"/>
      <c r="M9" s="104">
        <f t="shared" si="1"/>
        <v>0.25</v>
      </c>
      <c r="N9" s="27"/>
      <c r="O9" s="106">
        <f t="shared" ref="O9" si="12">_xlfn.PERCENTOF(N9,M9)</f>
        <v>0</v>
      </c>
      <c r="P9" s="94" t="str">
        <f t="shared" si="2"/>
        <v>NO CUMPLE</v>
      </c>
      <c r="Q9" s="27"/>
      <c r="R9" s="104">
        <f t="shared" si="3"/>
        <v>0.25</v>
      </c>
      <c r="S9" s="27"/>
      <c r="T9" s="106">
        <f t="shared" ref="T9" si="13">_xlfn.PERCENTOF(S9,R9)</f>
        <v>0</v>
      </c>
      <c r="U9" s="94" t="str">
        <f t="shared" si="4"/>
        <v>NO CUMPLE</v>
      </c>
      <c r="V9" s="27"/>
      <c r="W9" s="104">
        <f t="shared" si="5"/>
        <v>0.25</v>
      </c>
      <c r="X9" s="27"/>
      <c r="Y9" s="106">
        <f t="shared" ref="Y9" si="14">_xlfn.PERCENTOF(X9,W9)</f>
        <v>0</v>
      </c>
      <c r="Z9" s="94" t="str">
        <f t="shared" si="6"/>
        <v>NO CUMPLE</v>
      </c>
      <c r="AA9" s="27"/>
      <c r="AB9" s="107">
        <f t="shared" si="7"/>
        <v>1</v>
      </c>
      <c r="AC9" s="104">
        <f t="shared" si="10"/>
        <v>0</v>
      </c>
      <c r="AD9" s="106">
        <f t="shared" ref="AD9" si="15">_xlfn.PERCENTOF(AC9,AB9)</f>
        <v>0</v>
      </c>
      <c r="AE9" s="94" t="str">
        <f t="shared" si="8"/>
        <v>NO CUMPLE</v>
      </c>
      <c r="AF9" s="27"/>
      <c r="AG9" s="85"/>
      <c r="AH9" s="85"/>
      <c r="AI9" s="85"/>
      <c r="AJ9" s="85"/>
      <c r="AK9" s="85"/>
      <c r="AL9" s="85"/>
      <c r="AM9" s="85"/>
    </row>
    <row r="10" spans="1:53" ht="51.75" customHeight="1">
      <c r="A10" s="359"/>
      <c r="B10" s="359"/>
      <c r="C10" s="359"/>
      <c r="D10" s="359"/>
      <c r="E10" s="359"/>
      <c r="F10" s="359"/>
      <c r="G10" s="359"/>
      <c r="H10" s="360"/>
      <c r="I10" s="278" t="s">
        <v>529</v>
      </c>
      <c r="J10" s="279"/>
      <c r="K10" s="280"/>
      <c r="L10" s="257"/>
      <c r="M10" s="258"/>
      <c r="N10" s="255" t="s">
        <v>530</v>
      </c>
      <c r="O10" s="256"/>
      <c r="P10" s="256"/>
      <c r="Q10" s="257"/>
      <c r="R10" s="258"/>
      <c r="S10" s="261" t="s">
        <v>531</v>
      </c>
      <c r="T10" s="262"/>
      <c r="U10" s="263"/>
      <c r="V10" s="257"/>
      <c r="W10" s="258"/>
      <c r="X10" s="270" t="s">
        <v>532</v>
      </c>
      <c r="Y10" s="271"/>
      <c r="Z10" s="271"/>
      <c r="AA10" s="257"/>
      <c r="AB10" s="258"/>
      <c r="AC10" s="272" t="s">
        <v>537</v>
      </c>
      <c r="AD10" s="273"/>
      <c r="AE10" s="339"/>
      <c r="AF10" s="384"/>
      <c r="AG10" s="85"/>
      <c r="AH10" s="85"/>
      <c r="AI10" s="85"/>
      <c r="AJ10" s="85"/>
      <c r="AK10" s="85"/>
      <c r="AL10" s="85"/>
      <c r="AM10" s="85"/>
    </row>
    <row r="11" spans="1:53" ht="15">
      <c r="A11" s="361"/>
      <c r="B11" s="361"/>
      <c r="C11" s="361"/>
      <c r="D11" s="361"/>
      <c r="E11" s="361"/>
      <c r="F11" s="361"/>
      <c r="G11" s="361"/>
      <c r="H11" s="362"/>
      <c r="I11" s="86" t="s">
        <v>526</v>
      </c>
      <c r="J11" s="77" t="s">
        <v>527</v>
      </c>
      <c r="K11" s="86" t="s">
        <v>533</v>
      </c>
      <c r="L11" s="259"/>
      <c r="M11" s="260"/>
      <c r="N11" s="87" t="s">
        <v>526</v>
      </c>
      <c r="O11" s="87" t="s">
        <v>527</v>
      </c>
      <c r="P11" s="78" t="s">
        <v>533</v>
      </c>
      <c r="Q11" s="259"/>
      <c r="R11" s="260"/>
      <c r="S11" s="79" t="s">
        <v>526</v>
      </c>
      <c r="T11" s="80" t="s">
        <v>527</v>
      </c>
      <c r="U11" s="81" t="s">
        <v>533</v>
      </c>
      <c r="V11" s="259"/>
      <c r="W11" s="260"/>
      <c r="X11" s="88" t="s">
        <v>526</v>
      </c>
      <c r="Y11" s="89" t="s">
        <v>527</v>
      </c>
      <c r="Z11" s="82" t="s">
        <v>533</v>
      </c>
      <c r="AA11" s="259"/>
      <c r="AB11" s="260"/>
      <c r="AC11" s="91" t="s">
        <v>526</v>
      </c>
      <c r="AD11" s="91" t="s">
        <v>527</v>
      </c>
      <c r="AE11" s="91" t="s">
        <v>533</v>
      </c>
      <c r="AF11" s="385"/>
    </row>
    <row r="12" spans="1:53">
      <c r="A12" s="361"/>
      <c r="B12" s="361"/>
      <c r="C12" s="361"/>
      <c r="D12" s="361"/>
      <c r="E12" s="361"/>
      <c r="F12" s="361"/>
      <c r="G12" s="361"/>
      <c r="H12" s="362"/>
      <c r="I12" s="92">
        <v>1</v>
      </c>
      <c r="J12" s="93">
        <f>AVERAGE(J7:J9)</f>
        <v>0</v>
      </c>
      <c r="K12" s="94" t="str">
        <f>IF(J12&gt;=I12,"CUMPLE","NO CUMPLE")</f>
        <v>NO CUMPLE</v>
      </c>
      <c r="L12" s="259"/>
      <c r="M12" s="260"/>
      <c r="N12" s="92">
        <v>1</v>
      </c>
      <c r="O12" s="93">
        <f>AVERAGE(O7:O9)</f>
        <v>0</v>
      </c>
      <c r="P12" s="94" t="str">
        <f>IF(O12&gt;=N12,"CUMPLE","NO CUMPLE")</f>
        <v>NO CUMPLE</v>
      </c>
      <c r="Q12" s="259"/>
      <c r="R12" s="260"/>
      <c r="S12" s="93">
        <v>1</v>
      </c>
      <c r="T12" s="93">
        <f>AVERAGE(T7:T9)</f>
        <v>0</v>
      </c>
      <c r="U12" s="94" t="str">
        <f>IF(T12&gt;=S12,"CUMPLE","NO CUMPLE")</f>
        <v>NO CUMPLE</v>
      </c>
      <c r="V12" s="259"/>
      <c r="W12" s="260"/>
      <c r="X12" s="93">
        <v>1</v>
      </c>
      <c r="Y12" s="93">
        <f>AVERAGE(Y7:Y9)</f>
        <v>0</v>
      </c>
      <c r="Z12" s="95" t="str">
        <f>IF(Y12&gt;=X12,"CUMPLE","NO CUMPLE")</f>
        <v>NO CUMPLE</v>
      </c>
      <c r="AA12" s="259"/>
      <c r="AB12" s="260"/>
      <c r="AC12" s="92">
        <v>1</v>
      </c>
      <c r="AD12" s="93">
        <f>AVERAGE(AD7:AD9)</f>
        <v>0</v>
      </c>
      <c r="AE12" s="94" t="str">
        <f>IF(AD12&gt;=AC12,"CUMPLE","NO CUMPLE")</f>
        <v>NO CUMPLE</v>
      </c>
      <c r="AF12" s="385"/>
    </row>
  </sheetData>
  <sheetProtection algorithmName="SHA-512" hashValue="5ZO1A7w6T1srWrTAvHaj0eSBtqkalgAlCjGDmtE9NBuypvY4FQC8WQtz8W4TEvhWEQGdFrrssqLEqBI5rOoqmg==" saltValue="EfwRr0OzeIxmHVekfztd9w==" spinCount="100000" sheet="1" objects="1" scenarios="1"/>
  <mergeCells count="34">
    <mergeCell ref="AF10:AF12"/>
    <mergeCell ref="R5:V5"/>
    <mergeCell ref="W5:AA5"/>
    <mergeCell ref="AB5:AF5"/>
    <mergeCell ref="S10:U10"/>
    <mergeCell ref="V10:W12"/>
    <mergeCell ref="X10:Z10"/>
    <mergeCell ref="AA10:AB12"/>
    <mergeCell ref="AC10:AE10"/>
    <mergeCell ref="A10:H12"/>
    <mergeCell ref="I10:K10"/>
    <mergeCell ref="L10:M12"/>
    <mergeCell ref="N10:P10"/>
    <mergeCell ref="Q10:R12"/>
    <mergeCell ref="A7:A9"/>
    <mergeCell ref="A4:AF4"/>
    <mergeCell ref="A5:A6"/>
    <mergeCell ref="B5:B6"/>
    <mergeCell ref="C5:C6"/>
    <mergeCell ref="D5:D6"/>
    <mergeCell ref="E5:E6"/>
    <mergeCell ref="F5:F6"/>
    <mergeCell ref="G5:G6"/>
    <mergeCell ref="H5:L5"/>
    <mergeCell ref="M5:Q5"/>
    <mergeCell ref="A3:AF3"/>
    <mergeCell ref="A1:C1"/>
    <mergeCell ref="D1:AC1"/>
    <mergeCell ref="AD1:AF1"/>
    <mergeCell ref="A2:C2"/>
    <mergeCell ref="D2:L2"/>
    <mergeCell ref="M2:U2"/>
    <mergeCell ref="V2:AC2"/>
    <mergeCell ref="AD2:AF2"/>
  </mergeCells>
  <conditionalFormatting sqref="K7">
    <cfRule type="iconSet" priority="60">
      <iconSet>
        <cfvo type="percent" val="0"/>
        <cfvo type="percent" val="33"/>
        <cfvo type="percent" val="67"/>
      </iconSet>
    </cfRule>
  </conditionalFormatting>
  <conditionalFormatting sqref="K7:K9">
    <cfRule type="containsText" dxfId="19" priority="29" operator="containsText" text="CUMPLE">
      <formula>NOT(ISERROR(SEARCH("CUMPLE",K7)))</formula>
    </cfRule>
    <cfRule type="containsText" dxfId="18" priority="28" operator="containsText" text="NO CUMPLE">
      <formula>NOT(ISERROR(SEARCH("NO CUMPLE",K7)))</formula>
    </cfRule>
  </conditionalFormatting>
  <conditionalFormatting sqref="K8">
    <cfRule type="iconSet" priority="45">
      <iconSet>
        <cfvo type="percent" val="0"/>
        <cfvo type="percent" val="33"/>
        <cfvo type="percent" val="67"/>
      </iconSet>
    </cfRule>
  </conditionalFormatting>
  <conditionalFormatting sqref="K9">
    <cfRule type="iconSet" priority="30">
      <iconSet>
        <cfvo type="percent" val="0"/>
        <cfvo type="percent" val="33"/>
        <cfvo type="percent" val="67"/>
      </iconSet>
    </cfRule>
  </conditionalFormatting>
  <conditionalFormatting sqref="K12">
    <cfRule type="containsText" dxfId="17" priority="13" operator="containsText" text="NO CUMPLE">
      <formula>NOT(ISERROR(SEARCH("NO CUMPLE",K12)))</formula>
    </cfRule>
    <cfRule type="containsText" dxfId="16" priority="14" operator="containsText" text="CUMPLE">
      <formula>NOT(ISERROR(SEARCH("CUMPLE",K12)))</formula>
    </cfRule>
    <cfRule type="iconSet" priority="15">
      <iconSet>
        <cfvo type="percent" val="0"/>
        <cfvo type="percent" val="33"/>
        <cfvo type="percent" val="67"/>
      </iconSet>
    </cfRule>
  </conditionalFormatting>
  <conditionalFormatting sqref="P7">
    <cfRule type="iconSet" priority="57">
      <iconSet>
        <cfvo type="percent" val="0"/>
        <cfvo type="percent" val="33"/>
        <cfvo type="percent" val="67"/>
      </iconSet>
    </cfRule>
  </conditionalFormatting>
  <conditionalFormatting sqref="P7:P9">
    <cfRule type="containsText" dxfId="15" priority="26" operator="containsText" text="CUMPLE">
      <formula>NOT(ISERROR(SEARCH("CUMPLE",P7)))</formula>
    </cfRule>
    <cfRule type="containsText" dxfId="14" priority="25" operator="containsText" text="NO CUMPLE">
      <formula>NOT(ISERROR(SEARCH("NO CUMPLE",P7)))</formula>
    </cfRule>
  </conditionalFormatting>
  <conditionalFormatting sqref="P8">
    <cfRule type="iconSet" priority="42">
      <iconSet>
        <cfvo type="percent" val="0"/>
        <cfvo type="percent" val="33"/>
        <cfvo type="percent" val="67"/>
      </iconSet>
    </cfRule>
  </conditionalFormatting>
  <conditionalFormatting sqref="P9">
    <cfRule type="iconSet" priority="27">
      <iconSet>
        <cfvo type="percent" val="0"/>
        <cfvo type="percent" val="33"/>
        <cfvo type="percent" val="67"/>
      </iconSet>
    </cfRule>
  </conditionalFormatting>
  <conditionalFormatting sqref="P12">
    <cfRule type="containsText" dxfId="13" priority="10" operator="containsText" text="NO CUMPLE">
      <formula>NOT(ISERROR(SEARCH("NO CUMPLE",P12)))</formula>
    </cfRule>
    <cfRule type="containsText" dxfId="12" priority="11" operator="containsText" text="CUMPLE">
      <formula>NOT(ISERROR(SEARCH("CUMPLE",P12)))</formula>
    </cfRule>
    <cfRule type="iconSet" priority="12">
      <iconSet>
        <cfvo type="percent" val="0"/>
        <cfvo type="percent" val="33"/>
        <cfvo type="percent" val="67"/>
      </iconSet>
    </cfRule>
  </conditionalFormatting>
  <conditionalFormatting sqref="U7">
    <cfRule type="iconSet" priority="54">
      <iconSet>
        <cfvo type="percent" val="0"/>
        <cfvo type="percent" val="33"/>
        <cfvo type="percent" val="67"/>
      </iconSet>
    </cfRule>
  </conditionalFormatting>
  <conditionalFormatting sqref="U7:U9">
    <cfRule type="containsText" dxfId="11" priority="23" operator="containsText" text="CUMPLE">
      <formula>NOT(ISERROR(SEARCH("CUMPLE",U7)))</formula>
    </cfRule>
    <cfRule type="containsText" dxfId="10" priority="22" operator="containsText" text="NO CUMPLE">
      <formula>NOT(ISERROR(SEARCH("NO CUMPLE",U7)))</formula>
    </cfRule>
  </conditionalFormatting>
  <conditionalFormatting sqref="U8">
    <cfRule type="iconSet" priority="39">
      <iconSet>
        <cfvo type="percent" val="0"/>
        <cfvo type="percent" val="33"/>
        <cfvo type="percent" val="67"/>
      </iconSet>
    </cfRule>
  </conditionalFormatting>
  <conditionalFormatting sqref="U9">
    <cfRule type="iconSet" priority="24">
      <iconSet>
        <cfvo type="percent" val="0"/>
        <cfvo type="percent" val="33"/>
        <cfvo type="percent" val="67"/>
      </iconSet>
    </cfRule>
  </conditionalFormatting>
  <conditionalFormatting sqref="U12">
    <cfRule type="containsText" dxfId="9" priority="7" operator="containsText" text="NO CUMPLE">
      <formula>NOT(ISERROR(SEARCH("NO CUMPLE",U12)))</formula>
    </cfRule>
    <cfRule type="containsText" dxfId="8" priority="8" operator="containsText" text="CUMPLE">
      <formula>NOT(ISERROR(SEARCH("CUMPLE",U12)))</formula>
    </cfRule>
    <cfRule type="iconSet" priority="9">
      <iconSet>
        <cfvo type="percent" val="0"/>
        <cfvo type="percent" val="33"/>
        <cfvo type="percent" val="67"/>
      </iconSet>
    </cfRule>
  </conditionalFormatting>
  <conditionalFormatting sqref="Z7">
    <cfRule type="iconSet" priority="51">
      <iconSet>
        <cfvo type="percent" val="0"/>
        <cfvo type="percent" val="33"/>
        <cfvo type="percent" val="67"/>
      </iconSet>
    </cfRule>
  </conditionalFormatting>
  <conditionalFormatting sqref="Z7:Z9">
    <cfRule type="containsText" dxfId="7" priority="19" operator="containsText" text="NO CUMPLE">
      <formula>NOT(ISERROR(SEARCH("NO CUMPLE",Z7)))</formula>
    </cfRule>
    <cfRule type="containsText" dxfId="6" priority="20" operator="containsText" text="CUMPLE">
      <formula>NOT(ISERROR(SEARCH("CUMPLE",Z7)))</formula>
    </cfRule>
  </conditionalFormatting>
  <conditionalFormatting sqref="Z8">
    <cfRule type="iconSet" priority="36">
      <iconSet>
        <cfvo type="percent" val="0"/>
        <cfvo type="percent" val="33"/>
        <cfvo type="percent" val="67"/>
      </iconSet>
    </cfRule>
  </conditionalFormatting>
  <conditionalFormatting sqref="Z9">
    <cfRule type="iconSet" priority="21">
      <iconSet>
        <cfvo type="percent" val="0"/>
        <cfvo type="percent" val="33"/>
        <cfvo type="percent" val="67"/>
      </iconSet>
    </cfRule>
  </conditionalFormatting>
  <conditionalFormatting sqref="Z12">
    <cfRule type="iconSet" priority="6">
      <iconSet>
        <cfvo type="percent" val="0"/>
        <cfvo type="percent" val="33"/>
        <cfvo type="percent" val="67"/>
      </iconSet>
    </cfRule>
    <cfRule type="containsText" dxfId="5" priority="5" operator="containsText" text="CUMPLE">
      <formula>NOT(ISERROR(SEARCH("CUMPLE",Z12)))</formula>
    </cfRule>
    <cfRule type="containsText" dxfId="4" priority="4" operator="containsText" text="NO CUMPLE">
      <formula>NOT(ISERROR(SEARCH("NO CUMPLE",Z12)))</formula>
    </cfRule>
  </conditionalFormatting>
  <conditionalFormatting sqref="AE7">
    <cfRule type="iconSet" priority="48">
      <iconSet>
        <cfvo type="percent" val="0"/>
        <cfvo type="percent" val="33"/>
        <cfvo type="percent" val="67"/>
      </iconSet>
    </cfRule>
  </conditionalFormatting>
  <conditionalFormatting sqref="AE7:AE9">
    <cfRule type="containsText" dxfId="3" priority="17" operator="containsText" text="CUMPLE">
      <formula>NOT(ISERROR(SEARCH("CUMPLE",AE7)))</formula>
    </cfRule>
    <cfRule type="containsText" dxfId="2" priority="16" operator="containsText" text="NO CUMPLE">
      <formula>NOT(ISERROR(SEARCH("NO CUMPLE",AE7)))</formula>
    </cfRule>
  </conditionalFormatting>
  <conditionalFormatting sqref="AE8">
    <cfRule type="iconSet" priority="33">
      <iconSet>
        <cfvo type="percent" val="0"/>
        <cfvo type="percent" val="33"/>
        <cfvo type="percent" val="67"/>
      </iconSet>
    </cfRule>
  </conditionalFormatting>
  <conditionalFormatting sqref="AE9">
    <cfRule type="iconSet" priority="18">
      <iconSet>
        <cfvo type="percent" val="0"/>
        <cfvo type="percent" val="33"/>
        <cfvo type="percent" val="67"/>
      </iconSet>
    </cfRule>
  </conditionalFormatting>
  <conditionalFormatting sqref="AE12">
    <cfRule type="iconSet" priority="3">
      <iconSet>
        <cfvo type="percent" val="0"/>
        <cfvo type="percent" val="33"/>
        <cfvo type="percent" val="67"/>
      </iconSet>
    </cfRule>
    <cfRule type="containsText" dxfId="1" priority="2" operator="containsText" text="CUMPLE">
      <formula>NOT(ISERROR(SEARCH("CUMPLE",AE12)))</formula>
    </cfRule>
    <cfRule type="containsText" dxfId="0" priority="1" operator="containsText" text="NO CUMPLE">
      <formula>NOT(ISERROR(SEARCH("NO CUMPLE",AE12)))</formula>
    </cfRule>
  </conditionalFormatting>
  <dataValidations count="4">
    <dataValidation allowBlank="1" showInputMessage="1" showErrorMessage="1" prompt="Describa las acciones que desarrollan los componentes de la PP o Plan de Acciones Afirmativas" sqref="C7:C8 C5:E5" xr:uid="{86DBF601-38BF-4C96-9CF5-1A3EB960528C}"/>
    <dataValidation allowBlank="1" showInputMessage="1" showErrorMessage="1" prompt="Elija de acuerdo a la categoría anterior_x000a_" sqref="B5" xr:uid="{17D0878B-9C8F-4215-9772-71B4D4C92E7C}"/>
    <dataValidation allowBlank="1" showInputMessage="1" showErrorMessage="1" prompt="Por favor incluya las variables consideradas para el cálculo del indicador tomando como referencia las variables señaladas en la definición de la fórmula. (forma matematica)." sqref="X7:X9 AF7:AF9 F7:G9 L7:L9 I7:I9 Q7:Q9 N7:N9 V7:V9 S7:S9 AA7:AA9" xr:uid="{5A012581-A5D4-4E30-BA9E-16BE345AD131}"/>
    <dataValidation allowBlank="1" showInputMessage="1" showErrorMessage="1" prompt="Por favor elegir de acuerdo a la categoría anterior, el objetivo o componente que desarrolla la categoría._x000a_" sqref="C9" xr:uid="{F8386D26-8E2B-4161-9E10-2237B13E074C}"/>
  </dataValidations>
  <pageMargins left="0.7" right="0.7" top="0.75" bottom="0.75" header="0.3" footer="0.3"/>
  <pageSetup scale="37"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20067-9369-446E-9D0A-823E8C9D8AEF}">
  <sheetPr>
    <pageSetUpPr fitToPage="1"/>
  </sheetPr>
  <dimension ref="A1:T36"/>
  <sheetViews>
    <sheetView view="pageBreakPreview" topLeftCell="A18" zoomScale="115" zoomScaleNormal="130" zoomScaleSheetLayoutView="115" workbookViewId="0">
      <selection activeCell="C11" sqref="C11:I17"/>
    </sheetView>
  </sheetViews>
  <sheetFormatPr baseColWidth="10" defaultRowHeight="15"/>
  <cols>
    <col min="1" max="3" width="13.5703125" style="2" customWidth="1"/>
    <col min="4" max="6" width="23.42578125" style="2" customWidth="1"/>
    <col min="7" max="9" width="13.5703125" style="2" customWidth="1"/>
    <col min="10" max="16384" width="11.42578125" style="2"/>
  </cols>
  <sheetData>
    <row r="1" spans="1:20" ht="59.25" customHeight="1">
      <c r="A1" s="1"/>
      <c r="B1" s="460" t="s">
        <v>615</v>
      </c>
      <c r="C1" s="461"/>
      <c r="D1" s="461"/>
      <c r="E1" s="461"/>
      <c r="F1" s="461"/>
      <c r="G1" s="461"/>
      <c r="H1" s="462"/>
      <c r="I1" s="1"/>
    </row>
    <row r="2" spans="1:20" ht="22.5" customHeight="1">
      <c r="A2" s="463" t="s">
        <v>610</v>
      </c>
      <c r="B2" s="464"/>
      <c r="C2" s="465"/>
      <c r="D2" s="466" t="s">
        <v>614</v>
      </c>
      <c r="E2" s="465"/>
      <c r="F2" s="466" t="s">
        <v>618</v>
      </c>
      <c r="G2" s="465"/>
      <c r="H2" s="3" t="s">
        <v>609</v>
      </c>
      <c r="I2" s="4" t="s">
        <v>605</v>
      </c>
    </row>
    <row r="3" spans="1:20" ht="6.75" customHeight="1">
      <c r="A3" s="415"/>
      <c r="B3" s="416"/>
      <c r="C3" s="416"/>
      <c r="D3" s="416"/>
      <c r="E3" s="416"/>
      <c r="F3" s="416"/>
      <c r="G3" s="416"/>
      <c r="H3" s="416"/>
      <c r="I3" s="417"/>
    </row>
    <row r="4" spans="1:20" ht="21" customHeight="1">
      <c r="A4" s="467" t="s">
        <v>616</v>
      </c>
      <c r="B4" s="468"/>
      <c r="C4" s="468"/>
      <c r="D4" s="468"/>
      <c r="E4" s="468"/>
      <c r="F4" s="468"/>
      <c r="G4" s="468"/>
      <c r="H4" s="468"/>
      <c r="I4" s="469"/>
    </row>
    <row r="5" spans="1:20" ht="6.75" customHeight="1">
      <c r="A5" s="470"/>
      <c r="B5" s="470"/>
      <c r="C5" s="470"/>
      <c r="D5" s="470"/>
      <c r="E5" s="470"/>
      <c r="F5" s="470"/>
      <c r="G5" s="470"/>
      <c r="H5" s="470"/>
      <c r="I5" s="470"/>
    </row>
    <row r="6" spans="1:20" ht="63.75" customHeight="1">
      <c r="A6" s="471" t="s">
        <v>606</v>
      </c>
      <c r="B6" s="471"/>
      <c r="C6" s="472" t="s">
        <v>635</v>
      </c>
      <c r="D6" s="473"/>
      <c r="E6" s="473"/>
      <c r="F6" s="473"/>
      <c r="G6" s="473"/>
      <c r="H6" s="473"/>
      <c r="I6" s="474"/>
    </row>
    <row r="7" spans="1:20" ht="28.5" customHeight="1">
      <c r="A7" s="471" t="s">
        <v>607</v>
      </c>
      <c r="B7" s="471"/>
      <c r="C7" s="475" t="s">
        <v>617</v>
      </c>
      <c r="D7" s="476"/>
      <c r="E7" s="476"/>
      <c r="F7" s="476"/>
      <c r="G7" s="476"/>
      <c r="H7" s="476"/>
      <c r="I7" s="477"/>
    </row>
    <row r="8" spans="1:20" ht="6.75" customHeight="1">
      <c r="A8" s="457"/>
      <c r="B8" s="458"/>
      <c r="C8" s="458"/>
      <c r="D8" s="458"/>
      <c r="E8" s="458"/>
      <c r="F8" s="458"/>
      <c r="G8" s="458"/>
      <c r="H8" s="458"/>
      <c r="I8" s="459"/>
    </row>
    <row r="9" spans="1:20" ht="54.75" customHeight="1">
      <c r="A9" s="454" t="s">
        <v>619</v>
      </c>
      <c r="B9" s="455"/>
      <c r="C9" s="455"/>
      <c r="D9" s="455"/>
      <c r="E9" s="455"/>
      <c r="F9" s="455"/>
      <c r="G9" s="455"/>
      <c r="H9" s="455"/>
      <c r="I9" s="456"/>
    </row>
    <row r="10" spans="1:20" ht="7.5" customHeight="1">
      <c r="A10" s="5"/>
      <c r="B10" s="6"/>
      <c r="C10" s="6"/>
      <c r="D10" s="6"/>
      <c r="E10" s="6"/>
      <c r="F10" s="6"/>
      <c r="G10" s="6"/>
      <c r="H10" s="6"/>
      <c r="I10" s="7"/>
    </row>
    <row r="11" spans="1:20" ht="14.25" customHeight="1">
      <c r="A11" s="396" t="s">
        <v>287</v>
      </c>
      <c r="B11" s="396"/>
      <c r="C11" s="443" t="s">
        <v>636</v>
      </c>
      <c r="D11" s="444"/>
      <c r="E11" s="444"/>
      <c r="F11" s="444"/>
      <c r="G11" s="444"/>
      <c r="H11" s="444"/>
      <c r="I11" s="445"/>
      <c r="K11" s="394"/>
      <c r="L11" s="394"/>
      <c r="M11" s="394"/>
      <c r="N11" s="394"/>
      <c r="O11" s="394"/>
      <c r="P11" s="394"/>
      <c r="Q11" s="394"/>
      <c r="R11" s="394"/>
      <c r="S11" s="394"/>
      <c r="T11" s="394"/>
    </row>
    <row r="12" spans="1:20" ht="14.25" customHeight="1">
      <c r="A12" s="396" t="s">
        <v>1</v>
      </c>
      <c r="B12" s="396"/>
      <c r="C12" s="446"/>
      <c r="D12" s="447"/>
      <c r="E12" s="447"/>
      <c r="F12" s="447"/>
      <c r="G12" s="447"/>
      <c r="H12" s="447"/>
      <c r="I12" s="448"/>
      <c r="K12" s="394"/>
      <c r="L12" s="394"/>
      <c r="M12" s="394"/>
      <c r="N12" s="394"/>
      <c r="O12" s="394"/>
      <c r="P12" s="394"/>
      <c r="Q12" s="394"/>
      <c r="R12" s="394"/>
      <c r="S12" s="394"/>
      <c r="T12" s="394"/>
    </row>
    <row r="13" spans="1:20" ht="14.25" customHeight="1">
      <c r="A13" s="396" t="s">
        <v>2</v>
      </c>
      <c r="B13" s="396"/>
      <c r="C13" s="446"/>
      <c r="D13" s="447"/>
      <c r="E13" s="447"/>
      <c r="F13" s="447"/>
      <c r="G13" s="447"/>
      <c r="H13" s="447"/>
      <c r="I13" s="448"/>
      <c r="K13" s="394"/>
      <c r="L13" s="394"/>
      <c r="M13" s="394"/>
      <c r="N13" s="394"/>
      <c r="O13" s="394"/>
      <c r="P13" s="394"/>
      <c r="Q13" s="394"/>
      <c r="R13" s="394"/>
      <c r="S13" s="394"/>
      <c r="T13" s="394"/>
    </row>
    <row r="14" spans="1:20" ht="14.25" customHeight="1">
      <c r="A14" s="396" t="s">
        <v>3</v>
      </c>
      <c r="B14" s="396"/>
      <c r="C14" s="446"/>
      <c r="D14" s="447"/>
      <c r="E14" s="447"/>
      <c r="F14" s="447"/>
      <c r="G14" s="447"/>
      <c r="H14" s="447"/>
      <c r="I14" s="448"/>
      <c r="K14" s="394"/>
      <c r="L14" s="394"/>
      <c r="M14" s="394"/>
      <c r="N14" s="394"/>
      <c r="O14" s="394"/>
      <c r="P14" s="394"/>
      <c r="Q14" s="394"/>
      <c r="R14" s="394"/>
      <c r="S14" s="394"/>
      <c r="T14" s="394"/>
    </row>
    <row r="15" spans="1:20" ht="14.25" customHeight="1">
      <c r="A15" s="396" t="s">
        <v>288</v>
      </c>
      <c r="B15" s="396"/>
      <c r="C15" s="446"/>
      <c r="D15" s="447"/>
      <c r="E15" s="447"/>
      <c r="F15" s="447"/>
      <c r="G15" s="447"/>
      <c r="H15" s="447"/>
      <c r="I15" s="448"/>
      <c r="K15" s="394"/>
      <c r="L15" s="394"/>
      <c r="M15" s="394"/>
      <c r="N15" s="394"/>
      <c r="O15" s="394"/>
      <c r="P15" s="394"/>
      <c r="Q15" s="394"/>
      <c r="R15" s="394"/>
      <c r="S15" s="394"/>
      <c r="T15" s="394"/>
    </row>
    <row r="16" spans="1:20" ht="14.25" customHeight="1">
      <c r="A16" s="396" t="s">
        <v>0</v>
      </c>
      <c r="B16" s="396"/>
      <c r="C16" s="446"/>
      <c r="D16" s="447"/>
      <c r="E16" s="447"/>
      <c r="F16" s="447"/>
      <c r="G16" s="447"/>
      <c r="H16" s="447"/>
      <c r="I16" s="448"/>
      <c r="K16" s="394"/>
      <c r="L16" s="394"/>
      <c r="M16" s="394"/>
      <c r="N16" s="394"/>
      <c r="O16" s="394"/>
      <c r="P16" s="394"/>
      <c r="Q16" s="394"/>
      <c r="R16" s="394"/>
      <c r="S16" s="394"/>
      <c r="T16" s="394"/>
    </row>
    <row r="17" spans="1:20" ht="14.25" customHeight="1">
      <c r="A17" s="396" t="s">
        <v>16</v>
      </c>
      <c r="B17" s="396"/>
      <c r="C17" s="449"/>
      <c r="D17" s="450"/>
      <c r="E17" s="450"/>
      <c r="F17" s="450"/>
      <c r="G17" s="450"/>
      <c r="H17" s="450"/>
      <c r="I17" s="451"/>
      <c r="K17" s="394"/>
      <c r="L17" s="394"/>
      <c r="M17" s="394"/>
      <c r="N17" s="394"/>
      <c r="O17" s="394"/>
      <c r="P17" s="394"/>
      <c r="Q17" s="394"/>
      <c r="R17" s="394"/>
      <c r="S17" s="394"/>
      <c r="T17" s="394"/>
    </row>
    <row r="18" spans="1:20" ht="32.25" customHeight="1">
      <c r="A18" s="421" t="s">
        <v>625</v>
      </c>
      <c r="B18" s="422"/>
      <c r="C18" s="422"/>
      <c r="D18" s="422"/>
      <c r="E18" s="422"/>
      <c r="F18" s="422"/>
      <c r="G18" s="422"/>
      <c r="H18" s="422"/>
      <c r="I18" s="423"/>
      <c r="K18" s="394"/>
      <c r="L18" s="394"/>
      <c r="M18" s="394"/>
      <c r="N18" s="394"/>
      <c r="O18" s="394"/>
      <c r="P18" s="394"/>
      <c r="Q18" s="394"/>
      <c r="R18" s="394"/>
      <c r="S18" s="394"/>
      <c r="T18" s="394"/>
    </row>
    <row r="19" spans="1:20" ht="30" customHeight="1">
      <c r="A19" s="396" t="s">
        <v>620</v>
      </c>
      <c r="B19" s="396"/>
      <c r="C19" s="441" t="s">
        <v>637</v>
      </c>
      <c r="D19" s="441"/>
      <c r="E19" s="441"/>
      <c r="F19" s="441"/>
      <c r="G19" s="441"/>
      <c r="H19" s="441"/>
      <c r="I19" s="442"/>
      <c r="K19" s="394"/>
      <c r="L19" s="394"/>
      <c r="M19" s="394"/>
      <c r="N19" s="394"/>
      <c r="O19" s="394"/>
      <c r="P19" s="394"/>
      <c r="Q19" s="394"/>
      <c r="R19" s="394"/>
      <c r="S19" s="394"/>
      <c r="T19" s="394"/>
    </row>
    <row r="20" spans="1:20" ht="30" customHeight="1">
      <c r="A20" s="396" t="s">
        <v>527</v>
      </c>
      <c r="B20" s="396"/>
      <c r="C20" s="452" t="s">
        <v>638</v>
      </c>
      <c r="D20" s="452"/>
      <c r="E20" s="452"/>
      <c r="F20" s="452"/>
      <c r="G20" s="452"/>
      <c r="H20" s="452"/>
      <c r="I20" s="453"/>
      <c r="K20" s="394"/>
      <c r="L20" s="394"/>
      <c r="M20" s="394"/>
      <c r="N20" s="394"/>
      <c r="O20" s="394"/>
      <c r="P20" s="394"/>
      <c r="Q20" s="394"/>
      <c r="R20" s="394"/>
      <c r="S20" s="394"/>
      <c r="T20" s="394"/>
    </row>
    <row r="21" spans="1:20" ht="23.25" customHeight="1">
      <c r="A21" s="396" t="s">
        <v>589</v>
      </c>
      <c r="B21" s="396"/>
      <c r="C21" s="452" t="s">
        <v>622</v>
      </c>
      <c r="D21" s="452"/>
      <c r="E21" s="452"/>
      <c r="F21" s="452"/>
      <c r="G21" s="452"/>
      <c r="H21" s="452"/>
      <c r="I21" s="453"/>
      <c r="K21" s="394"/>
      <c r="L21" s="394"/>
      <c r="M21" s="394"/>
      <c r="N21" s="394"/>
      <c r="O21" s="394"/>
      <c r="P21" s="394"/>
      <c r="Q21" s="394"/>
      <c r="R21" s="394"/>
      <c r="S21" s="394"/>
      <c r="T21" s="394"/>
    </row>
    <row r="22" spans="1:20" ht="23.25" customHeight="1">
      <c r="A22" s="396" t="s">
        <v>533</v>
      </c>
      <c r="B22" s="396"/>
      <c r="C22" s="452" t="s">
        <v>623</v>
      </c>
      <c r="D22" s="452"/>
      <c r="E22" s="452"/>
      <c r="F22" s="452"/>
      <c r="G22" s="452"/>
      <c r="H22" s="452"/>
      <c r="I22" s="453"/>
      <c r="K22" s="394"/>
      <c r="L22" s="394"/>
      <c r="M22" s="394"/>
      <c r="N22" s="394"/>
      <c r="O22" s="394"/>
      <c r="P22" s="394"/>
      <c r="Q22" s="394"/>
      <c r="R22" s="394"/>
      <c r="S22" s="394"/>
      <c r="T22" s="394"/>
    </row>
    <row r="23" spans="1:20" ht="49.5" customHeight="1">
      <c r="A23" s="396" t="s">
        <v>621</v>
      </c>
      <c r="B23" s="396"/>
      <c r="C23" s="452" t="s">
        <v>624</v>
      </c>
      <c r="D23" s="452"/>
      <c r="E23" s="452"/>
      <c r="F23" s="452"/>
      <c r="G23" s="452"/>
      <c r="H23" s="452"/>
      <c r="I23" s="453"/>
      <c r="K23" s="394"/>
      <c r="L23" s="394"/>
      <c r="M23" s="394"/>
      <c r="N23" s="394"/>
      <c r="O23" s="394"/>
      <c r="P23" s="394"/>
      <c r="Q23" s="394"/>
      <c r="R23" s="394"/>
      <c r="S23" s="394"/>
      <c r="T23" s="394"/>
    </row>
    <row r="24" spans="1:20" ht="24" customHeight="1">
      <c r="A24" s="421" t="s">
        <v>626</v>
      </c>
      <c r="B24" s="422"/>
      <c r="C24" s="422"/>
      <c r="D24" s="422"/>
      <c r="E24" s="422"/>
      <c r="F24" s="422"/>
      <c r="G24" s="422"/>
      <c r="H24" s="422"/>
      <c r="I24" s="423"/>
      <c r="K24" s="394"/>
      <c r="L24" s="394"/>
      <c r="M24" s="394"/>
      <c r="N24" s="394"/>
      <c r="O24" s="394"/>
      <c r="P24" s="394"/>
      <c r="Q24" s="394"/>
      <c r="R24" s="394"/>
      <c r="S24" s="394"/>
      <c r="T24" s="394"/>
    </row>
    <row r="25" spans="1:20" ht="14.25" customHeight="1">
      <c r="A25" s="396" t="s">
        <v>628</v>
      </c>
      <c r="B25" s="396"/>
      <c r="C25" s="432" t="s">
        <v>629</v>
      </c>
      <c r="D25" s="433"/>
      <c r="E25" s="433"/>
      <c r="F25" s="433"/>
      <c r="G25" s="433"/>
      <c r="H25" s="433"/>
      <c r="I25" s="434"/>
      <c r="K25" s="394"/>
      <c r="L25" s="394"/>
      <c r="M25" s="394"/>
      <c r="N25" s="394"/>
      <c r="O25" s="394"/>
      <c r="P25" s="394"/>
      <c r="Q25" s="394"/>
      <c r="R25" s="394"/>
      <c r="S25" s="394"/>
      <c r="T25" s="394"/>
    </row>
    <row r="26" spans="1:20" ht="14.25" customHeight="1">
      <c r="A26" s="427" t="s">
        <v>535</v>
      </c>
      <c r="B26" s="428"/>
      <c r="C26" s="435"/>
      <c r="D26" s="436"/>
      <c r="E26" s="436"/>
      <c r="F26" s="436"/>
      <c r="G26" s="436"/>
      <c r="H26" s="436"/>
      <c r="I26" s="437"/>
      <c r="K26" s="394"/>
      <c r="L26" s="394"/>
      <c r="M26" s="394"/>
      <c r="N26" s="394"/>
      <c r="O26" s="394"/>
      <c r="P26" s="394"/>
      <c r="Q26" s="394"/>
      <c r="R26" s="394"/>
      <c r="S26" s="394"/>
      <c r="T26" s="394"/>
    </row>
    <row r="27" spans="1:20" ht="14.25" customHeight="1">
      <c r="A27" s="427" t="s">
        <v>589</v>
      </c>
      <c r="B27" s="428"/>
      <c r="C27" s="438"/>
      <c r="D27" s="439"/>
      <c r="E27" s="439"/>
      <c r="F27" s="439"/>
      <c r="G27" s="439"/>
      <c r="H27" s="439"/>
      <c r="I27" s="440"/>
      <c r="K27" s="394"/>
      <c r="L27" s="394"/>
      <c r="M27" s="394"/>
      <c r="N27" s="394"/>
      <c r="O27" s="394"/>
      <c r="P27" s="394"/>
      <c r="Q27" s="394"/>
      <c r="R27" s="394"/>
      <c r="S27" s="394"/>
      <c r="T27" s="394"/>
    </row>
    <row r="28" spans="1:20" ht="21" customHeight="1">
      <c r="A28" s="427" t="s">
        <v>592</v>
      </c>
      <c r="B28" s="428"/>
      <c r="C28" s="429" t="s">
        <v>630</v>
      </c>
      <c r="D28" s="430"/>
      <c r="E28" s="430"/>
      <c r="F28" s="430"/>
      <c r="G28" s="430"/>
      <c r="H28" s="430"/>
      <c r="I28" s="431"/>
      <c r="K28" s="394"/>
      <c r="L28" s="394"/>
      <c r="M28" s="394"/>
      <c r="N28" s="394"/>
      <c r="O28" s="394"/>
      <c r="P28" s="394"/>
      <c r="Q28" s="394"/>
      <c r="R28" s="394"/>
      <c r="S28" s="394"/>
      <c r="T28" s="394"/>
    </row>
    <row r="29" spans="1:20" ht="6.75" customHeight="1">
      <c r="A29" s="412"/>
      <c r="B29" s="413"/>
      <c r="C29" s="413"/>
      <c r="D29" s="413"/>
      <c r="E29" s="413"/>
      <c r="F29" s="413"/>
      <c r="G29" s="413"/>
      <c r="H29" s="413"/>
      <c r="I29" s="414"/>
    </row>
    <row r="30" spans="1:20" ht="6.75" customHeight="1">
      <c r="A30" s="415"/>
      <c r="B30" s="416"/>
      <c r="C30" s="416"/>
      <c r="D30" s="416"/>
      <c r="E30" s="416"/>
      <c r="F30" s="416"/>
      <c r="G30" s="416"/>
      <c r="H30" s="416"/>
      <c r="I30" s="417"/>
    </row>
    <row r="31" spans="1:20">
      <c r="A31" s="418" t="s">
        <v>599</v>
      </c>
      <c r="B31" s="419"/>
      <c r="C31" s="419"/>
      <c r="D31" s="419"/>
      <c r="E31" s="419"/>
      <c r="F31" s="419"/>
      <c r="G31" s="419"/>
      <c r="H31" s="419"/>
      <c r="I31" s="420"/>
    </row>
    <row r="32" spans="1:20">
      <c r="A32" s="424" t="s">
        <v>600</v>
      </c>
      <c r="B32" s="425"/>
      <c r="C32" s="426"/>
      <c r="D32" s="424" t="s">
        <v>608</v>
      </c>
      <c r="E32" s="425"/>
      <c r="F32" s="426"/>
      <c r="G32" s="424" t="s">
        <v>601</v>
      </c>
      <c r="H32" s="425"/>
      <c r="I32" s="426"/>
    </row>
    <row r="33" spans="1:9" ht="157.5" customHeight="1">
      <c r="A33" s="403">
        <v>1</v>
      </c>
      <c r="B33" s="404"/>
      <c r="C33" s="405"/>
      <c r="D33" s="406" t="s">
        <v>631</v>
      </c>
      <c r="E33" s="407"/>
      <c r="F33" s="408"/>
      <c r="G33" s="409">
        <v>45895</v>
      </c>
      <c r="H33" s="410"/>
      <c r="I33" s="411"/>
    </row>
    <row r="34" spans="1:9" ht="111.75" customHeight="1">
      <c r="A34" s="397" t="s">
        <v>634</v>
      </c>
      <c r="B34" s="398"/>
      <c r="C34" s="399"/>
      <c r="D34" s="397" t="s">
        <v>633</v>
      </c>
      <c r="E34" s="398"/>
      <c r="F34" s="399"/>
      <c r="G34" s="397" t="s">
        <v>632</v>
      </c>
      <c r="H34" s="398"/>
      <c r="I34" s="399"/>
    </row>
    <row r="35" spans="1:9">
      <c r="A35" s="400" t="s">
        <v>602</v>
      </c>
      <c r="B35" s="401"/>
      <c r="C35" s="402"/>
      <c r="D35" s="400" t="s">
        <v>603</v>
      </c>
      <c r="E35" s="401"/>
      <c r="F35" s="402"/>
      <c r="G35" s="400" t="s">
        <v>604</v>
      </c>
      <c r="H35" s="401"/>
      <c r="I35" s="402"/>
    </row>
    <row r="36" spans="1:9" ht="48" customHeight="1">
      <c r="A36" s="395"/>
      <c r="B36" s="395"/>
      <c r="C36" s="395"/>
      <c r="D36" s="395"/>
      <c r="E36" s="395"/>
      <c r="F36" s="395"/>
      <c r="G36" s="395"/>
      <c r="H36" s="395"/>
      <c r="I36" s="395"/>
    </row>
  </sheetData>
  <mergeCells count="56">
    <mergeCell ref="A8:I8"/>
    <mergeCell ref="B1:H1"/>
    <mergeCell ref="A2:C2"/>
    <mergeCell ref="D2:E2"/>
    <mergeCell ref="F2:G2"/>
    <mergeCell ref="A3:I3"/>
    <mergeCell ref="A4:I4"/>
    <mergeCell ref="A5:I5"/>
    <mergeCell ref="A6:B6"/>
    <mergeCell ref="C6:I6"/>
    <mergeCell ref="A7:B7"/>
    <mergeCell ref="C7:I7"/>
    <mergeCell ref="A9:I9"/>
    <mergeCell ref="A11:B11"/>
    <mergeCell ref="A14:B14"/>
    <mergeCell ref="A15:B15"/>
    <mergeCell ref="A12:B12"/>
    <mergeCell ref="A13:B13"/>
    <mergeCell ref="A17:B17"/>
    <mergeCell ref="A18:I18"/>
    <mergeCell ref="A19:B19"/>
    <mergeCell ref="C19:I19"/>
    <mergeCell ref="A26:B26"/>
    <mergeCell ref="C11:I17"/>
    <mergeCell ref="A25:B25"/>
    <mergeCell ref="A20:B20"/>
    <mergeCell ref="C20:I20"/>
    <mergeCell ref="A23:B23"/>
    <mergeCell ref="C23:I23"/>
    <mergeCell ref="A21:B21"/>
    <mergeCell ref="C21:I21"/>
    <mergeCell ref="A22:B22"/>
    <mergeCell ref="C22:I22"/>
    <mergeCell ref="A32:C32"/>
    <mergeCell ref="D32:F32"/>
    <mergeCell ref="G32:I32"/>
    <mergeCell ref="A27:B27"/>
    <mergeCell ref="A28:B28"/>
    <mergeCell ref="C28:I28"/>
    <mergeCell ref="C25:I27"/>
    <mergeCell ref="K11:T28"/>
    <mergeCell ref="A36:I36"/>
    <mergeCell ref="A16:B16"/>
    <mergeCell ref="A34:C34"/>
    <mergeCell ref="D34:F34"/>
    <mergeCell ref="G34:I34"/>
    <mergeCell ref="A35:C35"/>
    <mergeCell ref="D35:F35"/>
    <mergeCell ref="G35:I35"/>
    <mergeCell ref="A33:C33"/>
    <mergeCell ref="D33:F33"/>
    <mergeCell ref="G33:I33"/>
    <mergeCell ref="A29:I29"/>
    <mergeCell ref="A30:I30"/>
    <mergeCell ref="A31:I31"/>
    <mergeCell ref="A24:I24"/>
  </mergeCells>
  <pageMargins left="0.7" right="0.7" top="0.75" bottom="0.75" header="0.3" footer="0.3"/>
  <pageSetup scale="59" orientation="portrait" r:id="rId1"/>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EE6EC-9775-4D56-9A65-464A5336800F}">
  <dimension ref="A1:BB43"/>
  <sheetViews>
    <sheetView zoomScale="60" zoomScaleNormal="60" workbookViewId="0">
      <selection activeCell="O42" sqref="O42"/>
    </sheetView>
  </sheetViews>
  <sheetFormatPr baseColWidth="10" defaultColWidth="11" defaultRowHeight="14.25"/>
  <cols>
    <col min="1" max="1" width="20.42578125" style="96" customWidth="1"/>
    <col min="2" max="2" width="34.85546875" style="96" customWidth="1"/>
    <col min="3" max="3" width="28.7109375" style="96" customWidth="1"/>
    <col min="4" max="4" width="20.42578125" style="96" customWidth="1"/>
    <col min="5" max="5" width="8.85546875" style="96" customWidth="1"/>
    <col min="6" max="6" width="10.85546875" style="96" customWidth="1"/>
    <col min="7" max="7" width="21" style="96" customWidth="1"/>
    <col min="8" max="10" width="16.140625" style="96" customWidth="1"/>
    <col min="11" max="11" width="12.5703125" style="96" customWidth="1"/>
    <col min="12" max="12" width="23" style="96" customWidth="1"/>
    <col min="13" max="15" width="16.140625" style="96" customWidth="1"/>
    <col min="16" max="16" width="12.5703125" style="96" customWidth="1"/>
    <col min="17" max="17" width="23" style="96" customWidth="1"/>
    <col min="18" max="20" width="16.140625" style="96" customWidth="1"/>
    <col min="21" max="21" width="12.5703125" style="96" customWidth="1"/>
    <col min="22" max="22" width="23" style="96" customWidth="1"/>
    <col min="23" max="25" width="16.140625" style="96" customWidth="1"/>
    <col min="26" max="26" width="12.5703125" style="96" customWidth="1"/>
    <col min="27" max="27" width="23" style="96" customWidth="1"/>
    <col min="28" max="28" width="16.140625" style="96" customWidth="1"/>
    <col min="29" max="30" width="19.7109375" style="96" customWidth="1"/>
    <col min="31" max="31" width="12.5703125" style="96" customWidth="1"/>
    <col min="32" max="32" width="31.7109375" style="96" customWidth="1"/>
    <col min="33" max="33" width="28.28515625" style="52" hidden="1" customWidth="1"/>
    <col min="34" max="34" width="25.7109375" style="52" hidden="1" customWidth="1"/>
    <col min="35" max="16384" width="11" style="52"/>
  </cols>
  <sheetData>
    <row r="1" spans="1:54" ht="86.25" customHeight="1">
      <c r="A1" s="248"/>
      <c r="B1" s="248"/>
      <c r="C1" s="248"/>
      <c r="D1" s="251" t="s">
        <v>597</v>
      </c>
      <c r="E1" s="252"/>
      <c r="F1" s="252"/>
      <c r="G1" s="252"/>
      <c r="H1" s="252"/>
      <c r="I1" s="252"/>
      <c r="J1" s="252"/>
      <c r="K1" s="252"/>
      <c r="L1" s="252"/>
      <c r="M1" s="252"/>
      <c r="N1" s="252"/>
      <c r="O1" s="252"/>
      <c r="P1" s="252"/>
      <c r="Q1" s="252"/>
      <c r="R1" s="252"/>
      <c r="S1" s="252"/>
      <c r="T1" s="252"/>
      <c r="U1" s="252"/>
      <c r="V1" s="252"/>
      <c r="W1" s="252"/>
      <c r="X1" s="252"/>
      <c r="Y1" s="252"/>
      <c r="Z1" s="252"/>
      <c r="AA1" s="252"/>
      <c r="AB1" s="252"/>
      <c r="AC1" s="253"/>
      <c r="AD1" s="248"/>
      <c r="AE1" s="248"/>
      <c r="AF1" s="248"/>
    </row>
    <row r="2" spans="1:54" s="53" customFormat="1" ht="43.5" customHeight="1">
      <c r="A2" s="249" t="s">
        <v>610</v>
      </c>
      <c r="B2" s="249"/>
      <c r="C2" s="249"/>
      <c r="D2" s="254" t="s">
        <v>611</v>
      </c>
      <c r="E2" s="252"/>
      <c r="F2" s="252"/>
      <c r="G2" s="252"/>
      <c r="H2" s="252"/>
      <c r="I2" s="252"/>
      <c r="J2" s="252"/>
      <c r="K2" s="252"/>
      <c r="L2" s="253"/>
      <c r="M2" s="254" t="s">
        <v>612</v>
      </c>
      <c r="N2" s="252"/>
      <c r="O2" s="252"/>
      <c r="P2" s="252"/>
      <c r="Q2" s="252"/>
      <c r="R2" s="252"/>
      <c r="S2" s="252"/>
      <c r="T2" s="252"/>
      <c r="U2" s="253"/>
      <c r="V2" s="254" t="s">
        <v>609</v>
      </c>
      <c r="W2" s="252"/>
      <c r="X2" s="252"/>
      <c r="Y2" s="252"/>
      <c r="Z2" s="252"/>
      <c r="AA2" s="252"/>
      <c r="AB2" s="252"/>
      <c r="AC2" s="253"/>
      <c r="AD2" s="250" t="s">
        <v>598</v>
      </c>
      <c r="AE2" s="250"/>
      <c r="AF2" s="250"/>
    </row>
    <row r="3" spans="1:54" ht="15.75" customHeight="1">
      <c r="A3" s="264"/>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6"/>
    </row>
    <row r="4" spans="1:54" s="56" customFormat="1" ht="36.75" customHeight="1">
      <c r="A4" s="281" t="s">
        <v>408</v>
      </c>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184"/>
      <c r="AH4" s="184"/>
      <c r="AI4" s="184"/>
      <c r="AJ4" s="184"/>
      <c r="AK4" s="184"/>
      <c r="AL4" s="184"/>
      <c r="AM4" s="184"/>
      <c r="AN4" s="184"/>
    </row>
    <row r="5" spans="1:54" s="64" customFormat="1" ht="30" customHeight="1">
      <c r="A5" s="315" t="s">
        <v>287</v>
      </c>
      <c r="B5" s="286" t="s">
        <v>1</v>
      </c>
      <c r="C5" s="286" t="s">
        <v>2</v>
      </c>
      <c r="D5" s="286" t="s">
        <v>3</v>
      </c>
      <c r="E5" s="286" t="s">
        <v>288</v>
      </c>
      <c r="F5" s="286" t="s">
        <v>0</v>
      </c>
      <c r="G5" s="286" t="s">
        <v>16</v>
      </c>
      <c r="H5" s="300" t="s">
        <v>529</v>
      </c>
      <c r="I5" s="301"/>
      <c r="J5" s="301"/>
      <c r="K5" s="301"/>
      <c r="L5" s="302"/>
      <c r="M5" s="303" t="s">
        <v>530</v>
      </c>
      <c r="N5" s="304"/>
      <c r="O5" s="304"/>
      <c r="P5" s="304"/>
      <c r="Q5" s="311"/>
      <c r="R5" s="306" t="s">
        <v>531</v>
      </c>
      <c r="S5" s="312"/>
      <c r="T5" s="312"/>
      <c r="U5" s="312"/>
      <c r="V5" s="305"/>
      <c r="W5" s="292" t="s">
        <v>532</v>
      </c>
      <c r="X5" s="293"/>
      <c r="Y5" s="293"/>
      <c r="Z5" s="293"/>
      <c r="AA5" s="313"/>
      <c r="AB5" s="294" t="s">
        <v>537</v>
      </c>
      <c r="AC5" s="295"/>
      <c r="AD5" s="295"/>
      <c r="AE5" s="295"/>
      <c r="AF5" s="314"/>
      <c r="AG5" s="62"/>
      <c r="AH5" s="62"/>
      <c r="AI5" s="62"/>
      <c r="AJ5" s="62"/>
      <c r="AK5" s="62"/>
      <c r="AL5" s="62"/>
      <c r="AM5" s="62"/>
      <c r="AN5" s="62"/>
      <c r="AO5" s="63"/>
      <c r="AP5" s="63"/>
      <c r="AQ5" s="63"/>
      <c r="AR5" s="63"/>
      <c r="AS5" s="63"/>
      <c r="AT5" s="63"/>
      <c r="AU5" s="63"/>
      <c r="AV5" s="63"/>
      <c r="AW5" s="63"/>
      <c r="AX5" s="63"/>
      <c r="AY5" s="63"/>
      <c r="AZ5" s="63"/>
      <c r="BA5" s="63"/>
      <c r="BB5" s="63"/>
    </row>
    <row r="6" spans="1:54" s="64" customFormat="1" ht="120" customHeight="1">
      <c r="A6" s="316"/>
      <c r="B6" s="287"/>
      <c r="C6" s="287"/>
      <c r="D6" s="287"/>
      <c r="E6" s="287"/>
      <c r="F6" s="287"/>
      <c r="G6" s="287"/>
      <c r="H6" s="57" t="s">
        <v>526</v>
      </c>
      <c r="I6" s="57" t="s">
        <v>527</v>
      </c>
      <c r="J6" s="57" t="s">
        <v>589</v>
      </c>
      <c r="K6" s="57" t="s">
        <v>533</v>
      </c>
      <c r="L6" s="57" t="s">
        <v>528</v>
      </c>
      <c r="M6" s="58" t="s">
        <v>526</v>
      </c>
      <c r="N6" s="58" t="s">
        <v>527</v>
      </c>
      <c r="O6" s="58" t="s">
        <v>589</v>
      </c>
      <c r="P6" s="58" t="s">
        <v>533</v>
      </c>
      <c r="Q6" s="58" t="s">
        <v>528</v>
      </c>
      <c r="R6" s="59" t="s">
        <v>526</v>
      </c>
      <c r="S6" s="59" t="s">
        <v>527</v>
      </c>
      <c r="T6" s="59" t="s">
        <v>589</v>
      </c>
      <c r="U6" s="59" t="s">
        <v>533</v>
      </c>
      <c r="V6" s="59" t="s">
        <v>528</v>
      </c>
      <c r="W6" s="60" t="s">
        <v>526</v>
      </c>
      <c r="X6" s="60" t="s">
        <v>527</v>
      </c>
      <c r="Y6" s="60" t="s">
        <v>589</v>
      </c>
      <c r="Z6" s="60" t="s">
        <v>533</v>
      </c>
      <c r="AA6" s="60" t="s">
        <v>528</v>
      </c>
      <c r="AB6" s="61" t="s">
        <v>534</v>
      </c>
      <c r="AC6" s="61" t="s">
        <v>538</v>
      </c>
      <c r="AD6" s="61" t="s">
        <v>589</v>
      </c>
      <c r="AE6" s="61" t="s">
        <v>536</v>
      </c>
      <c r="AF6" s="61" t="s">
        <v>588</v>
      </c>
      <c r="AG6" s="62"/>
      <c r="AH6" s="62"/>
      <c r="AI6" s="62"/>
      <c r="AJ6" s="62"/>
      <c r="AK6" s="62"/>
      <c r="AL6" s="62"/>
      <c r="AM6" s="62"/>
      <c r="AN6" s="62"/>
      <c r="AO6" s="63"/>
      <c r="AP6" s="63"/>
      <c r="AQ6" s="63"/>
      <c r="AR6" s="63"/>
      <c r="AS6" s="63"/>
      <c r="AT6" s="63"/>
      <c r="AU6" s="63"/>
      <c r="AV6" s="63"/>
      <c r="AW6" s="63"/>
      <c r="AX6" s="63"/>
      <c r="AY6" s="63"/>
      <c r="AZ6" s="63"/>
      <c r="BA6" s="63"/>
      <c r="BB6" s="63"/>
    </row>
    <row r="7" spans="1:54" s="64" customFormat="1" ht="144" customHeight="1">
      <c r="A7" s="307" t="s">
        <v>56</v>
      </c>
      <c r="B7" s="308" t="s">
        <v>211</v>
      </c>
      <c r="C7" s="214" t="s">
        <v>291</v>
      </c>
      <c r="D7" s="214" t="s">
        <v>409</v>
      </c>
      <c r="E7" s="215">
        <v>16</v>
      </c>
      <c r="F7" s="215">
        <v>4</v>
      </c>
      <c r="G7" s="66" t="s">
        <v>292</v>
      </c>
      <c r="H7" s="66">
        <f>F7/4</f>
        <v>1</v>
      </c>
      <c r="I7" s="20"/>
      <c r="J7" s="68">
        <f>_xlfn.PERCENTOF(I7,H7)</f>
        <v>0</v>
      </c>
      <c r="K7" s="66" t="str">
        <f>IF(I7&gt;=H7,"CUMPLE","NO CUMPLE")</f>
        <v>NO CUMPLE</v>
      </c>
      <c r="L7" s="20"/>
      <c r="M7" s="66">
        <f>F7/4</f>
        <v>1</v>
      </c>
      <c r="N7" s="20"/>
      <c r="O7" s="68">
        <f>_xlfn.PERCENTOF(N7,M7)</f>
        <v>0</v>
      </c>
      <c r="P7" s="66" t="str">
        <f>IF(N7&gt;=M7,"CUMPLE","NO CUMPLE")</f>
        <v>NO CUMPLE</v>
      </c>
      <c r="Q7" s="20"/>
      <c r="R7" s="66">
        <f>F7/4</f>
        <v>1</v>
      </c>
      <c r="S7" s="20"/>
      <c r="T7" s="68">
        <f>_xlfn.PERCENTOF(S7,R7)</f>
        <v>0</v>
      </c>
      <c r="U7" s="66" t="str">
        <f>IF(S7&gt;=R7,"CUMPLE","NO CUMPLE")</f>
        <v>NO CUMPLE</v>
      </c>
      <c r="V7" s="20"/>
      <c r="W7" s="66">
        <f>F7/4</f>
        <v>1</v>
      </c>
      <c r="X7" s="20"/>
      <c r="Y7" s="68">
        <f>_xlfn.PERCENTOF(X7,W7)</f>
        <v>0</v>
      </c>
      <c r="Z7" s="66" t="str">
        <f>IF(X7&gt;=W7,"CUMPLE","NO CUMPLE")</f>
        <v>NO CUMPLE</v>
      </c>
      <c r="AA7" s="20"/>
      <c r="AB7" s="66">
        <f>H7+M7+R7+W7</f>
        <v>4</v>
      </c>
      <c r="AC7" s="66">
        <f>I7+N7+S7+X7</f>
        <v>0</v>
      </c>
      <c r="AD7" s="68">
        <f>_xlfn.PERCENTOF(AC7,AB7)</f>
        <v>0</v>
      </c>
      <c r="AE7" s="66" t="str">
        <f>IF(AC7&gt;=AB7,"CUMPLE","NO CUMPLE")</f>
        <v>NO CUMPLE</v>
      </c>
      <c r="AF7" s="20"/>
      <c r="AG7" s="72" t="s">
        <v>325</v>
      </c>
      <c r="AH7" s="72"/>
      <c r="AI7" s="72"/>
      <c r="AJ7" s="72"/>
      <c r="AK7" s="72"/>
      <c r="AL7" s="72"/>
      <c r="AM7" s="72"/>
      <c r="AN7" s="72"/>
    </row>
    <row r="8" spans="1:54" s="64" customFormat="1" ht="144" customHeight="1">
      <c r="A8" s="307"/>
      <c r="B8" s="308"/>
      <c r="C8" s="214" t="s">
        <v>293</v>
      </c>
      <c r="D8" s="214" t="s">
        <v>410</v>
      </c>
      <c r="E8" s="215">
        <v>48</v>
      </c>
      <c r="F8" s="215">
        <v>12</v>
      </c>
      <c r="G8" s="66" t="s">
        <v>292</v>
      </c>
      <c r="H8" s="66">
        <f t="shared" ref="H8:H40" si="0">F8/4</f>
        <v>3</v>
      </c>
      <c r="I8" s="41"/>
      <c r="J8" s="68">
        <f t="shared" ref="J8:J40" si="1">_xlfn.PERCENTOF(I8,H8)</f>
        <v>0</v>
      </c>
      <c r="K8" s="66" t="str">
        <f t="shared" ref="K8:K40" si="2">IF(I8&gt;=H8,"CUMPLE","NO CUMPLE")</f>
        <v>NO CUMPLE</v>
      </c>
      <c r="L8" s="41"/>
      <c r="M8" s="66">
        <f t="shared" ref="M8:M40" si="3">F8/4</f>
        <v>3</v>
      </c>
      <c r="N8" s="41"/>
      <c r="O8" s="68">
        <f t="shared" ref="O8:O39" si="4">_xlfn.PERCENTOF(N8,M8)</f>
        <v>0</v>
      </c>
      <c r="P8" s="66" t="str">
        <f t="shared" ref="P8:P40" si="5">IF(N8&gt;=M8,"CUMPLE","NO CUMPLE")</f>
        <v>NO CUMPLE</v>
      </c>
      <c r="Q8" s="41"/>
      <c r="R8" s="66">
        <f t="shared" ref="R8:R40" si="6">F8/4</f>
        <v>3</v>
      </c>
      <c r="S8" s="41"/>
      <c r="T8" s="68">
        <f t="shared" ref="T8:T40" si="7">_xlfn.PERCENTOF(S8,R8)</f>
        <v>0</v>
      </c>
      <c r="U8" s="66" t="str">
        <f t="shared" ref="U8:U40" si="8">IF(S8&gt;=R8,"CUMPLE","NO CUMPLE")</f>
        <v>NO CUMPLE</v>
      </c>
      <c r="V8" s="41"/>
      <c r="W8" s="66">
        <f t="shared" ref="W8:W40" si="9">F8/4</f>
        <v>3</v>
      </c>
      <c r="X8" s="41"/>
      <c r="Y8" s="68">
        <f t="shared" ref="Y8:Y39" si="10">_xlfn.PERCENTOF(X8,W8)</f>
        <v>0</v>
      </c>
      <c r="Z8" s="66" t="str">
        <f t="shared" ref="Z8:Z40" si="11">IF(X8&gt;=W8,"CUMPLE","NO CUMPLE")</f>
        <v>NO CUMPLE</v>
      </c>
      <c r="AA8" s="41"/>
      <c r="AB8" s="66">
        <f t="shared" ref="AB8:AB40" si="12">H8+M8+R8+W8</f>
        <v>12</v>
      </c>
      <c r="AC8" s="216">
        <f>I8+N8+S8+X8</f>
        <v>0</v>
      </c>
      <c r="AD8" s="68">
        <f t="shared" ref="AD8:AD40" si="13">_xlfn.PERCENTOF(AC8,AB8)</f>
        <v>0</v>
      </c>
      <c r="AE8" s="66" t="str">
        <f t="shared" ref="AE8:AE40" si="14">IF(AC8&gt;=AB8,"CUMPLE","NO CUMPLE")</f>
        <v>NO CUMPLE</v>
      </c>
      <c r="AF8" s="41"/>
      <c r="AG8" s="72" t="s">
        <v>325</v>
      </c>
      <c r="AH8" s="72"/>
      <c r="AI8" s="72"/>
      <c r="AJ8" s="72"/>
      <c r="AK8" s="72"/>
      <c r="AL8" s="72"/>
      <c r="AM8" s="72"/>
      <c r="AN8" s="72"/>
    </row>
    <row r="9" spans="1:54" s="64" customFormat="1" ht="144" customHeight="1">
      <c r="A9" s="307"/>
      <c r="B9" s="308"/>
      <c r="C9" s="217" t="s">
        <v>294</v>
      </c>
      <c r="D9" s="214" t="s">
        <v>411</v>
      </c>
      <c r="E9" s="218">
        <v>0.85</v>
      </c>
      <c r="F9" s="219">
        <v>0.85</v>
      </c>
      <c r="G9" s="66" t="s">
        <v>292</v>
      </c>
      <c r="H9" s="74">
        <f t="shared" si="0"/>
        <v>0.21249999999999999</v>
      </c>
      <c r="I9" s="44"/>
      <c r="J9" s="202">
        <f t="shared" si="1"/>
        <v>0</v>
      </c>
      <c r="K9" s="74" t="str">
        <f t="shared" si="2"/>
        <v>NO CUMPLE</v>
      </c>
      <c r="L9" s="44"/>
      <c r="M9" s="74">
        <f t="shared" si="3"/>
        <v>0.21249999999999999</v>
      </c>
      <c r="N9" s="44"/>
      <c r="O9" s="202">
        <f t="shared" si="4"/>
        <v>0</v>
      </c>
      <c r="P9" s="74" t="str">
        <f t="shared" si="5"/>
        <v>NO CUMPLE</v>
      </c>
      <c r="Q9" s="44"/>
      <c r="R9" s="74">
        <f t="shared" si="6"/>
        <v>0.21249999999999999</v>
      </c>
      <c r="S9" s="44"/>
      <c r="T9" s="202">
        <f t="shared" si="7"/>
        <v>0</v>
      </c>
      <c r="U9" s="74" t="str">
        <f t="shared" si="8"/>
        <v>NO CUMPLE</v>
      </c>
      <c r="V9" s="44"/>
      <c r="W9" s="74">
        <f t="shared" si="9"/>
        <v>0.21249999999999999</v>
      </c>
      <c r="X9" s="44"/>
      <c r="Y9" s="202">
        <f t="shared" si="10"/>
        <v>0</v>
      </c>
      <c r="Z9" s="74" t="str">
        <f t="shared" si="11"/>
        <v>NO CUMPLE</v>
      </c>
      <c r="AA9" s="44"/>
      <c r="AB9" s="74">
        <f t="shared" si="12"/>
        <v>0.85</v>
      </c>
      <c r="AC9" s="74">
        <f t="shared" ref="AC9:AC33" si="15">I9+N9+S9+X9</f>
        <v>0</v>
      </c>
      <c r="AD9" s="202">
        <f t="shared" si="13"/>
        <v>0</v>
      </c>
      <c r="AE9" s="74" t="str">
        <f t="shared" si="14"/>
        <v>NO CUMPLE</v>
      </c>
      <c r="AF9" s="44"/>
      <c r="AG9" s="72" t="s">
        <v>325</v>
      </c>
      <c r="AH9" s="72"/>
      <c r="AI9" s="72"/>
      <c r="AJ9" s="72"/>
      <c r="AK9" s="72"/>
      <c r="AL9" s="72"/>
      <c r="AM9" s="72"/>
      <c r="AN9" s="72"/>
    </row>
    <row r="10" spans="1:54" s="64" customFormat="1" ht="144" customHeight="1">
      <c r="A10" s="307"/>
      <c r="B10" s="308"/>
      <c r="C10" s="217" t="s">
        <v>295</v>
      </c>
      <c r="D10" s="214" t="s">
        <v>412</v>
      </c>
      <c r="E10" s="218">
        <v>0.6</v>
      </c>
      <c r="F10" s="218">
        <v>0.6</v>
      </c>
      <c r="G10" s="66" t="s">
        <v>292</v>
      </c>
      <c r="H10" s="74">
        <f t="shared" si="0"/>
        <v>0.15</v>
      </c>
      <c r="I10" s="45"/>
      <c r="J10" s="202">
        <f t="shared" si="1"/>
        <v>0</v>
      </c>
      <c r="K10" s="74" t="str">
        <f t="shared" si="2"/>
        <v>NO CUMPLE</v>
      </c>
      <c r="L10" s="45"/>
      <c r="M10" s="74">
        <f t="shared" si="3"/>
        <v>0.15</v>
      </c>
      <c r="N10" s="45"/>
      <c r="O10" s="202">
        <f t="shared" si="4"/>
        <v>0</v>
      </c>
      <c r="P10" s="74" t="str">
        <f t="shared" si="5"/>
        <v>NO CUMPLE</v>
      </c>
      <c r="Q10" s="45"/>
      <c r="R10" s="74">
        <f t="shared" si="6"/>
        <v>0.15</v>
      </c>
      <c r="S10" s="45"/>
      <c r="T10" s="202">
        <f t="shared" si="7"/>
        <v>0</v>
      </c>
      <c r="U10" s="74" t="str">
        <f t="shared" si="8"/>
        <v>NO CUMPLE</v>
      </c>
      <c r="V10" s="45"/>
      <c r="W10" s="74">
        <f t="shared" si="9"/>
        <v>0.15</v>
      </c>
      <c r="X10" s="45"/>
      <c r="Y10" s="202">
        <f t="shared" si="10"/>
        <v>0</v>
      </c>
      <c r="Z10" s="74" t="str">
        <f t="shared" si="11"/>
        <v>NO CUMPLE</v>
      </c>
      <c r="AA10" s="45"/>
      <c r="AB10" s="74">
        <f t="shared" si="12"/>
        <v>0.6</v>
      </c>
      <c r="AC10" s="74">
        <f t="shared" si="15"/>
        <v>0</v>
      </c>
      <c r="AD10" s="202">
        <f t="shared" si="13"/>
        <v>0</v>
      </c>
      <c r="AE10" s="74" t="str">
        <f t="shared" si="14"/>
        <v>NO CUMPLE</v>
      </c>
      <c r="AF10" s="45"/>
      <c r="AG10" s="72" t="s">
        <v>325</v>
      </c>
      <c r="AH10" s="72"/>
      <c r="AI10" s="72"/>
      <c r="AJ10" s="72"/>
      <c r="AK10" s="72"/>
      <c r="AL10" s="72"/>
      <c r="AM10" s="72"/>
      <c r="AN10" s="72"/>
    </row>
    <row r="11" spans="1:54" s="64" customFormat="1" ht="144" customHeight="1">
      <c r="A11" s="307"/>
      <c r="B11" s="308"/>
      <c r="C11" s="217" t="s">
        <v>219</v>
      </c>
      <c r="D11" s="214" t="s">
        <v>413</v>
      </c>
      <c r="E11" s="218">
        <v>0.6</v>
      </c>
      <c r="F11" s="218">
        <v>0.6</v>
      </c>
      <c r="G11" s="66" t="s">
        <v>292</v>
      </c>
      <c r="H11" s="74">
        <f t="shared" si="0"/>
        <v>0.15</v>
      </c>
      <c r="I11" s="45"/>
      <c r="J11" s="202">
        <f t="shared" si="1"/>
        <v>0</v>
      </c>
      <c r="K11" s="74" t="str">
        <f t="shared" si="2"/>
        <v>NO CUMPLE</v>
      </c>
      <c r="L11" s="45"/>
      <c r="M11" s="74">
        <f t="shared" si="3"/>
        <v>0.15</v>
      </c>
      <c r="N11" s="45"/>
      <c r="O11" s="202">
        <f t="shared" si="4"/>
        <v>0</v>
      </c>
      <c r="P11" s="74" t="str">
        <f t="shared" si="5"/>
        <v>NO CUMPLE</v>
      </c>
      <c r="Q11" s="45"/>
      <c r="R11" s="74">
        <f t="shared" si="6"/>
        <v>0.15</v>
      </c>
      <c r="S11" s="45"/>
      <c r="T11" s="202">
        <f t="shared" si="7"/>
        <v>0</v>
      </c>
      <c r="U11" s="74" t="str">
        <f t="shared" si="8"/>
        <v>NO CUMPLE</v>
      </c>
      <c r="V11" s="45"/>
      <c r="W11" s="74">
        <f t="shared" si="9"/>
        <v>0.15</v>
      </c>
      <c r="X11" s="45"/>
      <c r="Y11" s="202">
        <f t="shared" si="10"/>
        <v>0</v>
      </c>
      <c r="Z11" s="74" t="str">
        <f t="shared" si="11"/>
        <v>NO CUMPLE</v>
      </c>
      <c r="AA11" s="45"/>
      <c r="AB11" s="74">
        <f t="shared" si="12"/>
        <v>0.6</v>
      </c>
      <c r="AC11" s="74">
        <f t="shared" si="15"/>
        <v>0</v>
      </c>
      <c r="AD11" s="202">
        <f t="shared" si="13"/>
        <v>0</v>
      </c>
      <c r="AE11" s="66" t="str">
        <f t="shared" si="14"/>
        <v>NO CUMPLE</v>
      </c>
      <c r="AF11" s="42"/>
      <c r="AG11" s="72" t="s">
        <v>325</v>
      </c>
      <c r="AH11" s="72"/>
      <c r="AI11" s="72"/>
      <c r="AJ11" s="72"/>
      <c r="AK11" s="72"/>
      <c r="AL11" s="72"/>
      <c r="AM11" s="72"/>
      <c r="AN11" s="72"/>
    </row>
    <row r="12" spans="1:54" s="64" customFormat="1" ht="144" customHeight="1">
      <c r="A12" s="307"/>
      <c r="B12" s="308"/>
      <c r="C12" s="217" t="s">
        <v>296</v>
      </c>
      <c r="D12" s="214" t="s">
        <v>414</v>
      </c>
      <c r="E12" s="201">
        <v>0.1</v>
      </c>
      <c r="F12" s="219">
        <v>0.1</v>
      </c>
      <c r="G12" s="66" t="s">
        <v>292</v>
      </c>
      <c r="H12" s="74">
        <f t="shared" si="0"/>
        <v>2.5000000000000001E-2</v>
      </c>
      <c r="I12" s="44"/>
      <c r="J12" s="202">
        <f t="shared" si="1"/>
        <v>0</v>
      </c>
      <c r="K12" s="74" t="str">
        <f t="shared" si="2"/>
        <v>NO CUMPLE</v>
      </c>
      <c r="L12" s="44"/>
      <c r="M12" s="74">
        <f t="shared" si="3"/>
        <v>2.5000000000000001E-2</v>
      </c>
      <c r="N12" s="44"/>
      <c r="O12" s="202">
        <f t="shared" si="4"/>
        <v>0</v>
      </c>
      <c r="P12" s="74" t="str">
        <f t="shared" si="5"/>
        <v>NO CUMPLE</v>
      </c>
      <c r="Q12" s="44"/>
      <c r="R12" s="74">
        <f t="shared" si="6"/>
        <v>2.5000000000000001E-2</v>
      </c>
      <c r="S12" s="44"/>
      <c r="T12" s="202">
        <f t="shared" si="7"/>
        <v>0</v>
      </c>
      <c r="U12" s="74" t="str">
        <f t="shared" si="8"/>
        <v>NO CUMPLE</v>
      </c>
      <c r="V12" s="44"/>
      <c r="W12" s="74">
        <f t="shared" si="9"/>
        <v>2.5000000000000001E-2</v>
      </c>
      <c r="X12" s="44"/>
      <c r="Y12" s="202">
        <f t="shared" si="10"/>
        <v>0</v>
      </c>
      <c r="Z12" s="74" t="str">
        <f t="shared" si="11"/>
        <v>NO CUMPLE</v>
      </c>
      <c r="AA12" s="44"/>
      <c r="AB12" s="74">
        <f t="shared" si="12"/>
        <v>0.1</v>
      </c>
      <c r="AC12" s="74">
        <f t="shared" si="15"/>
        <v>0</v>
      </c>
      <c r="AD12" s="202">
        <f t="shared" si="13"/>
        <v>0</v>
      </c>
      <c r="AE12" s="66" t="str">
        <f t="shared" si="14"/>
        <v>NO CUMPLE</v>
      </c>
      <c r="AF12" s="43"/>
      <c r="AG12" s="72" t="s">
        <v>325</v>
      </c>
      <c r="AH12" s="72"/>
      <c r="AI12" s="72"/>
      <c r="AJ12" s="72"/>
      <c r="AK12" s="72"/>
      <c r="AL12" s="72"/>
      <c r="AM12" s="72"/>
      <c r="AN12" s="72"/>
    </row>
    <row r="13" spans="1:54" s="64" customFormat="1" ht="144" customHeight="1">
      <c r="A13" s="307"/>
      <c r="B13" s="308"/>
      <c r="C13" s="217" t="s">
        <v>220</v>
      </c>
      <c r="D13" s="214" t="s">
        <v>415</v>
      </c>
      <c r="E13" s="218">
        <v>0.95</v>
      </c>
      <c r="F13" s="219">
        <v>0.95</v>
      </c>
      <c r="G13" s="66" t="s">
        <v>292</v>
      </c>
      <c r="H13" s="74">
        <f t="shared" si="0"/>
        <v>0.23749999999999999</v>
      </c>
      <c r="I13" s="44"/>
      <c r="J13" s="202">
        <f t="shared" si="1"/>
        <v>0</v>
      </c>
      <c r="K13" s="74" t="str">
        <f t="shared" si="2"/>
        <v>NO CUMPLE</v>
      </c>
      <c r="L13" s="44"/>
      <c r="M13" s="74">
        <f t="shared" si="3"/>
        <v>0.23749999999999999</v>
      </c>
      <c r="N13" s="44"/>
      <c r="O13" s="202">
        <f t="shared" si="4"/>
        <v>0</v>
      </c>
      <c r="P13" s="74" t="str">
        <f t="shared" si="5"/>
        <v>NO CUMPLE</v>
      </c>
      <c r="Q13" s="44"/>
      <c r="R13" s="74">
        <f t="shared" si="6"/>
        <v>0.23749999999999999</v>
      </c>
      <c r="S13" s="44"/>
      <c r="T13" s="202">
        <f t="shared" si="7"/>
        <v>0</v>
      </c>
      <c r="U13" s="74" t="str">
        <f t="shared" si="8"/>
        <v>NO CUMPLE</v>
      </c>
      <c r="V13" s="44"/>
      <c r="W13" s="74">
        <f t="shared" si="9"/>
        <v>0.23749999999999999</v>
      </c>
      <c r="X13" s="44"/>
      <c r="Y13" s="202">
        <f t="shared" si="10"/>
        <v>0</v>
      </c>
      <c r="Z13" s="74" t="str">
        <f t="shared" si="11"/>
        <v>NO CUMPLE</v>
      </c>
      <c r="AA13" s="44"/>
      <c r="AB13" s="74">
        <f>H13+M13+R13+W13</f>
        <v>0.95</v>
      </c>
      <c r="AC13" s="74">
        <f t="shared" si="15"/>
        <v>0</v>
      </c>
      <c r="AD13" s="202">
        <f t="shared" si="13"/>
        <v>0</v>
      </c>
      <c r="AE13" s="66" t="str">
        <f t="shared" si="14"/>
        <v>NO CUMPLE</v>
      </c>
      <c r="AF13" s="43"/>
      <c r="AG13" s="72" t="s">
        <v>325</v>
      </c>
      <c r="AH13" s="72"/>
      <c r="AI13" s="72"/>
      <c r="AJ13" s="72"/>
      <c r="AK13" s="72"/>
      <c r="AL13" s="72"/>
      <c r="AM13" s="72"/>
      <c r="AN13" s="72"/>
    </row>
    <row r="14" spans="1:54" s="64" customFormat="1" ht="144" customHeight="1">
      <c r="A14" s="307"/>
      <c r="B14" s="308"/>
      <c r="C14" s="217" t="s">
        <v>221</v>
      </c>
      <c r="D14" s="214" t="s">
        <v>416</v>
      </c>
      <c r="E14" s="218">
        <v>0.9</v>
      </c>
      <c r="F14" s="219">
        <v>0.9</v>
      </c>
      <c r="G14" s="66" t="s">
        <v>292</v>
      </c>
      <c r="H14" s="74">
        <f t="shared" si="0"/>
        <v>0.22500000000000001</v>
      </c>
      <c r="I14" s="44"/>
      <c r="J14" s="202">
        <f t="shared" si="1"/>
        <v>0</v>
      </c>
      <c r="K14" s="74" t="str">
        <f t="shared" si="2"/>
        <v>NO CUMPLE</v>
      </c>
      <c r="L14" s="44"/>
      <c r="M14" s="74">
        <f t="shared" si="3"/>
        <v>0.22500000000000001</v>
      </c>
      <c r="N14" s="44"/>
      <c r="O14" s="202">
        <f t="shared" si="4"/>
        <v>0</v>
      </c>
      <c r="P14" s="74" t="str">
        <f t="shared" si="5"/>
        <v>NO CUMPLE</v>
      </c>
      <c r="Q14" s="44"/>
      <c r="R14" s="74">
        <f t="shared" si="6"/>
        <v>0.22500000000000001</v>
      </c>
      <c r="S14" s="44"/>
      <c r="T14" s="202">
        <f t="shared" si="7"/>
        <v>0</v>
      </c>
      <c r="U14" s="74" t="str">
        <f t="shared" si="8"/>
        <v>NO CUMPLE</v>
      </c>
      <c r="V14" s="44"/>
      <c r="W14" s="74">
        <f t="shared" si="9"/>
        <v>0.22500000000000001</v>
      </c>
      <c r="X14" s="44"/>
      <c r="Y14" s="202">
        <f t="shared" si="10"/>
        <v>0</v>
      </c>
      <c r="Z14" s="74" t="str">
        <f t="shared" si="11"/>
        <v>NO CUMPLE</v>
      </c>
      <c r="AA14" s="44"/>
      <c r="AB14" s="74">
        <f>H14+M14+R14+W14</f>
        <v>0.9</v>
      </c>
      <c r="AC14" s="74">
        <f t="shared" si="15"/>
        <v>0</v>
      </c>
      <c r="AD14" s="202">
        <f t="shared" si="13"/>
        <v>0</v>
      </c>
      <c r="AE14" s="66" t="str">
        <f t="shared" si="14"/>
        <v>NO CUMPLE</v>
      </c>
      <c r="AF14" s="43"/>
      <c r="AG14" s="72" t="s">
        <v>325</v>
      </c>
      <c r="AH14" s="72"/>
      <c r="AI14" s="72"/>
      <c r="AJ14" s="72"/>
      <c r="AK14" s="72"/>
      <c r="AL14" s="72"/>
      <c r="AM14" s="72"/>
      <c r="AN14" s="72"/>
    </row>
    <row r="15" spans="1:54" s="64" customFormat="1" ht="144" customHeight="1">
      <c r="A15" s="307"/>
      <c r="B15" s="308"/>
      <c r="C15" s="217" t="s">
        <v>222</v>
      </c>
      <c r="D15" s="214" t="s">
        <v>243</v>
      </c>
      <c r="E15" s="220">
        <v>16</v>
      </c>
      <c r="F15" s="220">
        <v>4</v>
      </c>
      <c r="G15" s="66" t="s">
        <v>292</v>
      </c>
      <c r="H15" s="66">
        <f t="shared" si="0"/>
        <v>1</v>
      </c>
      <c r="I15" s="46"/>
      <c r="J15" s="68">
        <f t="shared" si="1"/>
        <v>0</v>
      </c>
      <c r="K15" s="66" t="str">
        <f t="shared" si="2"/>
        <v>NO CUMPLE</v>
      </c>
      <c r="L15" s="46"/>
      <c r="M15" s="66">
        <f t="shared" si="3"/>
        <v>1</v>
      </c>
      <c r="N15" s="46"/>
      <c r="O15" s="68">
        <f t="shared" si="4"/>
        <v>0</v>
      </c>
      <c r="P15" s="66" t="str">
        <f t="shared" si="5"/>
        <v>NO CUMPLE</v>
      </c>
      <c r="Q15" s="46"/>
      <c r="R15" s="66">
        <f t="shared" si="6"/>
        <v>1</v>
      </c>
      <c r="S15" s="46"/>
      <c r="T15" s="68">
        <f t="shared" si="7"/>
        <v>0</v>
      </c>
      <c r="U15" s="66" t="str">
        <f t="shared" si="8"/>
        <v>NO CUMPLE</v>
      </c>
      <c r="V15" s="46"/>
      <c r="W15" s="66">
        <f t="shared" si="9"/>
        <v>1</v>
      </c>
      <c r="X15" s="46"/>
      <c r="Y15" s="68">
        <f t="shared" si="10"/>
        <v>0</v>
      </c>
      <c r="Z15" s="66" t="str">
        <f t="shared" si="11"/>
        <v>NO CUMPLE</v>
      </c>
      <c r="AA15" s="46"/>
      <c r="AB15" s="66">
        <f t="shared" si="12"/>
        <v>4</v>
      </c>
      <c r="AC15" s="66">
        <f t="shared" si="15"/>
        <v>0</v>
      </c>
      <c r="AD15" s="68">
        <f t="shared" si="13"/>
        <v>0</v>
      </c>
      <c r="AE15" s="66" t="str">
        <f t="shared" si="14"/>
        <v>NO CUMPLE</v>
      </c>
      <c r="AF15" s="46"/>
      <c r="AG15" s="72" t="s">
        <v>325</v>
      </c>
      <c r="AH15" s="72"/>
      <c r="AI15" s="72"/>
      <c r="AJ15" s="72"/>
      <c r="AK15" s="72"/>
      <c r="AL15" s="72"/>
      <c r="AM15" s="72"/>
      <c r="AN15" s="72"/>
    </row>
    <row r="16" spans="1:54" s="64" customFormat="1" ht="144" customHeight="1">
      <c r="A16" s="307"/>
      <c r="B16" s="309" t="s">
        <v>212</v>
      </c>
      <c r="C16" s="199" t="s">
        <v>223</v>
      </c>
      <c r="D16" s="214" t="s">
        <v>297</v>
      </c>
      <c r="E16" s="221">
        <v>2</v>
      </c>
      <c r="F16" s="221">
        <v>1</v>
      </c>
      <c r="G16" s="66" t="s">
        <v>292</v>
      </c>
      <c r="H16" s="66">
        <f t="shared" si="0"/>
        <v>0.25</v>
      </c>
      <c r="I16" s="47"/>
      <c r="J16" s="68">
        <f t="shared" si="1"/>
        <v>0</v>
      </c>
      <c r="K16" s="66" t="str">
        <f t="shared" si="2"/>
        <v>NO CUMPLE</v>
      </c>
      <c r="L16" s="47"/>
      <c r="M16" s="66">
        <f t="shared" si="3"/>
        <v>0.25</v>
      </c>
      <c r="N16" s="47"/>
      <c r="O16" s="68">
        <f t="shared" si="4"/>
        <v>0</v>
      </c>
      <c r="P16" s="66" t="str">
        <f t="shared" si="5"/>
        <v>NO CUMPLE</v>
      </c>
      <c r="Q16" s="47"/>
      <c r="R16" s="66">
        <f t="shared" si="6"/>
        <v>0.25</v>
      </c>
      <c r="S16" s="47"/>
      <c r="T16" s="68">
        <f t="shared" si="7"/>
        <v>0</v>
      </c>
      <c r="U16" s="66" t="str">
        <f t="shared" si="8"/>
        <v>NO CUMPLE</v>
      </c>
      <c r="V16" s="47"/>
      <c r="W16" s="66">
        <f t="shared" si="9"/>
        <v>0.25</v>
      </c>
      <c r="X16" s="47"/>
      <c r="Y16" s="68">
        <f t="shared" si="10"/>
        <v>0</v>
      </c>
      <c r="Z16" s="66" t="str">
        <f t="shared" si="11"/>
        <v>NO CUMPLE</v>
      </c>
      <c r="AA16" s="47"/>
      <c r="AB16" s="66">
        <f t="shared" si="12"/>
        <v>1</v>
      </c>
      <c r="AC16" s="66">
        <f t="shared" si="15"/>
        <v>0</v>
      </c>
      <c r="AD16" s="68">
        <f t="shared" si="13"/>
        <v>0</v>
      </c>
      <c r="AE16" s="66" t="str">
        <f t="shared" si="14"/>
        <v>NO CUMPLE</v>
      </c>
      <c r="AF16" s="47"/>
      <c r="AG16" s="72" t="s">
        <v>325</v>
      </c>
      <c r="AH16" s="72"/>
      <c r="AI16" s="72"/>
      <c r="AJ16" s="72"/>
      <c r="AK16" s="72"/>
      <c r="AL16" s="72"/>
      <c r="AM16" s="72"/>
      <c r="AN16" s="72"/>
    </row>
    <row r="17" spans="1:40" s="64" customFormat="1" ht="144" customHeight="1">
      <c r="A17" s="307"/>
      <c r="B17" s="309"/>
      <c r="C17" s="199" t="s">
        <v>224</v>
      </c>
      <c r="D17" s="214" t="s">
        <v>298</v>
      </c>
      <c r="E17" s="221">
        <v>2</v>
      </c>
      <c r="F17" s="221">
        <v>1</v>
      </c>
      <c r="G17" s="66" t="s">
        <v>292</v>
      </c>
      <c r="H17" s="66">
        <f t="shared" si="0"/>
        <v>0.25</v>
      </c>
      <c r="I17" s="47"/>
      <c r="J17" s="68">
        <f t="shared" si="1"/>
        <v>0</v>
      </c>
      <c r="K17" s="66" t="str">
        <f t="shared" si="2"/>
        <v>NO CUMPLE</v>
      </c>
      <c r="L17" s="47"/>
      <c r="M17" s="66">
        <f t="shared" si="3"/>
        <v>0.25</v>
      </c>
      <c r="N17" s="47"/>
      <c r="O17" s="68">
        <f t="shared" si="4"/>
        <v>0</v>
      </c>
      <c r="P17" s="66" t="str">
        <f t="shared" si="5"/>
        <v>NO CUMPLE</v>
      </c>
      <c r="Q17" s="47"/>
      <c r="R17" s="66">
        <f t="shared" si="6"/>
        <v>0.25</v>
      </c>
      <c r="S17" s="47"/>
      <c r="T17" s="68">
        <f t="shared" si="7"/>
        <v>0</v>
      </c>
      <c r="U17" s="66" t="str">
        <f t="shared" si="8"/>
        <v>NO CUMPLE</v>
      </c>
      <c r="V17" s="47"/>
      <c r="W17" s="66">
        <f t="shared" si="9"/>
        <v>0.25</v>
      </c>
      <c r="X17" s="47"/>
      <c r="Y17" s="68">
        <f t="shared" si="10"/>
        <v>0</v>
      </c>
      <c r="Z17" s="66" t="str">
        <f t="shared" si="11"/>
        <v>NO CUMPLE</v>
      </c>
      <c r="AA17" s="47"/>
      <c r="AB17" s="66">
        <f t="shared" si="12"/>
        <v>1</v>
      </c>
      <c r="AC17" s="66">
        <f t="shared" si="15"/>
        <v>0</v>
      </c>
      <c r="AD17" s="68">
        <f t="shared" si="13"/>
        <v>0</v>
      </c>
      <c r="AE17" s="66" t="str">
        <f t="shared" si="14"/>
        <v>NO CUMPLE</v>
      </c>
      <c r="AF17" s="47"/>
      <c r="AG17" s="72" t="s">
        <v>325</v>
      </c>
      <c r="AH17" s="72"/>
      <c r="AI17" s="72"/>
      <c r="AJ17" s="72"/>
      <c r="AK17" s="72"/>
      <c r="AL17" s="72"/>
      <c r="AM17" s="72"/>
      <c r="AN17" s="72"/>
    </row>
    <row r="18" spans="1:40" s="64" customFormat="1" ht="144" customHeight="1">
      <c r="A18" s="307"/>
      <c r="B18" s="309" t="s">
        <v>213</v>
      </c>
      <c r="C18" s="214" t="s">
        <v>225</v>
      </c>
      <c r="D18" s="214" t="s">
        <v>244</v>
      </c>
      <c r="E18" s="222">
        <v>2</v>
      </c>
      <c r="F18" s="222">
        <v>1</v>
      </c>
      <c r="G18" s="66" t="s">
        <v>292</v>
      </c>
      <c r="H18" s="66">
        <f t="shared" si="0"/>
        <v>0.25</v>
      </c>
      <c r="I18" s="48"/>
      <c r="J18" s="68">
        <f t="shared" si="1"/>
        <v>0</v>
      </c>
      <c r="K18" s="66" t="str">
        <f t="shared" si="2"/>
        <v>NO CUMPLE</v>
      </c>
      <c r="L18" s="48"/>
      <c r="M18" s="66">
        <f t="shared" si="3"/>
        <v>0.25</v>
      </c>
      <c r="N18" s="48"/>
      <c r="O18" s="68">
        <f t="shared" si="4"/>
        <v>0</v>
      </c>
      <c r="P18" s="66" t="str">
        <f t="shared" si="5"/>
        <v>NO CUMPLE</v>
      </c>
      <c r="Q18" s="48"/>
      <c r="R18" s="66">
        <f t="shared" si="6"/>
        <v>0.25</v>
      </c>
      <c r="S18" s="48"/>
      <c r="T18" s="68">
        <f t="shared" si="7"/>
        <v>0</v>
      </c>
      <c r="U18" s="66" t="str">
        <f t="shared" si="8"/>
        <v>NO CUMPLE</v>
      </c>
      <c r="V18" s="48"/>
      <c r="W18" s="66">
        <f t="shared" si="9"/>
        <v>0.25</v>
      </c>
      <c r="X18" s="48"/>
      <c r="Y18" s="68">
        <f t="shared" si="10"/>
        <v>0</v>
      </c>
      <c r="Z18" s="66" t="str">
        <f t="shared" si="11"/>
        <v>NO CUMPLE</v>
      </c>
      <c r="AA18" s="48"/>
      <c r="AB18" s="66">
        <f t="shared" si="12"/>
        <v>1</v>
      </c>
      <c r="AC18" s="66">
        <f t="shared" si="15"/>
        <v>0</v>
      </c>
      <c r="AD18" s="68">
        <f t="shared" si="13"/>
        <v>0</v>
      </c>
      <c r="AE18" s="66" t="str">
        <f t="shared" si="14"/>
        <v>NO CUMPLE</v>
      </c>
      <c r="AF18" s="48"/>
      <c r="AG18" s="72" t="s">
        <v>326</v>
      </c>
      <c r="AH18" s="72"/>
      <c r="AI18" s="72"/>
      <c r="AJ18" s="72"/>
      <c r="AK18" s="72"/>
      <c r="AL18" s="72"/>
      <c r="AM18" s="72"/>
      <c r="AN18" s="72"/>
    </row>
    <row r="19" spans="1:40" s="64" customFormat="1" ht="144" customHeight="1">
      <c r="A19" s="307"/>
      <c r="B19" s="309"/>
      <c r="C19" s="214" t="s">
        <v>226</v>
      </c>
      <c r="D19" s="214" t="s">
        <v>245</v>
      </c>
      <c r="E19" s="222">
        <v>2</v>
      </c>
      <c r="F19" s="222">
        <v>1</v>
      </c>
      <c r="G19" s="66" t="s">
        <v>292</v>
      </c>
      <c r="H19" s="66">
        <f t="shared" si="0"/>
        <v>0.25</v>
      </c>
      <c r="I19" s="48"/>
      <c r="J19" s="68">
        <f t="shared" si="1"/>
        <v>0</v>
      </c>
      <c r="K19" s="66" t="str">
        <f t="shared" si="2"/>
        <v>NO CUMPLE</v>
      </c>
      <c r="L19" s="48"/>
      <c r="M19" s="66">
        <f t="shared" si="3"/>
        <v>0.25</v>
      </c>
      <c r="N19" s="48"/>
      <c r="O19" s="68">
        <f t="shared" si="4"/>
        <v>0</v>
      </c>
      <c r="P19" s="66" t="str">
        <f t="shared" si="5"/>
        <v>NO CUMPLE</v>
      </c>
      <c r="Q19" s="48"/>
      <c r="R19" s="66">
        <f t="shared" si="6"/>
        <v>0.25</v>
      </c>
      <c r="S19" s="48"/>
      <c r="T19" s="68">
        <f t="shared" si="7"/>
        <v>0</v>
      </c>
      <c r="U19" s="66" t="str">
        <f t="shared" si="8"/>
        <v>NO CUMPLE</v>
      </c>
      <c r="V19" s="48"/>
      <c r="W19" s="66">
        <f t="shared" si="9"/>
        <v>0.25</v>
      </c>
      <c r="X19" s="48"/>
      <c r="Y19" s="68">
        <f t="shared" si="10"/>
        <v>0</v>
      </c>
      <c r="Z19" s="66" t="str">
        <f t="shared" si="11"/>
        <v>NO CUMPLE</v>
      </c>
      <c r="AA19" s="48"/>
      <c r="AB19" s="66">
        <f t="shared" si="12"/>
        <v>1</v>
      </c>
      <c r="AC19" s="66">
        <f t="shared" si="15"/>
        <v>0</v>
      </c>
      <c r="AD19" s="68">
        <f t="shared" si="13"/>
        <v>0</v>
      </c>
      <c r="AE19" s="66" t="str">
        <f t="shared" si="14"/>
        <v>NO CUMPLE</v>
      </c>
      <c r="AF19" s="48"/>
      <c r="AG19" s="72" t="s">
        <v>325</v>
      </c>
      <c r="AH19" s="72"/>
      <c r="AI19" s="72"/>
      <c r="AJ19" s="72"/>
      <c r="AK19" s="72"/>
      <c r="AL19" s="72"/>
      <c r="AM19" s="72"/>
      <c r="AN19" s="72"/>
    </row>
    <row r="20" spans="1:40" s="64" customFormat="1" ht="144" customHeight="1">
      <c r="A20" s="307"/>
      <c r="B20" s="309" t="s">
        <v>299</v>
      </c>
      <c r="C20" s="214" t="s">
        <v>227</v>
      </c>
      <c r="D20" s="214" t="s">
        <v>246</v>
      </c>
      <c r="E20" s="220">
        <v>16</v>
      </c>
      <c r="F20" s="221">
        <v>4</v>
      </c>
      <c r="G20" s="66" t="s">
        <v>292</v>
      </c>
      <c r="H20" s="66">
        <f t="shared" si="0"/>
        <v>1</v>
      </c>
      <c r="I20" s="47"/>
      <c r="J20" s="68">
        <f t="shared" si="1"/>
        <v>0</v>
      </c>
      <c r="K20" s="66" t="str">
        <f t="shared" si="2"/>
        <v>NO CUMPLE</v>
      </c>
      <c r="L20" s="47"/>
      <c r="M20" s="66">
        <f t="shared" si="3"/>
        <v>1</v>
      </c>
      <c r="N20" s="47"/>
      <c r="O20" s="68">
        <f t="shared" si="4"/>
        <v>0</v>
      </c>
      <c r="P20" s="66" t="str">
        <f t="shared" si="5"/>
        <v>NO CUMPLE</v>
      </c>
      <c r="Q20" s="47"/>
      <c r="R20" s="66">
        <f t="shared" si="6"/>
        <v>1</v>
      </c>
      <c r="S20" s="47"/>
      <c r="T20" s="68">
        <f t="shared" si="7"/>
        <v>0</v>
      </c>
      <c r="U20" s="66" t="str">
        <f t="shared" si="8"/>
        <v>NO CUMPLE</v>
      </c>
      <c r="V20" s="47"/>
      <c r="W20" s="66">
        <f t="shared" si="9"/>
        <v>1</v>
      </c>
      <c r="X20" s="47"/>
      <c r="Y20" s="68">
        <f t="shared" si="10"/>
        <v>0</v>
      </c>
      <c r="Z20" s="66" t="str">
        <f t="shared" si="11"/>
        <v>NO CUMPLE</v>
      </c>
      <c r="AA20" s="47"/>
      <c r="AB20" s="66">
        <f t="shared" si="12"/>
        <v>4</v>
      </c>
      <c r="AC20" s="66">
        <f t="shared" si="15"/>
        <v>0</v>
      </c>
      <c r="AD20" s="68">
        <f t="shared" si="13"/>
        <v>0</v>
      </c>
      <c r="AE20" s="66" t="str">
        <f t="shared" si="14"/>
        <v>NO CUMPLE</v>
      </c>
      <c r="AF20" s="47"/>
      <c r="AG20" s="72" t="s">
        <v>325</v>
      </c>
      <c r="AH20" s="72"/>
      <c r="AI20" s="72"/>
      <c r="AJ20" s="72"/>
      <c r="AK20" s="72"/>
      <c r="AL20" s="72"/>
      <c r="AM20" s="72"/>
      <c r="AN20" s="72"/>
    </row>
    <row r="21" spans="1:40" s="64" customFormat="1" ht="144" customHeight="1">
      <c r="A21" s="307"/>
      <c r="B21" s="309"/>
      <c r="C21" s="214" t="s">
        <v>228</v>
      </c>
      <c r="D21" s="214" t="s">
        <v>267</v>
      </c>
      <c r="E21" s="220">
        <v>16</v>
      </c>
      <c r="F21" s="221">
        <v>4</v>
      </c>
      <c r="G21" s="66" t="s">
        <v>292</v>
      </c>
      <c r="H21" s="66">
        <f t="shared" si="0"/>
        <v>1</v>
      </c>
      <c r="I21" s="47"/>
      <c r="J21" s="68">
        <f t="shared" si="1"/>
        <v>0</v>
      </c>
      <c r="K21" s="66" t="str">
        <f t="shared" si="2"/>
        <v>NO CUMPLE</v>
      </c>
      <c r="L21" s="47"/>
      <c r="M21" s="66">
        <f t="shared" si="3"/>
        <v>1</v>
      </c>
      <c r="N21" s="47"/>
      <c r="O21" s="68">
        <f t="shared" si="4"/>
        <v>0</v>
      </c>
      <c r="P21" s="66" t="str">
        <f t="shared" si="5"/>
        <v>NO CUMPLE</v>
      </c>
      <c r="Q21" s="47"/>
      <c r="R21" s="66">
        <f t="shared" si="6"/>
        <v>1</v>
      </c>
      <c r="S21" s="47"/>
      <c r="T21" s="68">
        <f t="shared" si="7"/>
        <v>0</v>
      </c>
      <c r="U21" s="66" t="str">
        <f t="shared" si="8"/>
        <v>NO CUMPLE</v>
      </c>
      <c r="V21" s="47"/>
      <c r="W21" s="66">
        <f t="shared" si="9"/>
        <v>1</v>
      </c>
      <c r="X21" s="47"/>
      <c r="Y21" s="68">
        <f t="shared" si="10"/>
        <v>0</v>
      </c>
      <c r="Z21" s="66" t="str">
        <f t="shared" si="11"/>
        <v>NO CUMPLE</v>
      </c>
      <c r="AA21" s="47"/>
      <c r="AB21" s="66">
        <f t="shared" si="12"/>
        <v>4</v>
      </c>
      <c r="AC21" s="66">
        <f t="shared" si="15"/>
        <v>0</v>
      </c>
      <c r="AD21" s="68">
        <f t="shared" si="13"/>
        <v>0</v>
      </c>
      <c r="AE21" s="66" t="str">
        <f t="shared" si="14"/>
        <v>NO CUMPLE</v>
      </c>
      <c r="AF21" s="47"/>
      <c r="AG21" s="72" t="s">
        <v>325</v>
      </c>
      <c r="AH21" s="72"/>
      <c r="AI21" s="72"/>
      <c r="AJ21" s="72"/>
      <c r="AK21" s="72"/>
      <c r="AL21" s="72"/>
      <c r="AM21" s="72"/>
      <c r="AN21" s="72"/>
    </row>
    <row r="22" spans="1:40" s="64" customFormat="1" ht="144" customHeight="1">
      <c r="A22" s="307"/>
      <c r="B22" s="309"/>
      <c r="C22" s="214" t="s">
        <v>300</v>
      </c>
      <c r="D22" s="214" t="s">
        <v>301</v>
      </c>
      <c r="E22" s="220">
        <v>16</v>
      </c>
      <c r="F22" s="221">
        <v>4</v>
      </c>
      <c r="G22" s="66" t="s">
        <v>292</v>
      </c>
      <c r="H22" s="66">
        <f t="shared" si="0"/>
        <v>1</v>
      </c>
      <c r="I22" s="47"/>
      <c r="J22" s="68">
        <f t="shared" si="1"/>
        <v>0</v>
      </c>
      <c r="K22" s="66" t="str">
        <f t="shared" si="2"/>
        <v>NO CUMPLE</v>
      </c>
      <c r="L22" s="47"/>
      <c r="M22" s="66">
        <f t="shared" si="3"/>
        <v>1</v>
      </c>
      <c r="N22" s="47"/>
      <c r="O22" s="68">
        <f t="shared" si="4"/>
        <v>0</v>
      </c>
      <c r="P22" s="66" t="str">
        <f t="shared" si="5"/>
        <v>NO CUMPLE</v>
      </c>
      <c r="Q22" s="47"/>
      <c r="R22" s="66">
        <f t="shared" si="6"/>
        <v>1</v>
      </c>
      <c r="S22" s="47"/>
      <c r="T22" s="68">
        <f t="shared" si="7"/>
        <v>0</v>
      </c>
      <c r="U22" s="66" t="str">
        <f t="shared" si="8"/>
        <v>NO CUMPLE</v>
      </c>
      <c r="V22" s="47"/>
      <c r="W22" s="66">
        <f t="shared" si="9"/>
        <v>1</v>
      </c>
      <c r="X22" s="47"/>
      <c r="Y22" s="68">
        <f t="shared" si="10"/>
        <v>0</v>
      </c>
      <c r="Z22" s="66" t="str">
        <f t="shared" si="11"/>
        <v>NO CUMPLE</v>
      </c>
      <c r="AA22" s="47"/>
      <c r="AB22" s="66">
        <f t="shared" si="12"/>
        <v>4</v>
      </c>
      <c r="AC22" s="66">
        <f t="shared" si="15"/>
        <v>0</v>
      </c>
      <c r="AD22" s="68">
        <f t="shared" si="13"/>
        <v>0</v>
      </c>
      <c r="AE22" s="66" t="str">
        <f t="shared" si="14"/>
        <v>NO CUMPLE</v>
      </c>
      <c r="AF22" s="47"/>
      <c r="AG22" s="72" t="s">
        <v>327</v>
      </c>
      <c r="AH22" s="72"/>
      <c r="AI22" s="72"/>
      <c r="AJ22" s="72"/>
      <c r="AK22" s="72"/>
      <c r="AL22" s="72"/>
      <c r="AM22" s="72"/>
      <c r="AN22" s="72"/>
    </row>
    <row r="23" spans="1:40" s="64" customFormat="1" ht="144" customHeight="1">
      <c r="A23" s="307"/>
      <c r="B23" s="309"/>
      <c r="C23" s="217" t="s">
        <v>302</v>
      </c>
      <c r="D23" s="214" t="s">
        <v>343</v>
      </c>
      <c r="E23" s="220">
        <v>16</v>
      </c>
      <c r="F23" s="221">
        <v>4</v>
      </c>
      <c r="G23" s="66" t="s">
        <v>292</v>
      </c>
      <c r="H23" s="66">
        <f t="shared" si="0"/>
        <v>1</v>
      </c>
      <c r="I23" s="47"/>
      <c r="J23" s="68">
        <f t="shared" si="1"/>
        <v>0</v>
      </c>
      <c r="K23" s="66" t="str">
        <f t="shared" si="2"/>
        <v>NO CUMPLE</v>
      </c>
      <c r="L23" s="47"/>
      <c r="M23" s="66">
        <f t="shared" si="3"/>
        <v>1</v>
      </c>
      <c r="N23" s="47"/>
      <c r="O23" s="68">
        <f t="shared" si="4"/>
        <v>0</v>
      </c>
      <c r="P23" s="66" t="str">
        <f t="shared" si="5"/>
        <v>NO CUMPLE</v>
      </c>
      <c r="Q23" s="47"/>
      <c r="R23" s="66">
        <f t="shared" si="6"/>
        <v>1</v>
      </c>
      <c r="S23" s="47"/>
      <c r="T23" s="68">
        <f t="shared" si="7"/>
        <v>0</v>
      </c>
      <c r="U23" s="66" t="str">
        <f t="shared" si="8"/>
        <v>NO CUMPLE</v>
      </c>
      <c r="V23" s="47"/>
      <c r="W23" s="66">
        <f t="shared" si="9"/>
        <v>1</v>
      </c>
      <c r="X23" s="47"/>
      <c r="Y23" s="68">
        <f t="shared" si="10"/>
        <v>0</v>
      </c>
      <c r="Z23" s="66" t="str">
        <f t="shared" si="11"/>
        <v>NO CUMPLE</v>
      </c>
      <c r="AA23" s="47"/>
      <c r="AB23" s="66">
        <f t="shared" si="12"/>
        <v>4</v>
      </c>
      <c r="AC23" s="66">
        <f t="shared" si="15"/>
        <v>0</v>
      </c>
      <c r="AD23" s="68">
        <f t="shared" si="13"/>
        <v>0</v>
      </c>
      <c r="AE23" s="66" t="str">
        <f t="shared" si="14"/>
        <v>NO CUMPLE</v>
      </c>
      <c r="AF23" s="47"/>
      <c r="AG23" s="72" t="s">
        <v>325</v>
      </c>
      <c r="AH23" s="72"/>
      <c r="AI23" s="72"/>
      <c r="AJ23" s="72"/>
      <c r="AK23" s="72"/>
      <c r="AL23" s="72"/>
      <c r="AM23" s="72"/>
      <c r="AN23" s="72"/>
    </row>
    <row r="24" spans="1:40" s="64" customFormat="1" ht="144" customHeight="1">
      <c r="A24" s="307"/>
      <c r="B24" s="309"/>
      <c r="C24" s="217" t="s">
        <v>303</v>
      </c>
      <c r="D24" s="214" t="s">
        <v>247</v>
      </c>
      <c r="E24" s="220">
        <v>16</v>
      </c>
      <c r="F24" s="221">
        <v>4</v>
      </c>
      <c r="G24" s="66" t="s">
        <v>292</v>
      </c>
      <c r="H24" s="66">
        <f t="shared" si="0"/>
        <v>1</v>
      </c>
      <c r="I24" s="47"/>
      <c r="J24" s="68">
        <f t="shared" si="1"/>
        <v>0</v>
      </c>
      <c r="K24" s="66" t="str">
        <f t="shared" si="2"/>
        <v>NO CUMPLE</v>
      </c>
      <c r="L24" s="47"/>
      <c r="M24" s="66">
        <f t="shared" si="3"/>
        <v>1</v>
      </c>
      <c r="N24" s="47"/>
      <c r="O24" s="68">
        <f t="shared" si="4"/>
        <v>0</v>
      </c>
      <c r="P24" s="66" t="str">
        <f t="shared" si="5"/>
        <v>NO CUMPLE</v>
      </c>
      <c r="Q24" s="47"/>
      <c r="R24" s="66">
        <f t="shared" si="6"/>
        <v>1</v>
      </c>
      <c r="S24" s="47"/>
      <c r="T24" s="68">
        <f t="shared" si="7"/>
        <v>0</v>
      </c>
      <c r="U24" s="66" t="str">
        <f t="shared" si="8"/>
        <v>NO CUMPLE</v>
      </c>
      <c r="V24" s="47"/>
      <c r="W24" s="66">
        <f t="shared" si="9"/>
        <v>1</v>
      </c>
      <c r="X24" s="47"/>
      <c r="Y24" s="68">
        <f t="shared" si="10"/>
        <v>0</v>
      </c>
      <c r="Z24" s="66" t="str">
        <f t="shared" si="11"/>
        <v>NO CUMPLE</v>
      </c>
      <c r="AA24" s="47"/>
      <c r="AB24" s="66">
        <f t="shared" si="12"/>
        <v>4</v>
      </c>
      <c r="AC24" s="66">
        <f t="shared" si="15"/>
        <v>0</v>
      </c>
      <c r="AD24" s="68">
        <f t="shared" si="13"/>
        <v>0</v>
      </c>
      <c r="AE24" s="66" t="str">
        <f t="shared" si="14"/>
        <v>NO CUMPLE</v>
      </c>
      <c r="AF24" s="47"/>
      <c r="AG24" s="72" t="s">
        <v>327</v>
      </c>
      <c r="AH24" s="72"/>
      <c r="AI24" s="72"/>
      <c r="AJ24" s="72"/>
      <c r="AK24" s="72"/>
      <c r="AL24" s="72"/>
      <c r="AM24" s="72"/>
      <c r="AN24" s="72"/>
    </row>
    <row r="25" spans="1:40" s="64" customFormat="1" ht="144" customHeight="1">
      <c r="A25" s="307"/>
      <c r="B25" s="309"/>
      <c r="C25" s="217" t="s">
        <v>229</v>
      </c>
      <c r="D25" s="214" t="s">
        <v>417</v>
      </c>
      <c r="E25" s="201">
        <v>0.8</v>
      </c>
      <c r="F25" s="218">
        <v>0.8</v>
      </c>
      <c r="G25" s="66" t="s">
        <v>292</v>
      </c>
      <c r="H25" s="74">
        <f t="shared" si="0"/>
        <v>0.2</v>
      </c>
      <c r="I25" s="45"/>
      <c r="J25" s="202">
        <f t="shared" si="1"/>
        <v>0</v>
      </c>
      <c r="K25" s="74" t="str">
        <f t="shared" si="2"/>
        <v>NO CUMPLE</v>
      </c>
      <c r="L25" s="45"/>
      <c r="M25" s="74">
        <f t="shared" si="3"/>
        <v>0.2</v>
      </c>
      <c r="N25" s="45"/>
      <c r="O25" s="202">
        <f t="shared" si="4"/>
        <v>0</v>
      </c>
      <c r="P25" s="74" t="str">
        <f t="shared" si="5"/>
        <v>NO CUMPLE</v>
      </c>
      <c r="Q25" s="45"/>
      <c r="R25" s="74">
        <f t="shared" si="6"/>
        <v>0.2</v>
      </c>
      <c r="S25" s="45"/>
      <c r="T25" s="202">
        <f t="shared" si="7"/>
        <v>0</v>
      </c>
      <c r="U25" s="74" t="str">
        <f t="shared" si="8"/>
        <v>NO CUMPLE</v>
      </c>
      <c r="V25" s="45"/>
      <c r="W25" s="74">
        <f t="shared" si="9"/>
        <v>0.2</v>
      </c>
      <c r="X25" s="45"/>
      <c r="Y25" s="202">
        <f t="shared" si="10"/>
        <v>0</v>
      </c>
      <c r="Z25" s="74" t="str">
        <f t="shared" si="11"/>
        <v>NO CUMPLE</v>
      </c>
      <c r="AA25" s="45"/>
      <c r="AB25" s="74">
        <f t="shared" si="12"/>
        <v>0.8</v>
      </c>
      <c r="AC25" s="74">
        <f t="shared" si="15"/>
        <v>0</v>
      </c>
      <c r="AD25" s="202">
        <f t="shared" si="13"/>
        <v>0</v>
      </c>
      <c r="AE25" s="66" t="str">
        <f t="shared" si="14"/>
        <v>NO CUMPLE</v>
      </c>
      <c r="AF25" s="42"/>
      <c r="AG25" s="72" t="s">
        <v>327</v>
      </c>
      <c r="AH25" s="72"/>
      <c r="AI25" s="72"/>
      <c r="AJ25" s="72"/>
      <c r="AK25" s="72"/>
      <c r="AL25" s="72"/>
      <c r="AM25" s="72"/>
      <c r="AN25" s="72"/>
    </row>
    <row r="26" spans="1:40" s="64" customFormat="1" ht="144" customHeight="1">
      <c r="A26" s="307"/>
      <c r="B26" s="310" t="s">
        <v>214</v>
      </c>
      <c r="C26" s="214" t="s">
        <v>230</v>
      </c>
      <c r="D26" s="214" t="s">
        <v>418</v>
      </c>
      <c r="E26" s="218">
        <v>0.95</v>
      </c>
      <c r="F26" s="218">
        <v>0.95</v>
      </c>
      <c r="G26" s="66" t="s">
        <v>292</v>
      </c>
      <c r="H26" s="74">
        <f t="shared" si="0"/>
        <v>0.23749999999999999</v>
      </c>
      <c r="I26" s="45"/>
      <c r="J26" s="202">
        <f t="shared" si="1"/>
        <v>0</v>
      </c>
      <c r="K26" s="74" t="str">
        <f t="shared" si="2"/>
        <v>NO CUMPLE</v>
      </c>
      <c r="L26" s="45"/>
      <c r="M26" s="74">
        <f t="shared" si="3"/>
        <v>0.23749999999999999</v>
      </c>
      <c r="N26" s="45"/>
      <c r="O26" s="202">
        <f t="shared" si="4"/>
        <v>0</v>
      </c>
      <c r="P26" s="74" t="str">
        <f t="shared" si="5"/>
        <v>NO CUMPLE</v>
      </c>
      <c r="Q26" s="45"/>
      <c r="R26" s="74">
        <f t="shared" si="6"/>
        <v>0.23749999999999999</v>
      </c>
      <c r="S26" s="45"/>
      <c r="T26" s="202">
        <f t="shared" si="7"/>
        <v>0</v>
      </c>
      <c r="U26" s="74" t="str">
        <f t="shared" si="8"/>
        <v>NO CUMPLE</v>
      </c>
      <c r="V26" s="45"/>
      <c r="W26" s="74">
        <f t="shared" si="9"/>
        <v>0.23749999999999999</v>
      </c>
      <c r="X26" s="45"/>
      <c r="Y26" s="202">
        <f t="shared" si="10"/>
        <v>0</v>
      </c>
      <c r="Z26" s="74" t="str">
        <f t="shared" si="11"/>
        <v>NO CUMPLE</v>
      </c>
      <c r="AA26" s="45"/>
      <c r="AB26" s="74">
        <f>H26+M26+R26+W26</f>
        <v>0.95</v>
      </c>
      <c r="AC26" s="74">
        <f t="shared" si="15"/>
        <v>0</v>
      </c>
      <c r="AD26" s="202">
        <f t="shared" si="13"/>
        <v>0</v>
      </c>
      <c r="AE26" s="66" t="str">
        <f t="shared" si="14"/>
        <v>NO CUMPLE</v>
      </c>
      <c r="AF26" s="42"/>
      <c r="AG26" s="72" t="s">
        <v>327</v>
      </c>
      <c r="AH26" s="72"/>
      <c r="AI26" s="72"/>
      <c r="AJ26" s="72"/>
      <c r="AK26" s="72"/>
      <c r="AL26" s="72"/>
      <c r="AM26" s="72"/>
      <c r="AN26" s="72"/>
    </row>
    <row r="27" spans="1:40" s="64" customFormat="1" ht="144" customHeight="1">
      <c r="A27" s="307"/>
      <c r="B27" s="310"/>
      <c r="C27" s="214" t="s">
        <v>231</v>
      </c>
      <c r="D27" s="214" t="s">
        <v>418</v>
      </c>
      <c r="E27" s="218">
        <v>1</v>
      </c>
      <c r="F27" s="218">
        <v>1</v>
      </c>
      <c r="G27" s="66" t="s">
        <v>292</v>
      </c>
      <c r="H27" s="74">
        <f t="shared" si="0"/>
        <v>0.25</v>
      </c>
      <c r="I27" s="45"/>
      <c r="J27" s="202">
        <f t="shared" si="1"/>
        <v>0</v>
      </c>
      <c r="K27" s="74" t="str">
        <f t="shared" si="2"/>
        <v>NO CUMPLE</v>
      </c>
      <c r="L27" s="45"/>
      <c r="M27" s="74">
        <f t="shared" si="3"/>
        <v>0.25</v>
      </c>
      <c r="N27" s="45"/>
      <c r="O27" s="202">
        <f t="shared" si="4"/>
        <v>0</v>
      </c>
      <c r="P27" s="74" t="str">
        <f t="shared" si="5"/>
        <v>NO CUMPLE</v>
      </c>
      <c r="Q27" s="45"/>
      <c r="R27" s="74">
        <f t="shared" si="6"/>
        <v>0.25</v>
      </c>
      <c r="S27" s="45"/>
      <c r="T27" s="202">
        <f t="shared" si="7"/>
        <v>0</v>
      </c>
      <c r="U27" s="74" t="str">
        <f t="shared" si="8"/>
        <v>NO CUMPLE</v>
      </c>
      <c r="V27" s="45"/>
      <c r="W27" s="74">
        <f t="shared" si="9"/>
        <v>0.25</v>
      </c>
      <c r="X27" s="45"/>
      <c r="Y27" s="202">
        <f t="shared" si="10"/>
        <v>0</v>
      </c>
      <c r="Z27" s="74" t="str">
        <f t="shared" si="11"/>
        <v>NO CUMPLE</v>
      </c>
      <c r="AA27" s="45"/>
      <c r="AB27" s="74">
        <f t="shared" si="12"/>
        <v>1</v>
      </c>
      <c r="AC27" s="74">
        <f t="shared" si="15"/>
        <v>0</v>
      </c>
      <c r="AD27" s="202">
        <f t="shared" si="13"/>
        <v>0</v>
      </c>
      <c r="AE27" s="66" t="str">
        <f t="shared" si="14"/>
        <v>NO CUMPLE</v>
      </c>
      <c r="AF27" s="42"/>
      <c r="AG27" s="72" t="s">
        <v>327</v>
      </c>
      <c r="AH27" s="72"/>
      <c r="AI27" s="72"/>
      <c r="AJ27" s="72"/>
      <c r="AK27" s="72"/>
      <c r="AL27" s="72"/>
      <c r="AM27" s="72"/>
      <c r="AN27" s="72"/>
    </row>
    <row r="28" spans="1:40" s="64" customFormat="1" ht="144" customHeight="1">
      <c r="A28" s="307"/>
      <c r="B28" s="310"/>
      <c r="C28" s="214" t="s">
        <v>232</v>
      </c>
      <c r="D28" s="214" t="s">
        <v>304</v>
      </c>
      <c r="E28" s="222">
        <v>2</v>
      </c>
      <c r="F28" s="222">
        <v>1</v>
      </c>
      <c r="G28" s="66" t="s">
        <v>292</v>
      </c>
      <c r="H28" s="66">
        <f t="shared" si="0"/>
        <v>0.25</v>
      </c>
      <c r="I28" s="48"/>
      <c r="J28" s="68">
        <f t="shared" si="1"/>
        <v>0</v>
      </c>
      <c r="K28" s="66" t="str">
        <f t="shared" si="2"/>
        <v>NO CUMPLE</v>
      </c>
      <c r="L28" s="48"/>
      <c r="M28" s="66">
        <f t="shared" si="3"/>
        <v>0.25</v>
      </c>
      <c r="N28" s="48"/>
      <c r="O28" s="68">
        <f t="shared" si="4"/>
        <v>0</v>
      </c>
      <c r="P28" s="66" t="str">
        <f t="shared" si="5"/>
        <v>NO CUMPLE</v>
      </c>
      <c r="Q28" s="48"/>
      <c r="R28" s="66">
        <f t="shared" si="6"/>
        <v>0.25</v>
      </c>
      <c r="S28" s="48"/>
      <c r="T28" s="68">
        <f t="shared" si="7"/>
        <v>0</v>
      </c>
      <c r="U28" s="66" t="str">
        <f t="shared" si="8"/>
        <v>NO CUMPLE</v>
      </c>
      <c r="V28" s="48"/>
      <c r="W28" s="66">
        <f t="shared" si="9"/>
        <v>0.25</v>
      </c>
      <c r="X28" s="48"/>
      <c r="Y28" s="68">
        <f t="shared" si="10"/>
        <v>0</v>
      </c>
      <c r="Z28" s="66" t="str">
        <f t="shared" si="11"/>
        <v>NO CUMPLE</v>
      </c>
      <c r="AA28" s="48"/>
      <c r="AB28" s="66">
        <f t="shared" si="12"/>
        <v>1</v>
      </c>
      <c r="AC28" s="66">
        <f t="shared" si="15"/>
        <v>0</v>
      </c>
      <c r="AD28" s="68">
        <f t="shared" si="13"/>
        <v>0</v>
      </c>
      <c r="AE28" s="66" t="str">
        <f t="shared" si="14"/>
        <v>NO CUMPLE</v>
      </c>
      <c r="AF28" s="48"/>
      <c r="AG28" s="72" t="s">
        <v>327</v>
      </c>
      <c r="AH28" s="72"/>
      <c r="AI28" s="72"/>
      <c r="AJ28" s="72"/>
      <c r="AK28" s="72"/>
      <c r="AL28" s="72"/>
      <c r="AM28" s="72"/>
      <c r="AN28" s="72"/>
    </row>
    <row r="29" spans="1:40" s="64" customFormat="1" ht="144" customHeight="1">
      <c r="A29" s="307"/>
      <c r="B29" s="310"/>
      <c r="C29" s="214" t="s">
        <v>233</v>
      </c>
      <c r="D29" s="214" t="s">
        <v>304</v>
      </c>
      <c r="E29" s="222">
        <v>2</v>
      </c>
      <c r="F29" s="222">
        <v>1</v>
      </c>
      <c r="G29" s="66" t="s">
        <v>292</v>
      </c>
      <c r="H29" s="66">
        <f t="shared" si="0"/>
        <v>0.25</v>
      </c>
      <c r="I29" s="48"/>
      <c r="J29" s="68">
        <f t="shared" si="1"/>
        <v>0</v>
      </c>
      <c r="K29" s="66" t="str">
        <f t="shared" si="2"/>
        <v>NO CUMPLE</v>
      </c>
      <c r="L29" s="48"/>
      <c r="M29" s="66">
        <f t="shared" si="3"/>
        <v>0.25</v>
      </c>
      <c r="N29" s="48"/>
      <c r="O29" s="68">
        <f t="shared" si="4"/>
        <v>0</v>
      </c>
      <c r="P29" s="66" t="str">
        <f t="shared" si="5"/>
        <v>NO CUMPLE</v>
      </c>
      <c r="Q29" s="48"/>
      <c r="R29" s="66">
        <f t="shared" si="6"/>
        <v>0.25</v>
      </c>
      <c r="S29" s="48"/>
      <c r="T29" s="68">
        <f t="shared" si="7"/>
        <v>0</v>
      </c>
      <c r="U29" s="66" t="str">
        <f t="shared" si="8"/>
        <v>NO CUMPLE</v>
      </c>
      <c r="V29" s="48"/>
      <c r="W29" s="66">
        <f t="shared" si="9"/>
        <v>0.25</v>
      </c>
      <c r="X29" s="48"/>
      <c r="Y29" s="68">
        <f t="shared" si="10"/>
        <v>0</v>
      </c>
      <c r="Z29" s="66" t="str">
        <f t="shared" si="11"/>
        <v>NO CUMPLE</v>
      </c>
      <c r="AA29" s="48"/>
      <c r="AB29" s="66">
        <f t="shared" si="12"/>
        <v>1</v>
      </c>
      <c r="AC29" s="66">
        <f t="shared" si="15"/>
        <v>0</v>
      </c>
      <c r="AD29" s="68">
        <f t="shared" si="13"/>
        <v>0</v>
      </c>
      <c r="AE29" s="66" t="str">
        <f t="shared" si="14"/>
        <v>NO CUMPLE</v>
      </c>
      <c r="AF29" s="48"/>
      <c r="AG29" s="72" t="s">
        <v>327</v>
      </c>
      <c r="AH29" s="72"/>
      <c r="AI29" s="72"/>
      <c r="AJ29" s="72"/>
      <c r="AK29" s="72"/>
      <c r="AL29" s="72"/>
      <c r="AM29" s="72"/>
      <c r="AN29" s="72"/>
    </row>
    <row r="30" spans="1:40" s="64" customFormat="1" ht="144" customHeight="1">
      <c r="A30" s="307"/>
      <c r="B30" s="310"/>
      <c r="C30" s="214" t="s">
        <v>234</v>
      </c>
      <c r="D30" s="214" t="s">
        <v>304</v>
      </c>
      <c r="E30" s="222">
        <v>2</v>
      </c>
      <c r="F30" s="222">
        <v>1</v>
      </c>
      <c r="G30" s="66" t="s">
        <v>292</v>
      </c>
      <c r="H30" s="66">
        <f t="shared" si="0"/>
        <v>0.25</v>
      </c>
      <c r="I30" s="48"/>
      <c r="J30" s="68">
        <f t="shared" si="1"/>
        <v>0</v>
      </c>
      <c r="K30" s="66" t="str">
        <f t="shared" si="2"/>
        <v>NO CUMPLE</v>
      </c>
      <c r="L30" s="48"/>
      <c r="M30" s="66">
        <f t="shared" si="3"/>
        <v>0.25</v>
      </c>
      <c r="N30" s="48"/>
      <c r="O30" s="68">
        <f t="shared" si="4"/>
        <v>0</v>
      </c>
      <c r="P30" s="66" t="str">
        <f t="shared" si="5"/>
        <v>NO CUMPLE</v>
      </c>
      <c r="Q30" s="48"/>
      <c r="R30" s="66">
        <f t="shared" si="6"/>
        <v>0.25</v>
      </c>
      <c r="S30" s="48"/>
      <c r="T30" s="68">
        <f t="shared" si="7"/>
        <v>0</v>
      </c>
      <c r="U30" s="66" t="str">
        <f t="shared" si="8"/>
        <v>NO CUMPLE</v>
      </c>
      <c r="V30" s="48"/>
      <c r="W30" s="66">
        <f t="shared" si="9"/>
        <v>0.25</v>
      </c>
      <c r="X30" s="48"/>
      <c r="Y30" s="68">
        <f t="shared" si="10"/>
        <v>0</v>
      </c>
      <c r="Z30" s="66" t="str">
        <f t="shared" si="11"/>
        <v>NO CUMPLE</v>
      </c>
      <c r="AA30" s="48"/>
      <c r="AB30" s="66">
        <f t="shared" si="12"/>
        <v>1</v>
      </c>
      <c r="AC30" s="66">
        <f t="shared" si="15"/>
        <v>0</v>
      </c>
      <c r="AD30" s="68">
        <f t="shared" si="13"/>
        <v>0</v>
      </c>
      <c r="AE30" s="66" t="str">
        <f t="shared" si="14"/>
        <v>NO CUMPLE</v>
      </c>
      <c r="AF30" s="48"/>
      <c r="AG30" s="72" t="s">
        <v>327</v>
      </c>
      <c r="AH30" s="72"/>
      <c r="AI30" s="72"/>
      <c r="AJ30" s="72"/>
      <c r="AK30" s="72"/>
      <c r="AL30" s="72"/>
      <c r="AM30" s="72"/>
      <c r="AN30" s="72"/>
    </row>
    <row r="31" spans="1:40" s="64" customFormat="1" ht="144" customHeight="1">
      <c r="A31" s="307"/>
      <c r="B31" s="214" t="s">
        <v>215</v>
      </c>
      <c r="C31" s="214" t="s">
        <v>235</v>
      </c>
      <c r="D31" s="214" t="s">
        <v>248</v>
      </c>
      <c r="E31" s="222">
        <v>1</v>
      </c>
      <c r="F31" s="222"/>
      <c r="G31" s="66" t="s">
        <v>292</v>
      </c>
      <c r="H31" s="66">
        <f t="shared" si="0"/>
        <v>0</v>
      </c>
      <c r="I31" s="48"/>
      <c r="J31" s="68"/>
      <c r="K31" s="66" t="str">
        <f t="shared" si="2"/>
        <v>CUMPLE</v>
      </c>
      <c r="L31" s="48"/>
      <c r="M31" s="66">
        <f t="shared" si="3"/>
        <v>0</v>
      </c>
      <c r="N31" s="48"/>
      <c r="O31" s="68"/>
      <c r="P31" s="66" t="str">
        <f t="shared" si="5"/>
        <v>CUMPLE</v>
      </c>
      <c r="Q31" s="48"/>
      <c r="R31" s="66">
        <f t="shared" si="6"/>
        <v>0</v>
      </c>
      <c r="S31" s="48"/>
      <c r="T31" s="68"/>
      <c r="U31" s="66" t="str">
        <f t="shared" si="8"/>
        <v>CUMPLE</v>
      </c>
      <c r="V31" s="48"/>
      <c r="W31" s="66">
        <f t="shared" si="9"/>
        <v>0</v>
      </c>
      <c r="X31" s="48"/>
      <c r="Y31" s="68"/>
      <c r="Z31" s="66" t="str">
        <f t="shared" si="11"/>
        <v>CUMPLE</v>
      </c>
      <c r="AA31" s="48"/>
      <c r="AB31" s="66">
        <f t="shared" si="12"/>
        <v>0</v>
      </c>
      <c r="AC31" s="66">
        <f t="shared" si="15"/>
        <v>0</v>
      </c>
      <c r="AD31" s="68"/>
      <c r="AE31" s="66" t="str">
        <f t="shared" si="14"/>
        <v>CUMPLE</v>
      </c>
      <c r="AF31" s="48"/>
      <c r="AG31" s="72" t="s">
        <v>327</v>
      </c>
      <c r="AH31" s="72"/>
      <c r="AI31" s="72"/>
      <c r="AJ31" s="72"/>
      <c r="AK31" s="72"/>
      <c r="AL31" s="72"/>
      <c r="AM31" s="72"/>
      <c r="AN31" s="72"/>
    </row>
    <row r="32" spans="1:40" s="64" customFormat="1" ht="144" customHeight="1">
      <c r="A32" s="307"/>
      <c r="B32" s="214" t="s">
        <v>216</v>
      </c>
      <c r="C32" s="214" t="s">
        <v>236</v>
      </c>
      <c r="D32" s="214" t="s">
        <v>249</v>
      </c>
      <c r="E32" s="223">
        <v>4</v>
      </c>
      <c r="F32" s="223">
        <v>1</v>
      </c>
      <c r="G32" s="66" t="s">
        <v>292</v>
      </c>
      <c r="H32" s="66">
        <f t="shared" si="0"/>
        <v>0.25</v>
      </c>
      <c r="I32" s="49"/>
      <c r="J32" s="68">
        <f t="shared" si="1"/>
        <v>0</v>
      </c>
      <c r="K32" s="66" t="str">
        <f t="shared" si="2"/>
        <v>NO CUMPLE</v>
      </c>
      <c r="L32" s="49"/>
      <c r="M32" s="66">
        <f t="shared" si="3"/>
        <v>0.25</v>
      </c>
      <c r="N32" s="49"/>
      <c r="O32" s="68">
        <f t="shared" si="4"/>
        <v>0</v>
      </c>
      <c r="P32" s="66" t="str">
        <f t="shared" si="5"/>
        <v>NO CUMPLE</v>
      </c>
      <c r="Q32" s="49"/>
      <c r="R32" s="66">
        <f t="shared" si="6"/>
        <v>0.25</v>
      </c>
      <c r="S32" s="49"/>
      <c r="T32" s="68">
        <f t="shared" si="7"/>
        <v>0</v>
      </c>
      <c r="U32" s="66" t="str">
        <f t="shared" si="8"/>
        <v>NO CUMPLE</v>
      </c>
      <c r="V32" s="49"/>
      <c r="W32" s="66">
        <f t="shared" si="9"/>
        <v>0.25</v>
      </c>
      <c r="X32" s="49"/>
      <c r="Y32" s="68">
        <f t="shared" si="10"/>
        <v>0</v>
      </c>
      <c r="Z32" s="66" t="str">
        <f t="shared" si="11"/>
        <v>NO CUMPLE</v>
      </c>
      <c r="AA32" s="49"/>
      <c r="AB32" s="66">
        <f t="shared" si="12"/>
        <v>1</v>
      </c>
      <c r="AC32" s="66">
        <f>I32+N32+S32+X32</f>
        <v>0</v>
      </c>
      <c r="AD32" s="68">
        <f t="shared" si="13"/>
        <v>0</v>
      </c>
      <c r="AE32" s="66" t="str">
        <f t="shared" si="14"/>
        <v>NO CUMPLE</v>
      </c>
      <c r="AF32" s="49"/>
      <c r="AG32" s="72" t="s">
        <v>325</v>
      </c>
      <c r="AH32" s="72"/>
      <c r="AI32" s="72"/>
      <c r="AJ32" s="72"/>
      <c r="AK32" s="72"/>
      <c r="AL32" s="72"/>
      <c r="AM32" s="72"/>
      <c r="AN32" s="72"/>
    </row>
    <row r="33" spans="1:40" s="64" customFormat="1" ht="144" customHeight="1">
      <c r="A33" s="307"/>
      <c r="B33" s="214" t="s">
        <v>217</v>
      </c>
      <c r="C33" s="214" t="s">
        <v>237</v>
      </c>
      <c r="D33" s="224" t="s">
        <v>419</v>
      </c>
      <c r="E33" s="223">
        <v>16</v>
      </c>
      <c r="F33" s="222">
        <v>4</v>
      </c>
      <c r="G33" s="66" t="s">
        <v>292</v>
      </c>
      <c r="H33" s="66">
        <f t="shared" si="0"/>
        <v>1</v>
      </c>
      <c r="I33" s="48"/>
      <c r="J33" s="68">
        <f t="shared" si="1"/>
        <v>0</v>
      </c>
      <c r="K33" s="66" t="str">
        <f t="shared" si="2"/>
        <v>NO CUMPLE</v>
      </c>
      <c r="L33" s="48"/>
      <c r="M33" s="66">
        <f t="shared" si="3"/>
        <v>1</v>
      </c>
      <c r="N33" s="48"/>
      <c r="O33" s="68">
        <f t="shared" si="4"/>
        <v>0</v>
      </c>
      <c r="P33" s="66" t="str">
        <f t="shared" si="5"/>
        <v>NO CUMPLE</v>
      </c>
      <c r="Q33" s="48"/>
      <c r="R33" s="66">
        <f t="shared" si="6"/>
        <v>1</v>
      </c>
      <c r="S33" s="48"/>
      <c r="T33" s="68">
        <f t="shared" si="7"/>
        <v>0</v>
      </c>
      <c r="U33" s="66" t="str">
        <f t="shared" si="8"/>
        <v>NO CUMPLE</v>
      </c>
      <c r="V33" s="48"/>
      <c r="W33" s="66">
        <f t="shared" si="9"/>
        <v>1</v>
      </c>
      <c r="X33" s="48"/>
      <c r="Y33" s="68">
        <f t="shared" si="10"/>
        <v>0</v>
      </c>
      <c r="Z33" s="66" t="str">
        <f t="shared" si="11"/>
        <v>NO CUMPLE</v>
      </c>
      <c r="AA33" s="48"/>
      <c r="AB33" s="66">
        <f t="shared" si="12"/>
        <v>4</v>
      </c>
      <c r="AC33" s="66">
        <f t="shared" si="15"/>
        <v>0</v>
      </c>
      <c r="AD33" s="68">
        <f t="shared" si="13"/>
        <v>0</v>
      </c>
      <c r="AE33" s="66" t="str">
        <f t="shared" si="14"/>
        <v>NO CUMPLE</v>
      </c>
      <c r="AF33" s="48"/>
      <c r="AG33" s="72" t="s">
        <v>327</v>
      </c>
      <c r="AH33" s="72"/>
      <c r="AI33" s="72"/>
      <c r="AJ33" s="72"/>
      <c r="AK33" s="72"/>
      <c r="AL33" s="72"/>
      <c r="AM33" s="72"/>
      <c r="AN33" s="72"/>
    </row>
    <row r="34" spans="1:40" s="64" customFormat="1" ht="144" customHeight="1">
      <c r="A34" s="307"/>
      <c r="B34" s="214" t="s">
        <v>305</v>
      </c>
      <c r="C34" s="214" t="s">
        <v>238</v>
      </c>
      <c r="D34" s="214" t="s">
        <v>250</v>
      </c>
      <c r="E34" s="221">
        <v>24</v>
      </c>
      <c r="F34" s="221">
        <v>6</v>
      </c>
      <c r="G34" s="66" t="s">
        <v>292</v>
      </c>
      <c r="H34" s="66">
        <f t="shared" si="0"/>
        <v>1.5</v>
      </c>
      <c r="I34" s="47"/>
      <c r="J34" s="68">
        <f t="shared" si="1"/>
        <v>0</v>
      </c>
      <c r="K34" s="66" t="str">
        <f t="shared" si="2"/>
        <v>NO CUMPLE</v>
      </c>
      <c r="L34" s="47"/>
      <c r="M34" s="66">
        <f t="shared" si="3"/>
        <v>1.5</v>
      </c>
      <c r="N34" s="47"/>
      <c r="O34" s="68">
        <f t="shared" si="4"/>
        <v>0</v>
      </c>
      <c r="P34" s="66" t="str">
        <f t="shared" si="5"/>
        <v>NO CUMPLE</v>
      </c>
      <c r="Q34" s="47"/>
      <c r="R34" s="66">
        <f t="shared" si="6"/>
        <v>1.5</v>
      </c>
      <c r="S34" s="47"/>
      <c r="T34" s="68">
        <f t="shared" si="7"/>
        <v>0</v>
      </c>
      <c r="U34" s="66" t="str">
        <f t="shared" si="8"/>
        <v>NO CUMPLE</v>
      </c>
      <c r="V34" s="47"/>
      <c r="W34" s="66">
        <f t="shared" si="9"/>
        <v>1.5</v>
      </c>
      <c r="X34" s="47"/>
      <c r="Y34" s="68">
        <f t="shared" si="10"/>
        <v>0</v>
      </c>
      <c r="Z34" s="66" t="str">
        <f t="shared" si="11"/>
        <v>NO CUMPLE</v>
      </c>
      <c r="AA34" s="47"/>
      <c r="AB34" s="66">
        <f t="shared" si="12"/>
        <v>6</v>
      </c>
      <c r="AC34" s="66">
        <f>I34+N34+S34+X34</f>
        <v>0</v>
      </c>
      <c r="AD34" s="68">
        <f t="shared" si="13"/>
        <v>0</v>
      </c>
      <c r="AE34" s="66" t="str">
        <f t="shared" si="14"/>
        <v>NO CUMPLE</v>
      </c>
      <c r="AF34" s="47"/>
      <c r="AG34" s="72" t="s">
        <v>327</v>
      </c>
      <c r="AH34" s="72"/>
      <c r="AI34" s="72"/>
      <c r="AJ34" s="72"/>
      <c r="AK34" s="72"/>
      <c r="AL34" s="72"/>
      <c r="AM34" s="72"/>
      <c r="AN34" s="72"/>
    </row>
    <row r="35" spans="1:40" s="64" customFormat="1" ht="144" customHeight="1">
      <c r="A35" s="307"/>
      <c r="B35" s="214" t="s">
        <v>306</v>
      </c>
      <c r="C35" s="217" t="s">
        <v>239</v>
      </c>
      <c r="D35" s="214" t="s">
        <v>420</v>
      </c>
      <c r="E35" s="225">
        <v>0.95</v>
      </c>
      <c r="F35" s="225">
        <v>0.95</v>
      </c>
      <c r="G35" s="66" t="s">
        <v>292</v>
      </c>
      <c r="H35" s="74">
        <f>F35/4</f>
        <v>0.23749999999999999</v>
      </c>
      <c r="I35" s="44"/>
      <c r="J35" s="202">
        <f t="shared" si="1"/>
        <v>0</v>
      </c>
      <c r="K35" s="226" t="str">
        <f t="shared" si="2"/>
        <v>NO CUMPLE</v>
      </c>
      <c r="L35" s="44"/>
      <c r="M35" s="74">
        <f t="shared" si="3"/>
        <v>0.23749999999999999</v>
      </c>
      <c r="N35" s="44"/>
      <c r="O35" s="202">
        <f t="shared" si="4"/>
        <v>0</v>
      </c>
      <c r="P35" s="226" t="str">
        <f t="shared" si="5"/>
        <v>NO CUMPLE</v>
      </c>
      <c r="Q35" s="44"/>
      <c r="R35" s="74">
        <f t="shared" si="6"/>
        <v>0.23749999999999999</v>
      </c>
      <c r="S35" s="44"/>
      <c r="T35" s="202">
        <f t="shared" si="7"/>
        <v>0</v>
      </c>
      <c r="U35" s="226" t="str">
        <f t="shared" si="8"/>
        <v>NO CUMPLE</v>
      </c>
      <c r="V35" s="44"/>
      <c r="W35" s="74">
        <f t="shared" si="9"/>
        <v>0.23749999999999999</v>
      </c>
      <c r="X35" s="44"/>
      <c r="Y35" s="202">
        <f t="shared" si="10"/>
        <v>0</v>
      </c>
      <c r="Z35" s="226" t="str">
        <f t="shared" si="11"/>
        <v>NO CUMPLE</v>
      </c>
      <c r="AA35" s="44"/>
      <c r="AB35" s="74">
        <f t="shared" si="12"/>
        <v>0.95</v>
      </c>
      <c r="AC35" s="226">
        <f t="shared" ref="AC35:AC40" si="16">I35+N35+S35+X35</f>
        <v>0</v>
      </c>
      <c r="AD35" s="202">
        <f t="shared" si="13"/>
        <v>0</v>
      </c>
      <c r="AE35" s="66" t="str">
        <f t="shared" si="14"/>
        <v>NO CUMPLE</v>
      </c>
      <c r="AF35" s="50"/>
      <c r="AG35" s="72" t="s">
        <v>327</v>
      </c>
      <c r="AH35" s="72"/>
      <c r="AI35" s="72"/>
      <c r="AJ35" s="72"/>
      <c r="AK35" s="72"/>
      <c r="AL35" s="72"/>
      <c r="AM35" s="72"/>
      <c r="AN35" s="72"/>
    </row>
    <row r="36" spans="1:40" s="64" customFormat="1" ht="144" customHeight="1">
      <c r="A36" s="307"/>
      <c r="B36" s="214" t="s">
        <v>307</v>
      </c>
      <c r="C36" s="217" t="s">
        <v>240</v>
      </c>
      <c r="D36" s="214" t="s">
        <v>251</v>
      </c>
      <c r="E36" s="219">
        <v>1</v>
      </c>
      <c r="F36" s="219">
        <v>1</v>
      </c>
      <c r="G36" s="66" t="s">
        <v>292</v>
      </c>
      <c r="H36" s="74">
        <f t="shared" si="0"/>
        <v>0.25</v>
      </c>
      <c r="I36" s="51"/>
      <c r="J36" s="202">
        <f t="shared" si="1"/>
        <v>0</v>
      </c>
      <c r="K36" s="226" t="str">
        <f t="shared" si="2"/>
        <v>NO CUMPLE</v>
      </c>
      <c r="L36" s="51"/>
      <c r="M36" s="74">
        <f t="shared" si="3"/>
        <v>0.25</v>
      </c>
      <c r="N36" s="51"/>
      <c r="O36" s="202">
        <f t="shared" si="4"/>
        <v>0</v>
      </c>
      <c r="P36" s="226" t="str">
        <f t="shared" si="5"/>
        <v>NO CUMPLE</v>
      </c>
      <c r="Q36" s="51"/>
      <c r="R36" s="74">
        <f t="shared" si="6"/>
        <v>0.25</v>
      </c>
      <c r="S36" s="51"/>
      <c r="T36" s="202">
        <f t="shared" si="7"/>
        <v>0</v>
      </c>
      <c r="U36" s="226" t="str">
        <f t="shared" si="8"/>
        <v>NO CUMPLE</v>
      </c>
      <c r="V36" s="51"/>
      <c r="W36" s="74">
        <f t="shared" si="9"/>
        <v>0.25</v>
      </c>
      <c r="X36" s="51"/>
      <c r="Y36" s="202">
        <f t="shared" si="10"/>
        <v>0</v>
      </c>
      <c r="Z36" s="226" t="str">
        <f t="shared" si="11"/>
        <v>NO CUMPLE</v>
      </c>
      <c r="AA36" s="51"/>
      <c r="AB36" s="74">
        <f t="shared" si="12"/>
        <v>1</v>
      </c>
      <c r="AC36" s="226">
        <f t="shared" si="16"/>
        <v>0</v>
      </c>
      <c r="AD36" s="202">
        <f t="shared" si="13"/>
        <v>0</v>
      </c>
      <c r="AE36" s="66" t="str">
        <f t="shared" si="14"/>
        <v>NO CUMPLE</v>
      </c>
      <c r="AF36" s="43"/>
      <c r="AG36" s="72" t="s">
        <v>327</v>
      </c>
      <c r="AH36" s="72"/>
      <c r="AI36" s="72"/>
      <c r="AJ36" s="72"/>
      <c r="AK36" s="72"/>
      <c r="AL36" s="72"/>
      <c r="AM36" s="72"/>
      <c r="AN36" s="72"/>
    </row>
    <row r="37" spans="1:40" s="64" customFormat="1" ht="144" customHeight="1">
      <c r="A37" s="307"/>
      <c r="B37" s="214" t="s">
        <v>308</v>
      </c>
      <c r="C37" s="214" t="s">
        <v>309</v>
      </c>
      <c r="D37" s="213" t="s">
        <v>252</v>
      </c>
      <c r="E37" s="227">
        <v>3</v>
      </c>
      <c r="F37" s="222">
        <v>1</v>
      </c>
      <c r="G37" s="66" t="s">
        <v>292</v>
      </c>
      <c r="H37" s="66">
        <f t="shared" si="0"/>
        <v>0.25</v>
      </c>
      <c r="I37" s="48"/>
      <c r="J37" s="68">
        <f t="shared" si="1"/>
        <v>0</v>
      </c>
      <c r="K37" s="66" t="str">
        <f t="shared" si="2"/>
        <v>NO CUMPLE</v>
      </c>
      <c r="L37" s="48"/>
      <c r="M37" s="66">
        <f t="shared" si="3"/>
        <v>0.25</v>
      </c>
      <c r="N37" s="48"/>
      <c r="O37" s="68">
        <f t="shared" si="4"/>
        <v>0</v>
      </c>
      <c r="P37" s="66" t="str">
        <f t="shared" si="5"/>
        <v>NO CUMPLE</v>
      </c>
      <c r="Q37" s="48"/>
      <c r="R37" s="66">
        <f t="shared" si="6"/>
        <v>0.25</v>
      </c>
      <c r="S37" s="48"/>
      <c r="T37" s="68">
        <f t="shared" si="7"/>
        <v>0</v>
      </c>
      <c r="U37" s="66" t="str">
        <f t="shared" si="8"/>
        <v>NO CUMPLE</v>
      </c>
      <c r="V37" s="48"/>
      <c r="W37" s="66">
        <f t="shared" si="9"/>
        <v>0.25</v>
      </c>
      <c r="X37" s="48"/>
      <c r="Y37" s="68">
        <f t="shared" si="10"/>
        <v>0</v>
      </c>
      <c r="Z37" s="66" t="str">
        <f t="shared" si="11"/>
        <v>NO CUMPLE</v>
      </c>
      <c r="AA37" s="48"/>
      <c r="AB37" s="66">
        <f t="shared" si="12"/>
        <v>1</v>
      </c>
      <c r="AC37" s="66">
        <f t="shared" si="16"/>
        <v>0</v>
      </c>
      <c r="AD37" s="68">
        <f t="shared" si="13"/>
        <v>0</v>
      </c>
      <c r="AE37" s="66" t="str">
        <f t="shared" si="14"/>
        <v>NO CUMPLE</v>
      </c>
      <c r="AF37" s="48"/>
      <c r="AG37" s="72" t="s">
        <v>327</v>
      </c>
      <c r="AH37" s="72"/>
      <c r="AI37" s="72"/>
      <c r="AJ37" s="72"/>
      <c r="AK37" s="72"/>
      <c r="AL37" s="72"/>
      <c r="AM37" s="72"/>
      <c r="AN37" s="72"/>
    </row>
    <row r="38" spans="1:40" s="64" customFormat="1" ht="144" customHeight="1">
      <c r="A38" s="307"/>
      <c r="B38" s="214" t="s">
        <v>218</v>
      </c>
      <c r="C38" s="214" t="s">
        <v>241</v>
      </c>
      <c r="D38" s="213" t="s">
        <v>253</v>
      </c>
      <c r="E38" s="227">
        <v>4</v>
      </c>
      <c r="F38" s="222">
        <v>1</v>
      </c>
      <c r="G38" s="66" t="s">
        <v>292</v>
      </c>
      <c r="H38" s="66">
        <f t="shared" si="0"/>
        <v>0.25</v>
      </c>
      <c r="I38" s="48"/>
      <c r="J38" s="68">
        <f t="shared" si="1"/>
        <v>0</v>
      </c>
      <c r="K38" s="66" t="str">
        <f t="shared" si="2"/>
        <v>NO CUMPLE</v>
      </c>
      <c r="L38" s="48"/>
      <c r="M38" s="66">
        <f t="shared" si="3"/>
        <v>0.25</v>
      </c>
      <c r="N38" s="48"/>
      <c r="O38" s="68">
        <f t="shared" si="4"/>
        <v>0</v>
      </c>
      <c r="P38" s="66" t="str">
        <f t="shared" si="5"/>
        <v>NO CUMPLE</v>
      </c>
      <c r="Q38" s="48"/>
      <c r="R38" s="66">
        <f t="shared" si="6"/>
        <v>0.25</v>
      </c>
      <c r="S38" s="48"/>
      <c r="T38" s="68">
        <f t="shared" si="7"/>
        <v>0</v>
      </c>
      <c r="U38" s="66" t="str">
        <f t="shared" si="8"/>
        <v>NO CUMPLE</v>
      </c>
      <c r="V38" s="48"/>
      <c r="W38" s="66">
        <f t="shared" si="9"/>
        <v>0.25</v>
      </c>
      <c r="X38" s="48"/>
      <c r="Y38" s="68">
        <f t="shared" si="10"/>
        <v>0</v>
      </c>
      <c r="Z38" s="66" t="str">
        <f t="shared" si="11"/>
        <v>NO CUMPLE</v>
      </c>
      <c r="AA38" s="48"/>
      <c r="AB38" s="66">
        <f t="shared" si="12"/>
        <v>1</v>
      </c>
      <c r="AC38" s="66">
        <f t="shared" si="16"/>
        <v>0</v>
      </c>
      <c r="AD38" s="68">
        <f t="shared" si="13"/>
        <v>0</v>
      </c>
      <c r="AE38" s="66" t="str">
        <f t="shared" si="14"/>
        <v>NO CUMPLE</v>
      </c>
      <c r="AF38" s="48"/>
      <c r="AG38" s="72" t="s">
        <v>327</v>
      </c>
      <c r="AH38" s="72"/>
      <c r="AI38" s="72"/>
      <c r="AJ38" s="72"/>
      <c r="AK38" s="72"/>
      <c r="AL38" s="72"/>
      <c r="AM38" s="72"/>
      <c r="AN38" s="72"/>
    </row>
    <row r="39" spans="1:40" s="64" customFormat="1" ht="144" customHeight="1">
      <c r="A39" s="307"/>
      <c r="B39" s="213" t="s">
        <v>210</v>
      </c>
      <c r="C39" s="213" t="s">
        <v>242</v>
      </c>
      <c r="D39" s="213" t="s">
        <v>421</v>
      </c>
      <c r="E39" s="228">
        <v>1</v>
      </c>
      <c r="F39" s="219">
        <v>1</v>
      </c>
      <c r="G39" s="66" t="s">
        <v>292</v>
      </c>
      <c r="H39" s="74">
        <f t="shared" si="0"/>
        <v>0.25</v>
      </c>
      <c r="I39" s="44"/>
      <c r="J39" s="202">
        <f t="shared" si="1"/>
        <v>0</v>
      </c>
      <c r="K39" s="74" t="str">
        <f t="shared" si="2"/>
        <v>NO CUMPLE</v>
      </c>
      <c r="L39" s="44"/>
      <c r="M39" s="74">
        <f t="shared" si="3"/>
        <v>0.25</v>
      </c>
      <c r="N39" s="44"/>
      <c r="O39" s="202">
        <f t="shared" si="4"/>
        <v>0</v>
      </c>
      <c r="P39" s="74" t="str">
        <f t="shared" si="5"/>
        <v>NO CUMPLE</v>
      </c>
      <c r="Q39" s="44"/>
      <c r="R39" s="74">
        <f t="shared" si="6"/>
        <v>0.25</v>
      </c>
      <c r="S39" s="44"/>
      <c r="T39" s="202">
        <f t="shared" si="7"/>
        <v>0</v>
      </c>
      <c r="U39" s="74" t="str">
        <f t="shared" si="8"/>
        <v>NO CUMPLE</v>
      </c>
      <c r="V39" s="44"/>
      <c r="W39" s="74">
        <f t="shared" si="9"/>
        <v>0.25</v>
      </c>
      <c r="X39" s="44"/>
      <c r="Y39" s="202">
        <f t="shared" si="10"/>
        <v>0</v>
      </c>
      <c r="Z39" s="74" t="str">
        <f t="shared" si="11"/>
        <v>NO CUMPLE</v>
      </c>
      <c r="AA39" s="44"/>
      <c r="AB39" s="74">
        <f t="shared" si="12"/>
        <v>1</v>
      </c>
      <c r="AC39" s="74">
        <f t="shared" si="16"/>
        <v>0</v>
      </c>
      <c r="AD39" s="202">
        <f t="shared" si="13"/>
        <v>0</v>
      </c>
      <c r="AE39" s="66" t="str">
        <f t="shared" si="14"/>
        <v>NO CUMPLE</v>
      </c>
      <c r="AF39" s="43"/>
      <c r="AG39" s="72" t="s">
        <v>327</v>
      </c>
      <c r="AH39" s="72"/>
      <c r="AI39" s="72"/>
      <c r="AJ39" s="72"/>
      <c r="AK39" s="72"/>
      <c r="AL39" s="72"/>
      <c r="AM39" s="72"/>
      <c r="AN39" s="72"/>
    </row>
    <row r="40" spans="1:40" s="64" customFormat="1" ht="144" customHeight="1">
      <c r="A40" s="307"/>
      <c r="B40" s="213" t="s">
        <v>310</v>
      </c>
      <c r="C40" s="213" t="s">
        <v>311</v>
      </c>
      <c r="D40" s="213" t="s">
        <v>422</v>
      </c>
      <c r="E40" s="228">
        <v>1</v>
      </c>
      <c r="F40" s="219">
        <v>1</v>
      </c>
      <c r="G40" s="66" t="s">
        <v>292</v>
      </c>
      <c r="H40" s="74">
        <f t="shared" si="0"/>
        <v>0.25</v>
      </c>
      <c r="I40" s="44"/>
      <c r="J40" s="202">
        <f t="shared" si="1"/>
        <v>0</v>
      </c>
      <c r="K40" s="74" t="str">
        <f t="shared" si="2"/>
        <v>NO CUMPLE</v>
      </c>
      <c r="L40" s="44"/>
      <c r="M40" s="74">
        <f t="shared" si="3"/>
        <v>0.25</v>
      </c>
      <c r="N40" s="44"/>
      <c r="O40" s="202">
        <f>_xlfn.PERCENTOF(N40,M40)</f>
        <v>0</v>
      </c>
      <c r="P40" s="74" t="str">
        <f t="shared" si="5"/>
        <v>NO CUMPLE</v>
      </c>
      <c r="Q40" s="44"/>
      <c r="R40" s="74">
        <f t="shared" si="6"/>
        <v>0.25</v>
      </c>
      <c r="S40" s="44"/>
      <c r="T40" s="202">
        <f t="shared" si="7"/>
        <v>0</v>
      </c>
      <c r="U40" s="74" t="str">
        <f t="shared" si="8"/>
        <v>NO CUMPLE</v>
      </c>
      <c r="V40" s="44"/>
      <c r="W40" s="74">
        <f t="shared" si="9"/>
        <v>0.25</v>
      </c>
      <c r="X40" s="44"/>
      <c r="Y40" s="202">
        <f>_xlfn.PERCENTOF(X40,W40)</f>
        <v>0</v>
      </c>
      <c r="Z40" s="74" t="str">
        <f t="shared" si="11"/>
        <v>NO CUMPLE</v>
      </c>
      <c r="AA40" s="44"/>
      <c r="AB40" s="74">
        <f t="shared" si="12"/>
        <v>1</v>
      </c>
      <c r="AC40" s="74">
        <f t="shared" si="16"/>
        <v>0</v>
      </c>
      <c r="AD40" s="202">
        <f t="shared" si="13"/>
        <v>0</v>
      </c>
      <c r="AE40" s="66" t="str">
        <f t="shared" si="14"/>
        <v>NO CUMPLE</v>
      </c>
      <c r="AF40" s="43"/>
      <c r="AG40" s="72" t="s">
        <v>327</v>
      </c>
      <c r="AH40" s="72"/>
      <c r="AI40" s="72"/>
      <c r="AJ40" s="72"/>
      <c r="AK40" s="72"/>
      <c r="AL40" s="72"/>
      <c r="AM40" s="72"/>
      <c r="AN40" s="72"/>
    </row>
    <row r="41" spans="1:40" s="64" customFormat="1" ht="15.75">
      <c r="A41" s="296"/>
      <c r="B41" s="296"/>
      <c r="C41" s="296"/>
      <c r="D41" s="296"/>
      <c r="E41" s="296"/>
      <c r="F41" s="296"/>
      <c r="G41" s="296"/>
      <c r="H41" s="297"/>
      <c r="I41" s="300" t="s">
        <v>529</v>
      </c>
      <c r="J41" s="301"/>
      <c r="K41" s="302"/>
      <c r="L41" s="288"/>
      <c r="M41" s="289"/>
      <c r="N41" s="303" t="s">
        <v>530</v>
      </c>
      <c r="O41" s="304"/>
      <c r="P41" s="304"/>
      <c r="Q41" s="288"/>
      <c r="R41" s="289"/>
      <c r="S41" s="305" t="s">
        <v>531</v>
      </c>
      <c r="T41" s="284"/>
      <c r="U41" s="306"/>
      <c r="V41" s="288"/>
      <c r="W41" s="289"/>
      <c r="X41" s="292" t="s">
        <v>532</v>
      </c>
      <c r="Y41" s="293"/>
      <c r="Z41" s="293"/>
      <c r="AA41" s="288"/>
      <c r="AB41" s="289"/>
      <c r="AC41" s="294" t="s">
        <v>537</v>
      </c>
      <c r="AD41" s="295"/>
      <c r="AE41" s="295"/>
      <c r="AF41" s="208"/>
    </row>
    <row r="42" spans="1:40" s="64" customFormat="1" ht="15.75">
      <c r="A42" s="298"/>
      <c r="B42" s="298"/>
      <c r="C42" s="298"/>
      <c r="D42" s="298"/>
      <c r="E42" s="298"/>
      <c r="F42" s="298"/>
      <c r="G42" s="298"/>
      <c r="H42" s="299"/>
      <c r="I42" s="57" t="s">
        <v>526</v>
      </c>
      <c r="J42" s="190" t="s">
        <v>527</v>
      </c>
      <c r="K42" s="57" t="s">
        <v>533</v>
      </c>
      <c r="L42" s="290"/>
      <c r="M42" s="291"/>
      <c r="N42" s="58" t="s">
        <v>526</v>
      </c>
      <c r="O42" s="58" t="s">
        <v>527</v>
      </c>
      <c r="P42" s="191" t="s">
        <v>533</v>
      </c>
      <c r="Q42" s="290"/>
      <c r="R42" s="291"/>
      <c r="S42" s="193" t="s">
        <v>526</v>
      </c>
      <c r="T42" s="59" t="s">
        <v>527</v>
      </c>
      <c r="U42" s="192" t="s">
        <v>533</v>
      </c>
      <c r="V42" s="290"/>
      <c r="W42" s="291"/>
      <c r="X42" s="195" t="s">
        <v>526</v>
      </c>
      <c r="Y42" s="60" t="s">
        <v>527</v>
      </c>
      <c r="Z42" s="194" t="s">
        <v>533</v>
      </c>
      <c r="AA42" s="290"/>
      <c r="AB42" s="291"/>
      <c r="AC42" s="197" t="s">
        <v>526</v>
      </c>
      <c r="AD42" s="61" t="s">
        <v>527</v>
      </c>
      <c r="AE42" s="196" t="s">
        <v>533</v>
      </c>
      <c r="AF42" s="208"/>
    </row>
    <row r="43" spans="1:40" s="64" customFormat="1" ht="31.5" customHeight="1">
      <c r="A43" s="298"/>
      <c r="B43" s="298"/>
      <c r="C43" s="298"/>
      <c r="D43" s="298"/>
      <c r="E43" s="298"/>
      <c r="F43" s="298"/>
      <c r="G43" s="298"/>
      <c r="H43" s="299"/>
      <c r="I43" s="209">
        <v>1</v>
      </c>
      <c r="J43" s="210">
        <f>AVERAGE(J7:J40)</f>
        <v>0</v>
      </c>
      <c r="K43" s="66" t="str">
        <f>IF(J43&gt;=I43,"CUMPLE","NO CUMPLE")</f>
        <v>NO CUMPLE</v>
      </c>
      <c r="L43" s="290"/>
      <c r="M43" s="291"/>
      <c r="N43" s="209">
        <v>1</v>
      </c>
      <c r="O43" s="210">
        <f>AVERAGE(O7:O40)</f>
        <v>0</v>
      </c>
      <c r="P43" s="66" t="str">
        <f>IF(O43&gt;=N43,"CUMPLE","NO CUMPLE")</f>
        <v>NO CUMPLE</v>
      </c>
      <c r="Q43" s="290"/>
      <c r="R43" s="291"/>
      <c r="S43" s="210">
        <v>1</v>
      </c>
      <c r="T43" s="210">
        <f>AVERAGE(T7:T40)</f>
        <v>0</v>
      </c>
      <c r="U43" s="66" t="str">
        <f>IF(T43&gt;=S43,"CUMPLE","NO CUMPLE")</f>
        <v>NO CUMPLE</v>
      </c>
      <c r="V43" s="290"/>
      <c r="W43" s="291"/>
      <c r="X43" s="210">
        <v>1</v>
      </c>
      <c r="Y43" s="210">
        <f>AVERAGE(Y7:Y40)</f>
        <v>0</v>
      </c>
      <c r="Z43" s="211" t="str">
        <f>IF(Y43&gt;=X43,"CUMPLE","NO CUMPLE")</f>
        <v>NO CUMPLE</v>
      </c>
      <c r="AA43" s="290"/>
      <c r="AB43" s="291"/>
      <c r="AC43" s="210">
        <v>1</v>
      </c>
      <c r="AD43" s="210">
        <f>AVERAGE(AD7:AD40)</f>
        <v>0</v>
      </c>
      <c r="AE43" s="211" t="str">
        <f>IF(AD43&gt;=AC43,"CUMPLE","NO CUMPLE")</f>
        <v>NO CUMPLE</v>
      </c>
      <c r="AF43" s="208"/>
    </row>
  </sheetData>
  <sheetProtection algorithmName="SHA-512" hashValue="lY1Ehy7uw0J+TDQPgcrSCmBD32hBFdU0n2xpDzujAG/4HMHx6+UIP6/5ccWfkJnI3N3+2hIxZ6HNFMwfVBvOrg==" saltValue="o3C+udVvTO9VDMLj/WScBA==" spinCount="100000" sheet="1" objects="1" scenarios="1"/>
  <autoFilter ref="A6:DO43" xr:uid="{A76EE6EC-9775-4D56-9A65-464A5336800F}"/>
  <mergeCells count="38">
    <mergeCell ref="M5:Q5"/>
    <mergeCell ref="R5:V5"/>
    <mergeCell ref="W5:AA5"/>
    <mergeCell ref="AB5:AF5"/>
    <mergeCell ref="A5:A6"/>
    <mergeCell ref="B5:B6"/>
    <mergeCell ref="A7:A40"/>
    <mergeCell ref="B7:B15"/>
    <mergeCell ref="B16:B17"/>
    <mergeCell ref="B18:B19"/>
    <mergeCell ref="B20:B25"/>
    <mergeCell ref="B26:B30"/>
    <mergeCell ref="V41:W43"/>
    <mergeCell ref="X41:Z41"/>
    <mergeCell ref="AA41:AB43"/>
    <mergeCell ref="AC41:AE41"/>
    <mergeCell ref="A41:H43"/>
    <mergeCell ref="I41:K41"/>
    <mergeCell ref="L41:M43"/>
    <mergeCell ref="N41:P41"/>
    <mergeCell ref="Q41:R43"/>
    <mergeCell ref="S41:U41"/>
    <mergeCell ref="C5:C6"/>
    <mergeCell ref="D5:D6"/>
    <mergeCell ref="E5:E6"/>
    <mergeCell ref="A3:AF3"/>
    <mergeCell ref="A1:C1"/>
    <mergeCell ref="D1:AC1"/>
    <mergeCell ref="AD1:AF1"/>
    <mergeCell ref="A2:C2"/>
    <mergeCell ref="D2:L2"/>
    <mergeCell ref="M2:U2"/>
    <mergeCell ref="V2:AC2"/>
    <mergeCell ref="AD2:AF2"/>
    <mergeCell ref="A4:AF4"/>
    <mergeCell ref="F5:F6"/>
    <mergeCell ref="G5:G6"/>
    <mergeCell ref="H5:L5"/>
  </mergeCells>
  <conditionalFormatting sqref="K7:K40">
    <cfRule type="containsText" dxfId="399" priority="55" operator="containsText" text="NO CUMPLE">
      <formula>NOT(ISERROR(SEARCH("NO CUMPLE",K7)))</formula>
    </cfRule>
    <cfRule type="containsText" dxfId="398" priority="56" operator="containsText" text="CUMPLE">
      <formula>NOT(ISERROR(SEARCH("CUMPLE",K7)))</formula>
    </cfRule>
    <cfRule type="iconSet" priority="57">
      <iconSet>
        <cfvo type="percent" val="0"/>
        <cfvo type="percent" val="33"/>
        <cfvo type="percent" val="67"/>
      </iconSet>
    </cfRule>
  </conditionalFormatting>
  <conditionalFormatting sqref="K43">
    <cfRule type="containsText" dxfId="397" priority="13" operator="containsText" text="NO CUMPLE">
      <formula>NOT(ISERROR(SEARCH("NO CUMPLE",K43)))</formula>
    </cfRule>
    <cfRule type="containsText" dxfId="396" priority="14" operator="containsText" text="CUMPLE">
      <formula>NOT(ISERROR(SEARCH("CUMPLE",K43)))</formula>
    </cfRule>
    <cfRule type="iconSet" priority="15">
      <iconSet>
        <cfvo type="percent" val="0"/>
        <cfvo type="percent" val="33"/>
        <cfvo type="percent" val="67"/>
      </iconSet>
    </cfRule>
  </conditionalFormatting>
  <conditionalFormatting sqref="P7:P40">
    <cfRule type="containsText" dxfId="395" priority="52" operator="containsText" text="NO CUMPLE">
      <formula>NOT(ISERROR(SEARCH("NO CUMPLE",P7)))</formula>
    </cfRule>
    <cfRule type="containsText" dxfId="394" priority="53" operator="containsText" text="CUMPLE">
      <formula>NOT(ISERROR(SEARCH("CUMPLE",P7)))</formula>
    </cfRule>
    <cfRule type="iconSet" priority="54">
      <iconSet>
        <cfvo type="percent" val="0"/>
        <cfvo type="percent" val="33"/>
        <cfvo type="percent" val="67"/>
      </iconSet>
    </cfRule>
  </conditionalFormatting>
  <conditionalFormatting sqref="P43">
    <cfRule type="containsText" dxfId="393" priority="10" operator="containsText" text="NO CUMPLE">
      <formula>NOT(ISERROR(SEARCH("NO CUMPLE",P43)))</formula>
    </cfRule>
    <cfRule type="containsText" dxfId="392" priority="11" operator="containsText" text="CUMPLE">
      <formula>NOT(ISERROR(SEARCH("CUMPLE",P43)))</formula>
    </cfRule>
    <cfRule type="iconSet" priority="12">
      <iconSet>
        <cfvo type="percent" val="0"/>
        <cfvo type="percent" val="33"/>
        <cfvo type="percent" val="67"/>
      </iconSet>
    </cfRule>
  </conditionalFormatting>
  <conditionalFormatting sqref="U7:U40">
    <cfRule type="containsText" dxfId="391" priority="49" operator="containsText" text="NO CUMPLE">
      <formula>NOT(ISERROR(SEARCH("NO CUMPLE",U7)))</formula>
    </cfRule>
    <cfRule type="containsText" dxfId="390" priority="50" operator="containsText" text="CUMPLE">
      <formula>NOT(ISERROR(SEARCH("CUMPLE",U7)))</formula>
    </cfRule>
    <cfRule type="iconSet" priority="51">
      <iconSet>
        <cfvo type="percent" val="0"/>
        <cfvo type="percent" val="33"/>
        <cfvo type="percent" val="67"/>
      </iconSet>
    </cfRule>
  </conditionalFormatting>
  <conditionalFormatting sqref="U43">
    <cfRule type="containsText" dxfId="389" priority="7" operator="containsText" text="NO CUMPLE">
      <formula>NOT(ISERROR(SEARCH("NO CUMPLE",U43)))</formula>
    </cfRule>
    <cfRule type="containsText" dxfId="388" priority="8" operator="containsText" text="CUMPLE">
      <formula>NOT(ISERROR(SEARCH("CUMPLE",U43)))</formula>
    </cfRule>
    <cfRule type="iconSet" priority="9">
      <iconSet>
        <cfvo type="percent" val="0"/>
        <cfvo type="percent" val="33"/>
        <cfvo type="percent" val="67"/>
      </iconSet>
    </cfRule>
  </conditionalFormatting>
  <conditionalFormatting sqref="Z7:Z40">
    <cfRule type="containsText" dxfId="387" priority="46" operator="containsText" text="NO CUMPLE">
      <formula>NOT(ISERROR(SEARCH("NO CUMPLE",Z7)))</formula>
    </cfRule>
    <cfRule type="containsText" dxfId="386" priority="47" operator="containsText" text="CUMPLE">
      <formula>NOT(ISERROR(SEARCH("CUMPLE",Z7)))</formula>
    </cfRule>
    <cfRule type="iconSet" priority="48">
      <iconSet>
        <cfvo type="percent" val="0"/>
        <cfvo type="percent" val="33"/>
        <cfvo type="percent" val="67"/>
      </iconSet>
    </cfRule>
  </conditionalFormatting>
  <conditionalFormatting sqref="Z43">
    <cfRule type="containsText" dxfId="385" priority="4" operator="containsText" text="NO CUMPLE">
      <formula>NOT(ISERROR(SEARCH("NO CUMPLE",Z43)))</formula>
    </cfRule>
    <cfRule type="containsText" dxfId="384" priority="5" operator="containsText" text="CUMPLE">
      <formula>NOT(ISERROR(SEARCH("CUMPLE",Z43)))</formula>
    </cfRule>
    <cfRule type="iconSet" priority="6">
      <iconSet>
        <cfvo type="percent" val="0"/>
        <cfvo type="percent" val="33"/>
        <cfvo type="percent" val="67"/>
      </iconSet>
    </cfRule>
  </conditionalFormatting>
  <conditionalFormatting sqref="AE43">
    <cfRule type="containsText" dxfId="383" priority="1" operator="containsText" text="NO CUMPLE">
      <formula>NOT(ISERROR(SEARCH("NO CUMPLE",AE43)))</formula>
    </cfRule>
    <cfRule type="containsText" dxfId="382" priority="2" operator="containsText" text="CUMPLE">
      <formula>NOT(ISERROR(SEARCH("CUMPLE",AE43)))</formula>
    </cfRule>
    <cfRule type="iconSet" priority="3">
      <iconSet>
        <cfvo type="percent" val="0"/>
        <cfvo type="percent" val="33"/>
        <cfvo type="percent" val="67"/>
      </iconSet>
    </cfRule>
  </conditionalFormatting>
  <conditionalFormatting sqref="AE7:AF7 AE8:AE40">
    <cfRule type="containsText" dxfId="381" priority="43" operator="containsText" text="NO CUMPLE">
      <formula>NOT(ISERROR(SEARCH("NO CUMPLE",AE7)))</formula>
    </cfRule>
    <cfRule type="containsText" dxfId="380" priority="44" operator="containsText" text="CUMPLE">
      <formula>NOT(ISERROR(SEARCH("CUMPLE",AE7)))</formula>
    </cfRule>
    <cfRule type="iconSet" priority="45">
      <iconSet>
        <cfvo type="percent" val="0"/>
        <cfvo type="percent" val="33"/>
        <cfvo type="percent" val="67"/>
      </iconSet>
    </cfRule>
  </conditionalFormatting>
  <dataValidations disablePrompts="1" count="2">
    <dataValidation allowBlank="1" showInputMessage="1" showErrorMessage="1" prompt="Elija de acuerdo a la categoría anterior_x000a_" sqref="B5" xr:uid="{EFB510C4-7CEC-411F-AF25-3E6E9D6375F1}"/>
    <dataValidation allowBlank="1" showInputMessage="1" showErrorMessage="1" prompt="Describa las acciones que desarrollan los componentes de la PP o Plan de Acciones Afirmativas" sqref="C5:E5" xr:uid="{75FC3599-E187-42AB-AE2B-7877F3A7A3CB}"/>
  </dataValidations>
  <pageMargins left="0.7" right="0.7" top="0.75" bottom="0.75" header="0.3" footer="0.3"/>
  <pageSetup scale="3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089AC-DBA6-4D2B-8725-1A27135F9630}">
  <dimension ref="A1:BB22"/>
  <sheetViews>
    <sheetView zoomScale="60" zoomScaleNormal="60" workbookViewId="0">
      <selection activeCell="Z7" sqref="Z7"/>
    </sheetView>
  </sheetViews>
  <sheetFormatPr baseColWidth="10" defaultColWidth="11" defaultRowHeight="14.25"/>
  <cols>
    <col min="1" max="1" width="20.42578125" style="96" customWidth="1"/>
    <col min="2" max="2" width="34.85546875" style="96" customWidth="1"/>
    <col min="3" max="3" width="28.7109375" style="96" customWidth="1"/>
    <col min="4" max="4" width="20.42578125" style="96" customWidth="1"/>
    <col min="5" max="5" width="8.85546875" style="96" customWidth="1"/>
    <col min="6" max="6" width="10.85546875" style="96" customWidth="1"/>
    <col min="7" max="7" width="21" style="212" customWidth="1"/>
    <col min="8" max="10" width="16.140625" style="96" customWidth="1"/>
    <col min="11" max="11" width="11.5703125" style="96" customWidth="1"/>
    <col min="12" max="12" width="23" style="96" customWidth="1"/>
    <col min="13" max="15" width="16.140625" style="96" customWidth="1"/>
    <col min="16" max="16" width="11.5703125" style="96" customWidth="1"/>
    <col min="17" max="17" width="23" style="96" customWidth="1"/>
    <col min="18" max="20" width="16.140625" style="96" customWidth="1"/>
    <col min="21" max="21" width="11.5703125" style="96" customWidth="1"/>
    <col min="22" max="22" width="23" style="96" customWidth="1"/>
    <col min="23" max="25" width="16.140625" style="96" customWidth="1"/>
    <col min="26" max="26" width="11.5703125" style="96" customWidth="1"/>
    <col min="27" max="27" width="23" style="96" customWidth="1"/>
    <col min="28" max="30" width="16.140625" style="96" customWidth="1"/>
    <col min="31" max="31" width="11.5703125" style="96" customWidth="1"/>
    <col min="32" max="32" width="16.140625" style="96" customWidth="1"/>
    <col min="33" max="33" width="28.28515625" style="52" hidden="1" customWidth="1"/>
    <col min="34" max="34" width="25.7109375" style="52" hidden="1" customWidth="1"/>
    <col min="35" max="16384" width="11" style="52"/>
  </cols>
  <sheetData>
    <row r="1" spans="1:54" ht="86.25" customHeight="1">
      <c r="A1" s="248"/>
      <c r="B1" s="248"/>
      <c r="C1" s="248"/>
      <c r="D1" s="251" t="s">
        <v>597</v>
      </c>
      <c r="E1" s="252"/>
      <c r="F1" s="252"/>
      <c r="G1" s="252"/>
      <c r="H1" s="252"/>
      <c r="I1" s="252"/>
      <c r="J1" s="252"/>
      <c r="K1" s="252"/>
      <c r="L1" s="252"/>
      <c r="M1" s="252"/>
      <c r="N1" s="252"/>
      <c r="O1" s="252"/>
      <c r="P1" s="252"/>
      <c r="Q1" s="252"/>
      <c r="R1" s="252"/>
      <c r="S1" s="252"/>
      <c r="T1" s="252"/>
      <c r="U1" s="252"/>
      <c r="V1" s="252"/>
      <c r="W1" s="252"/>
      <c r="X1" s="252"/>
      <c r="Y1" s="252"/>
      <c r="Z1" s="252"/>
      <c r="AA1" s="252"/>
      <c r="AB1" s="252"/>
      <c r="AC1" s="253"/>
      <c r="AD1" s="248"/>
      <c r="AE1" s="248"/>
      <c r="AF1" s="248"/>
    </row>
    <row r="2" spans="1:54" s="53" customFormat="1" ht="43.5" customHeight="1">
      <c r="A2" s="249" t="s">
        <v>610</v>
      </c>
      <c r="B2" s="249"/>
      <c r="C2" s="249"/>
      <c r="D2" s="254" t="s">
        <v>611</v>
      </c>
      <c r="E2" s="252"/>
      <c r="F2" s="252"/>
      <c r="G2" s="252"/>
      <c r="H2" s="252"/>
      <c r="I2" s="252"/>
      <c r="J2" s="252"/>
      <c r="K2" s="252"/>
      <c r="L2" s="253"/>
      <c r="M2" s="254" t="s">
        <v>612</v>
      </c>
      <c r="N2" s="252"/>
      <c r="O2" s="252"/>
      <c r="P2" s="252"/>
      <c r="Q2" s="252"/>
      <c r="R2" s="252"/>
      <c r="S2" s="252"/>
      <c r="T2" s="252"/>
      <c r="U2" s="253"/>
      <c r="V2" s="254" t="s">
        <v>609</v>
      </c>
      <c r="W2" s="252"/>
      <c r="X2" s="252"/>
      <c r="Y2" s="252"/>
      <c r="Z2" s="252"/>
      <c r="AA2" s="252"/>
      <c r="AB2" s="252"/>
      <c r="AC2" s="253"/>
      <c r="AD2" s="250" t="s">
        <v>598</v>
      </c>
      <c r="AE2" s="250"/>
      <c r="AF2" s="250"/>
    </row>
    <row r="3" spans="1:54" ht="15.75" customHeight="1">
      <c r="A3" s="264"/>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6"/>
    </row>
    <row r="4" spans="1:54" s="56" customFormat="1" ht="36.75" customHeight="1">
      <c r="A4" s="321" t="s">
        <v>423</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184"/>
      <c r="AH4" s="184"/>
      <c r="AI4" s="184"/>
      <c r="AJ4" s="184"/>
      <c r="AK4" s="184"/>
      <c r="AL4" s="184"/>
      <c r="AM4" s="184"/>
      <c r="AN4" s="184"/>
    </row>
    <row r="5" spans="1:54" s="64" customFormat="1" ht="30" customHeight="1">
      <c r="A5" s="328" t="s">
        <v>287</v>
      </c>
      <c r="B5" s="326" t="s">
        <v>1</v>
      </c>
      <c r="C5" s="326" t="s">
        <v>2</v>
      </c>
      <c r="D5" s="326" t="s">
        <v>3</v>
      </c>
      <c r="E5" s="326" t="s">
        <v>288</v>
      </c>
      <c r="F5" s="326" t="s">
        <v>0</v>
      </c>
      <c r="G5" s="326" t="s">
        <v>16</v>
      </c>
      <c r="H5" s="300" t="s">
        <v>529</v>
      </c>
      <c r="I5" s="301"/>
      <c r="J5" s="301"/>
      <c r="K5" s="301"/>
      <c r="L5" s="302"/>
      <c r="M5" s="303" t="s">
        <v>530</v>
      </c>
      <c r="N5" s="304"/>
      <c r="O5" s="304"/>
      <c r="P5" s="304"/>
      <c r="Q5" s="311"/>
      <c r="R5" s="306" t="s">
        <v>531</v>
      </c>
      <c r="S5" s="312"/>
      <c r="T5" s="312"/>
      <c r="U5" s="312"/>
      <c r="V5" s="305"/>
      <c r="W5" s="292" t="s">
        <v>532</v>
      </c>
      <c r="X5" s="293"/>
      <c r="Y5" s="293"/>
      <c r="Z5" s="293"/>
      <c r="AA5" s="313"/>
      <c r="AB5" s="294" t="s">
        <v>537</v>
      </c>
      <c r="AC5" s="295"/>
      <c r="AD5" s="295"/>
      <c r="AE5" s="295"/>
      <c r="AF5" s="314"/>
      <c r="AG5" s="62"/>
      <c r="AH5" s="62"/>
      <c r="AI5" s="62"/>
      <c r="AJ5" s="62"/>
      <c r="AK5" s="62"/>
      <c r="AL5" s="62"/>
      <c r="AM5" s="62"/>
      <c r="AN5" s="62"/>
      <c r="AO5" s="63"/>
      <c r="AP5" s="63"/>
      <c r="AQ5" s="63"/>
      <c r="AR5" s="63"/>
      <c r="AS5" s="63"/>
      <c r="AT5" s="63"/>
      <c r="AU5" s="63"/>
      <c r="AV5" s="63"/>
      <c r="AW5" s="63"/>
      <c r="AX5" s="63"/>
      <c r="AY5" s="63"/>
      <c r="AZ5" s="63"/>
      <c r="BA5" s="63"/>
      <c r="BB5" s="63"/>
    </row>
    <row r="6" spans="1:54" s="64" customFormat="1" ht="35.25" customHeight="1">
      <c r="A6" s="329"/>
      <c r="B6" s="327"/>
      <c r="C6" s="327"/>
      <c r="D6" s="327"/>
      <c r="E6" s="327"/>
      <c r="F6" s="327"/>
      <c r="G6" s="327"/>
      <c r="H6" s="57" t="s">
        <v>526</v>
      </c>
      <c r="I6" s="57" t="s">
        <v>527</v>
      </c>
      <c r="J6" s="57" t="s">
        <v>589</v>
      </c>
      <c r="K6" s="57" t="s">
        <v>533</v>
      </c>
      <c r="L6" s="57" t="s">
        <v>528</v>
      </c>
      <c r="M6" s="58" t="s">
        <v>526</v>
      </c>
      <c r="N6" s="58" t="s">
        <v>527</v>
      </c>
      <c r="O6" s="58" t="s">
        <v>589</v>
      </c>
      <c r="P6" s="58" t="s">
        <v>533</v>
      </c>
      <c r="Q6" s="58" t="s">
        <v>528</v>
      </c>
      <c r="R6" s="59" t="s">
        <v>526</v>
      </c>
      <c r="S6" s="59" t="s">
        <v>527</v>
      </c>
      <c r="T6" s="59" t="s">
        <v>589</v>
      </c>
      <c r="U6" s="59" t="s">
        <v>533</v>
      </c>
      <c r="V6" s="59" t="s">
        <v>528</v>
      </c>
      <c r="W6" s="60" t="s">
        <v>526</v>
      </c>
      <c r="X6" s="60" t="s">
        <v>527</v>
      </c>
      <c r="Y6" s="60" t="s">
        <v>589</v>
      </c>
      <c r="Z6" s="60" t="s">
        <v>533</v>
      </c>
      <c r="AA6" s="60" t="s">
        <v>528</v>
      </c>
      <c r="AB6" s="61" t="s">
        <v>534</v>
      </c>
      <c r="AC6" s="61" t="s">
        <v>535</v>
      </c>
      <c r="AD6" s="61" t="s">
        <v>589</v>
      </c>
      <c r="AE6" s="61" t="s">
        <v>536</v>
      </c>
      <c r="AF6" s="61" t="s">
        <v>592</v>
      </c>
      <c r="AG6" s="62"/>
      <c r="AH6" s="62"/>
      <c r="AI6" s="62"/>
      <c r="AJ6" s="62"/>
      <c r="AK6" s="62"/>
      <c r="AL6" s="62"/>
      <c r="AM6" s="62"/>
      <c r="AN6" s="62"/>
      <c r="AO6" s="63"/>
      <c r="AP6" s="63"/>
      <c r="AQ6" s="63"/>
      <c r="AR6" s="63"/>
      <c r="AS6" s="63"/>
      <c r="AT6" s="63"/>
      <c r="AU6" s="63"/>
      <c r="AV6" s="63"/>
      <c r="AW6" s="63"/>
      <c r="AX6" s="63"/>
      <c r="AY6" s="63"/>
      <c r="AZ6" s="63"/>
      <c r="BA6" s="63"/>
      <c r="BB6" s="63"/>
    </row>
    <row r="7" spans="1:54" s="64" customFormat="1" ht="105.75" customHeight="1">
      <c r="A7" s="269" t="s">
        <v>56</v>
      </c>
      <c r="B7" s="323" t="s">
        <v>23</v>
      </c>
      <c r="C7" s="199" t="s">
        <v>312</v>
      </c>
      <c r="D7" s="199" t="s">
        <v>268</v>
      </c>
      <c r="E7" s="200">
        <v>0.65</v>
      </c>
      <c r="F7" s="200">
        <v>0.65</v>
      </c>
      <c r="G7" s="201" t="s">
        <v>562</v>
      </c>
      <c r="H7" s="74">
        <f>F7/4</f>
        <v>0.16250000000000001</v>
      </c>
      <c r="I7" s="22"/>
      <c r="J7" s="202">
        <f>_xlfn.PERCENTOF(I7,H7)</f>
        <v>0</v>
      </c>
      <c r="K7" s="66" t="str">
        <f>IF(I7&gt;=H7,"CUMPLE","NO CUMPLE")</f>
        <v>NO CUMPLE</v>
      </c>
      <c r="L7" s="20"/>
      <c r="M7" s="74">
        <f>F7/4</f>
        <v>0.16250000000000001</v>
      </c>
      <c r="N7" s="22"/>
      <c r="O7" s="202">
        <f>_xlfn.PERCENTOF(N7,M7)</f>
        <v>0</v>
      </c>
      <c r="P7" s="66" t="str">
        <f>IF(N7&gt;=M7,"CUMPLE","NO CUMPLE")</f>
        <v>NO CUMPLE</v>
      </c>
      <c r="Q7" s="20"/>
      <c r="R7" s="74">
        <f>F7/4</f>
        <v>0.16250000000000001</v>
      </c>
      <c r="S7" s="22"/>
      <c r="T7" s="202">
        <f>_xlfn.PERCENTOF(S7,R7)</f>
        <v>0</v>
      </c>
      <c r="U7" s="66" t="str">
        <f>IF(S7&gt;=R7,"CUMPLE","NO CUMPLE")</f>
        <v>NO CUMPLE</v>
      </c>
      <c r="V7" s="20"/>
      <c r="W7" s="74">
        <f>F7/4</f>
        <v>0.16250000000000001</v>
      </c>
      <c r="X7" s="22"/>
      <c r="Y7" s="202">
        <f>_xlfn.PERCENTOF(X7,W7)</f>
        <v>0</v>
      </c>
      <c r="Z7" s="66" t="str">
        <f>IF(X7&gt;=W7,"CUMPLE","NO CUMPLE")</f>
        <v>NO CUMPLE</v>
      </c>
      <c r="AA7" s="20"/>
      <c r="AB7" s="74">
        <f>H7+M7+R7+W7</f>
        <v>0.65</v>
      </c>
      <c r="AC7" s="74">
        <f>I7+N7+S7+X7</f>
        <v>0</v>
      </c>
      <c r="AD7" s="202">
        <f>_xlfn.PERCENTOF(AC7,AB7)</f>
        <v>0</v>
      </c>
      <c r="AE7" s="66" t="str">
        <f>IF(AC7&gt;=AB7,"CUMPLE","NO CUMPLE")</f>
        <v>NO CUMPLE</v>
      </c>
      <c r="AF7" s="20"/>
      <c r="AG7" s="72"/>
      <c r="AH7" s="72"/>
      <c r="AI7" s="72"/>
      <c r="AJ7" s="72"/>
      <c r="AK7" s="72"/>
      <c r="AL7" s="72"/>
      <c r="AM7" s="72"/>
      <c r="AN7" s="72"/>
    </row>
    <row r="8" spans="1:54" s="64" customFormat="1" ht="105.75" customHeight="1">
      <c r="A8" s="269"/>
      <c r="B8" s="324"/>
      <c r="C8" s="199" t="s">
        <v>20</v>
      </c>
      <c r="D8" s="199" t="s">
        <v>424</v>
      </c>
      <c r="E8" s="203">
        <v>4</v>
      </c>
      <c r="F8" s="204">
        <v>1</v>
      </c>
      <c r="G8" s="201" t="s">
        <v>562</v>
      </c>
      <c r="H8" s="66">
        <f t="shared" ref="H8:H15" si="0">F8/4</f>
        <v>0.25</v>
      </c>
      <c r="I8" s="39"/>
      <c r="J8" s="202">
        <f t="shared" ref="J8:J19" si="1">_xlfn.PERCENTOF(I8,H8)</f>
        <v>0</v>
      </c>
      <c r="K8" s="66" t="str">
        <f t="shared" ref="K8:K19" si="2">IF(I8&gt;=H8,"CUMPLE","NO CUMPLE")</f>
        <v>NO CUMPLE</v>
      </c>
      <c r="L8" s="39"/>
      <c r="M8" s="66">
        <f t="shared" ref="M8:M19" si="3">F8/4</f>
        <v>0.25</v>
      </c>
      <c r="N8" s="39"/>
      <c r="O8" s="202">
        <f t="shared" ref="O8:O19" si="4">_xlfn.PERCENTOF(N8,M8)</f>
        <v>0</v>
      </c>
      <c r="P8" s="66" t="str">
        <f t="shared" ref="P8:P19" si="5">IF(N8&gt;=M8,"CUMPLE","NO CUMPLE")</f>
        <v>NO CUMPLE</v>
      </c>
      <c r="Q8" s="39"/>
      <c r="R8" s="66">
        <f t="shared" ref="R8:R19" si="6">F8/4</f>
        <v>0.25</v>
      </c>
      <c r="S8" s="39"/>
      <c r="T8" s="202">
        <f t="shared" ref="T8:T19" si="7">_xlfn.PERCENTOF(S8,R8)</f>
        <v>0</v>
      </c>
      <c r="U8" s="66" t="str">
        <f t="shared" ref="U8:U19" si="8">IF(S8&gt;=R8,"CUMPLE","NO CUMPLE")</f>
        <v>NO CUMPLE</v>
      </c>
      <c r="V8" s="39"/>
      <c r="W8" s="66">
        <f t="shared" ref="W8:W19" si="9">F8/4</f>
        <v>0.25</v>
      </c>
      <c r="X8" s="39"/>
      <c r="Y8" s="202">
        <f t="shared" ref="Y8:Y19" si="10">_xlfn.PERCENTOF(X8,W8)</f>
        <v>0</v>
      </c>
      <c r="Z8" s="66" t="str">
        <f t="shared" ref="Z8:Z19" si="11">IF(X8&gt;=W8,"CUMPLE","NO CUMPLE")</f>
        <v>NO CUMPLE</v>
      </c>
      <c r="AA8" s="39"/>
      <c r="AB8" s="66">
        <f t="shared" ref="AB8:AB19" si="12">H8+M8+R8+W8</f>
        <v>1</v>
      </c>
      <c r="AC8" s="66">
        <f t="shared" ref="AC8:AC19" si="13">I8+N8+S8+X8</f>
        <v>0</v>
      </c>
      <c r="AD8" s="202">
        <f t="shared" ref="AD8:AD19" si="14">_xlfn.PERCENTOF(AC8,AB8)</f>
        <v>0</v>
      </c>
      <c r="AE8" s="66" t="str">
        <f t="shared" ref="AE8:AE19" si="15">IF(AC8&gt;=AB8,"CUMPLE","NO CUMPLE")</f>
        <v>NO CUMPLE</v>
      </c>
      <c r="AF8" s="39"/>
      <c r="AG8" s="72" t="s">
        <v>321</v>
      </c>
      <c r="AH8" s="72" t="s">
        <v>328</v>
      </c>
      <c r="AI8" s="72"/>
      <c r="AJ8" s="72"/>
      <c r="AK8" s="72"/>
      <c r="AL8" s="72"/>
      <c r="AM8" s="72"/>
      <c r="AN8" s="72"/>
    </row>
    <row r="9" spans="1:54" s="64" customFormat="1" ht="105.75" customHeight="1">
      <c r="A9" s="269"/>
      <c r="B9" s="324"/>
      <c r="C9" s="199" t="s">
        <v>21</v>
      </c>
      <c r="D9" s="199" t="s">
        <v>425</v>
      </c>
      <c r="E9" s="203">
        <v>4</v>
      </c>
      <c r="F9" s="204">
        <v>1</v>
      </c>
      <c r="G9" s="201" t="s">
        <v>562</v>
      </c>
      <c r="H9" s="66">
        <f t="shared" si="0"/>
        <v>0.25</v>
      </c>
      <c r="I9" s="39"/>
      <c r="J9" s="202">
        <f t="shared" si="1"/>
        <v>0</v>
      </c>
      <c r="K9" s="66" t="str">
        <f t="shared" si="2"/>
        <v>NO CUMPLE</v>
      </c>
      <c r="L9" s="39"/>
      <c r="M9" s="66">
        <f t="shared" si="3"/>
        <v>0.25</v>
      </c>
      <c r="N9" s="39"/>
      <c r="O9" s="202">
        <f t="shared" si="4"/>
        <v>0</v>
      </c>
      <c r="P9" s="66" t="str">
        <f t="shared" si="5"/>
        <v>NO CUMPLE</v>
      </c>
      <c r="Q9" s="39"/>
      <c r="R9" s="66">
        <f t="shared" si="6"/>
        <v>0.25</v>
      </c>
      <c r="S9" s="39"/>
      <c r="T9" s="202">
        <f t="shared" si="7"/>
        <v>0</v>
      </c>
      <c r="U9" s="66" t="str">
        <f t="shared" si="8"/>
        <v>NO CUMPLE</v>
      </c>
      <c r="V9" s="39"/>
      <c r="W9" s="66">
        <f t="shared" si="9"/>
        <v>0.25</v>
      </c>
      <c r="X9" s="39"/>
      <c r="Y9" s="202">
        <f t="shared" si="10"/>
        <v>0</v>
      </c>
      <c r="Z9" s="66" t="str">
        <f t="shared" si="11"/>
        <v>NO CUMPLE</v>
      </c>
      <c r="AA9" s="39"/>
      <c r="AB9" s="66">
        <f t="shared" si="12"/>
        <v>1</v>
      </c>
      <c r="AC9" s="66">
        <f t="shared" si="13"/>
        <v>0</v>
      </c>
      <c r="AD9" s="202">
        <f t="shared" si="14"/>
        <v>0</v>
      </c>
      <c r="AE9" s="66" t="str">
        <f t="shared" si="15"/>
        <v>NO CUMPLE</v>
      </c>
      <c r="AF9" s="39"/>
      <c r="AG9" s="72"/>
      <c r="AH9" s="72" t="s">
        <v>328</v>
      </c>
      <c r="AI9" s="72"/>
      <c r="AJ9" s="72"/>
      <c r="AK9" s="72"/>
      <c r="AL9" s="72"/>
      <c r="AM9" s="72"/>
      <c r="AN9" s="72"/>
    </row>
    <row r="10" spans="1:54" s="64" customFormat="1" ht="105.75" customHeight="1">
      <c r="A10" s="269"/>
      <c r="B10" s="324"/>
      <c r="C10" s="199" t="s">
        <v>22</v>
      </c>
      <c r="D10" s="199" t="s">
        <v>432</v>
      </c>
      <c r="E10" s="203">
        <v>1</v>
      </c>
      <c r="F10" s="204">
        <v>1</v>
      </c>
      <c r="G10" s="201" t="s">
        <v>562</v>
      </c>
      <c r="H10" s="66">
        <f t="shared" si="0"/>
        <v>0.25</v>
      </c>
      <c r="I10" s="39"/>
      <c r="J10" s="202">
        <f t="shared" si="1"/>
        <v>0</v>
      </c>
      <c r="K10" s="66" t="str">
        <f t="shared" si="2"/>
        <v>NO CUMPLE</v>
      </c>
      <c r="L10" s="39"/>
      <c r="M10" s="66">
        <f t="shared" si="3"/>
        <v>0.25</v>
      </c>
      <c r="N10" s="39"/>
      <c r="O10" s="202">
        <f t="shared" si="4"/>
        <v>0</v>
      </c>
      <c r="P10" s="66" t="str">
        <f t="shared" si="5"/>
        <v>NO CUMPLE</v>
      </c>
      <c r="Q10" s="39"/>
      <c r="R10" s="66">
        <f t="shared" si="6"/>
        <v>0.25</v>
      </c>
      <c r="S10" s="39"/>
      <c r="T10" s="202">
        <f t="shared" si="7"/>
        <v>0</v>
      </c>
      <c r="U10" s="66" t="str">
        <f t="shared" si="8"/>
        <v>NO CUMPLE</v>
      </c>
      <c r="V10" s="39"/>
      <c r="W10" s="66">
        <f t="shared" si="9"/>
        <v>0.25</v>
      </c>
      <c r="X10" s="39"/>
      <c r="Y10" s="202">
        <f t="shared" si="10"/>
        <v>0</v>
      </c>
      <c r="Z10" s="66" t="str">
        <f t="shared" si="11"/>
        <v>NO CUMPLE</v>
      </c>
      <c r="AA10" s="39"/>
      <c r="AB10" s="66">
        <f t="shared" si="12"/>
        <v>1</v>
      </c>
      <c r="AC10" s="66">
        <f t="shared" si="13"/>
        <v>0</v>
      </c>
      <c r="AD10" s="202">
        <f t="shared" si="14"/>
        <v>0</v>
      </c>
      <c r="AE10" s="66" t="str">
        <f t="shared" si="15"/>
        <v>NO CUMPLE</v>
      </c>
      <c r="AF10" s="39"/>
      <c r="AG10" s="72"/>
      <c r="AH10" s="72" t="s">
        <v>328</v>
      </c>
      <c r="AI10" s="72"/>
      <c r="AJ10" s="72"/>
      <c r="AK10" s="72"/>
      <c r="AL10" s="72"/>
      <c r="AM10" s="72"/>
      <c r="AN10" s="72"/>
    </row>
    <row r="11" spans="1:54" s="64" customFormat="1" ht="105.75" customHeight="1">
      <c r="A11" s="269"/>
      <c r="B11" s="325"/>
      <c r="C11" s="199" t="s">
        <v>24</v>
      </c>
      <c r="D11" s="199" t="s">
        <v>25</v>
      </c>
      <c r="E11" s="200">
        <v>0.4</v>
      </c>
      <c r="F11" s="200">
        <v>0.1</v>
      </c>
      <c r="G11" s="201" t="s">
        <v>562</v>
      </c>
      <c r="H11" s="74">
        <f t="shared" si="0"/>
        <v>2.5000000000000001E-2</v>
      </c>
      <c r="I11" s="40"/>
      <c r="J11" s="202">
        <f t="shared" si="1"/>
        <v>0</v>
      </c>
      <c r="K11" s="66" t="str">
        <f t="shared" si="2"/>
        <v>NO CUMPLE</v>
      </c>
      <c r="L11" s="37"/>
      <c r="M11" s="74">
        <f t="shared" si="3"/>
        <v>2.5000000000000001E-2</v>
      </c>
      <c r="N11" s="40"/>
      <c r="O11" s="202">
        <f t="shared" si="4"/>
        <v>0</v>
      </c>
      <c r="P11" s="66" t="str">
        <f t="shared" si="5"/>
        <v>NO CUMPLE</v>
      </c>
      <c r="Q11" s="37"/>
      <c r="R11" s="74">
        <f t="shared" si="6"/>
        <v>2.5000000000000001E-2</v>
      </c>
      <c r="S11" s="39"/>
      <c r="T11" s="202">
        <f t="shared" si="7"/>
        <v>0</v>
      </c>
      <c r="U11" s="66" t="str">
        <f t="shared" si="8"/>
        <v>NO CUMPLE</v>
      </c>
      <c r="V11" s="37"/>
      <c r="W11" s="74">
        <f t="shared" si="9"/>
        <v>2.5000000000000001E-2</v>
      </c>
      <c r="X11" s="39"/>
      <c r="Y11" s="202">
        <f t="shared" si="10"/>
        <v>0</v>
      </c>
      <c r="Z11" s="66" t="str">
        <f t="shared" si="11"/>
        <v>NO CUMPLE</v>
      </c>
      <c r="AA11" s="37"/>
      <c r="AB11" s="74">
        <f t="shared" si="12"/>
        <v>0.1</v>
      </c>
      <c r="AC11" s="74">
        <f t="shared" si="13"/>
        <v>0</v>
      </c>
      <c r="AD11" s="202">
        <f t="shared" si="14"/>
        <v>0</v>
      </c>
      <c r="AE11" s="66" t="str">
        <f t="shared" si="15"/>
        <v>NO CUMPLE</v>
      </c>
      <c r="AF11" s="37"/>
      <c r="AG11" s="72"/>
      <c r="AH11" s="72" t="s">
        <v>328</v>
      </c>
      <c r="AI11" s="72"/>
      <c r="AJ11" s="72"/>
      <c r="AK11" s="72"/>
      <c r="AL11" s="72"/>
      <c r="AM11" s="72"/>
      <c r="AN11" s="72"/>
    </row>
    <row r="12" spans="1:54" s="64" customFormat="1" ht="105.75" customHeight="1">
      <c r="A12" s="269"/>
      <c r="B12" s="323" t="s">
        <v>26</v>
      </c>
      <c r="C12" s="199" t="s">
        <v>27</v>
      </c>
      <c r="D12" s="199" t="s">
        <v>426</v>
      </c>
      <c r="E12" s="204">
        <f>96*4</f>
        <v>384</v>
      </c>
      <c r="F12" s="204">
        <v>96</v>
      </c>
      <c r="G12" s="201" t="s">
        <v>562</v>
      </c>
      <c r="H12" s="66">
        <f t="shared" si="0"/>
        <v>24</v>
      </c>
      <c r="I12" s="39"/>
      <c r="J12" s="202">
        <f t="shared" si="1"/>
        <v>0</v>
      </c>
      <c r="K12" s="66" t="str">
        <f t="shared" si="2"/>
        <v>NO CUMPLE</v>
      </c>
      <c r="L12" s="39"/>
      <c r="M12" s="66">
        <f t="shared" si="3"/>
        <v>24</v>
      </c>
      <c r="N12" s="39"/>
      <c r="O12" s="202">
        <f t="shared" si="4"/>
        <v>0</v>
      </c>
      <c r="P12" s="66" t="str">
        <f t="shared" si="5"/>
        <v>NO CUMPLE</v>
      </c>
      <c r="Q12" s="39"/>
      <c r="R12" s="66">
        <f t="shared" si="6"/>
        <v>24</v>
      </c>
      <c r="S12" s="39"/>
      <c r="T12" s="202">
        <f t="shared" si="7"/>
        <v>0</v>
      </c>
      <c r="U12" s="66" t="str">
        <f t="shared" si="8"/>
        <v>NO CUMPLE</v>
      </c>
      <c r="V12" s="39"/>
      <c r="W12" s="66">
        <f t="shared" si="9"/>
        <v>24</v>
      </c>
      <c r="X12" s="39"/>
      <c r="Y12" s="202">
        <f t="shared" si="10"/>
        <v>0</v>
      </c>
      <c r="Z12" s="66" t="str">
        <f t="shared" si="11"/>
        <v>NO CUMPLE</v>
      </c>
      <c r="AA12" s="39"/>
      <c r="AB12" s="66">
        <f t="shared" si="12"/>
        <v>96</v>
      </c>
      <c r="AC12" s="66">
        <f t="shared" si="13"/>
        <v>0</v>
      </c>
      <c r="AD12" s="202">
        <f t="shared" si="14"/>
        <v>0</v>
      </c>
      <c r="AE12" s="66" t="str">
        <f t="shared" si="15"/>
        <v>NO CUMPLE</v>
      </c>
      <c r="AF12" s="39"/>
      <c r="AG12" s="72"/>
      <c r="AH12" s="72" t="s">
        <v>328</v>
      </c>
      <c r="AI12" s="72"/>
      <c r="AJ12" s="72"/>
      <c r="AK12" s="72"/>
      <c r="AL12" s="72"/>
      <c r="AM12" s="72"/>
      <c r="AN12" s="72"/>
    </row>
    <row r="13" spans="1:54" s="64" customFormat="1" ht="105.75" customHeight="1">
      <c r="A13" s="269"/>
      <c r="B13" s="324"/>
      <c r="C13" s="199" t="s">
        <v>344</v>
      </c>
      <c r="D13" s="199" t="s">
        <v>427</v>
      </c>
      <c r="E13" s="204">
        <v>40</v>
      </c>
      <c r="F13" s="204">
        <v>10</v>
      </c>
      <c r="G13" s="201" t="s">
        <v>562</v>
      </c>
      <c r="H13" s="66">
        <f t="shared" si="0"/>
        <v>2.5</v>
      </c>
      <c r="I13" s="39"/>
      <c r="J13" s="202">
        <f t="shared" si="1"/>
        <v>0</v>
      </c>
      <c r="K13" s="66" t="str">
        <f t="shared" si="2"/>
        <v>NO CUMPLE</v>
      </c>
      <c r="L13" s="39"/>
      <c r="M13" s="66">
        <f t="shared" si="3"/>
        <v>2.5</v>
      </c>
      <c r="N13" s="39"/>
      <c r="O13" s="202">
        <f t="shared" si="4"/>
        <v>0</v>
      </c>
      <c r="P13" s="66" t="str">
        <f t="shared" si="5"/>
        <v>NO CUMPLE</v>
      </c>
      <c r="Q13" s="39"/>
      <c r="R13" s="66">
        <f t="shared" si="6"/>
        <v>2.5</v>
      </c>
      <c r="S13" s="39"/>
      <c r="T13" s="202">
        <f t="shared" si="7"/>
        <v>0</v>
      </c>
      <c r="U13" s="66" t="str">
        <f t="shared" si="8"/>
        <v>NO CUMPLE</v>
      </c>
      <c r="V13" s="39"/>
      <c r="W13" s="66">
        <f t="shared" si="9"/>
        <v>2.5</v>
      </c>
      <c r="X13" s="39"/>
      <c r="Y13" s="202">
        <f t="shared" si="10"/>
        <v>0</v>
      </c>
      <c r="Z13" s="66" t="str">
        <f t="shared" si="11"/>
        <v>NO CUMPLE</v>
      </c>
      <c r="AA13" s="39"/>
      <c r="AB13" s="66">
        <f t="shared" si="12"/>
        <v>10</v>
      </c>
      <c r="AC13" s="66">
        <f t="shared" si="13"/>
        <v>0</v>
      </c>
      <c r="AD13" s="202">
        <f t="shared" si="14"/>
        <v>0</v>
      </c>
      <c r="AE13" s="66" t="str">
        <f t="shared" si="15"/>
        <v>NO CUMPLE</v>
      </c>
      <c r="AF13" s="39"/>
      <c r="AG13" s="72" t="s">
        <v>323</v>
      </c>
      <c r="AH13" s="205" t="s">
        <v>329</v>
      </c>
      <c r="AI13" s="72"/>
      <c r="AJ13" s="72"/>
      <c r="AK13" s="72"/>
      <c r="AL13" s="72"/>
      <c r="AM13" s="72"/>
      <c r="AN13" s="72"/>
    </row>
    <row r="14" spans="1:54" s="64" customFormat="1" ht="105.75" customHeight="1">
      <c r="A14" s="269"/>
      <c r="B14" s="324"/>
      <c r="C14" s="199" t="s">
        <v>28</v>
      </c>
      <c r="D14" s="199" t="s">
        <v>29</v>
      </c>
      <c r="E14" s="204">
        <v>48</v>
      </c>
      <c r="F14" s="204">
        <v>12</v>
      </c>
      <c r="G14" s="201" t="s">
        <v>562</v>
      </c>
      <c r="H14" s="66">
        <f t="shared" si="0"/>
        <v>3</v>
      </c>
      <c r="I14" s="39"/>
      <c r="J14" s="202">
        <f t="shared" si="1"/>
        <v>0</v>
      </c>
      <c r="K14" s="66" t="str">
        <f t="shared" si="2"/>
        <v>NO CUMPLE</v>
      </c>
      <c r="L14" s="39"/>
      <c r="M14" s="66">
        <f t="shared" si="3"/>
        <v>3</v>
      </c>
      <c r="N14" s="39"/>
      <c r="O14" s="202">
        <f t="shared" si="4"/>
        <v>0</v>
      </c>
      <c r="P14" s="66" t="str">
        <f t="shared" si="5"/>
        <v>NO CUMPLE</v>
      </c>
      <c r="Q14" s="39"/>
      <c r="R14" s="66">
        <f t="shared" si="6"/>
        <v>3</v>
      </c>
      <c r="S14" s="39"/>
      <c r="T14" s="202">
        <f t="shared" si="7"/>
        <v>0</v>
      </c>
      <c r="U14" s="66" t="str">
        <f t="shared" si="8"/>
        <v>NO CUMPLE</v>
      </c>
      <c r="V14" s="39"/>
      <c r="W14" s="66">
        <f t="shared" si="9"/>
        <v>3</v>
      </c>
      <c r="X14" s="39"/>
      <c r="Y14" s="202">
        <f t="shared" si="10"/>
        <v>0</v>
      </c>
      <c r="Z14" s="66" t="str">
        <f t="shared" si="11"/>
        <v>NO CUMPLE</v>
      </c>
      <c r="AA14" s="39"/>
      <c r="AB14" s="66">
        <f t="shared" si="12"/>
        <v>12</v>
      </c>
      <c r="AC14" s="66">
        <f t="shared" si="13"/>
        <v>0</v>
      </c>
      <c r="AD14" s="202">
        <f t="shared" si="14"/>
        <v>0</v>
      </c>
      <c r="AE14" s="66" t="str">
        <f t="shared" si="15"/>
        <v>NO CUMPLE</v>
      </c>
      <c r="AF14" s="39"/>
      <c r="AG14" s="72" t="s">
        <v>330</v>
      </c>
      <c r="AH14" s="72"/>
      <c r="AI14" s="72"/>
      <c r="AJ14" s="72"/>
      <c r="AK14" s="72"/>
      <c r="AL14" s="72"/>
      <c r="AM14" s="72"/>
      <c r="AN14" s="72"/>
    </row>
    <row r="15" spans="1:54" s="64" customFormat="1" ht="105.75" customHeight="1">
      <c r="A15" s="269"/>
      <c r="B15" s="324"/>
      <c r="C15" s="199" t="s">
        <v>30</v>
      </c>
      <c r="D15" s="199" t="s">
        <v>428</v>
      </c>
      <c r="E15" s="204">
        <v>48</v>
      </c>
      <c r="F15" s="204">
        <v>12</v>
      </c>
      <c r="G15" s="201" t="s">
        <v>562</v>
      </c>
      <c r="H15" s="66">
        <f t="shared" si="0"/>
        <v>3</v>
      </c>
      <c r="I15" s="39"/>
      <c r="J15" s="202">
        <f t="shared" si="1"/>
        <v>0</v>
      </c>
      <c r="K15" s="66" t="str">
        <f t="shared" si="2"/>
        <v>NO CUMPLE</v>
      </c>
      <c r="L15" s="39"/>
      <c r="M15" s="66">
        <f t="shared" si="3"/>
        <v>3</v>
      </c>
      <c r="N15" s="39"/>
      <c r="O15" s="202">
        <f t="shared" si="4"/>
        <v>0</v>
      </c>
      <c r="P15" s="66" t="str">
        <f t="shared" si="5"/>
        <v>NO CUMPLE</v>
      </c>
      <c r="Q15" s="39"/>
      <c r="R15" s="66">
        <f t="shared" si="6"/>
        <v>3</v>
      </c>
      <c r="S15" s="39"/>
      <c r="T15" s="202">
        <f t="shared" si="7"/>
        <v>0</v>
      </c>
      <c r="U15" s="66" t="str">
        <f t="shared" si="8"/>
        <v>NO CUMPLE</v>
      </c>
      <c r="V15" s="39"/>
      <c r="W15" s="66">
        <f t="shared" si="9"/>
        <v>3</v>
      </c>
      <c r="X15" s="39"/>
      <c r="Y15" s="202">
        <f t="shared" si="10"/>
        <v>0</v>
      </c>
      <c r="Z15" s="66" t="str">
        <f t="shared" si="11"/>
        <v>NO CUMPLE</v>
      </c>
      <c r="AA15" s="39"/>
      <c r="AB15" s="66">
        <f t="shared" si="12"/>
        <v>12</v>
      </c>
      <c r="AC15" s="66">
        <f t="shared" si="13"/>
        <v>0</v>
      </c>
      <c r="AD15" s="202">
        <f t="shared" si="14"/>
        <v>0</v>
      </c>
      <c r="AE15" s="66" t="str">
        <f t="shared" si="15"/>
        <v>NO CUMPLE</v>
      </c>
      <c r="AF15" s="39"/>
      <c r="AG15" s="72" t="s">
        <v>330</v>
      </c>
      <c r="AH15" s="72"/>
      <c r="AI15" s="72"/>
      <c r="AJ15" s="72"/>
      <c r="AK15" s="72"/>
      <c r="AL15" s="72"/>
      <c r="AM15" s="72"/>
      <c r="AN15" s="72"/>
    </row>
    <row r="16" spans="1:54" s="64" customFormat="1" ht="105.75" customHeight="1">
      <c r="A16" s="269"/>
      <c r="B16" s="325"/>
      <c r="C16" s="199" t="s">
        <v>30</v>
      </c>
      <c r="D16" s="199" t="s">
        <v>428</v>
      </c>
      <c r="E16" s="199">
        <v>48</v>
      </c>
      <c r="F16" s="199">
        <v>12</v>
      </c>
      <c r="G16" s="201" t="s">
        <v>562</v>
      </c>
      <c r="H16" s="66">
        <f>F16/4</f>
        <v>3</v>
      </c>
      <c r="I16" s="39"/>
      <c r="J16" s="202">
        <f t="shared" si="1"/>
        <v>0</v>
      </c>
      <c r="K16" s="66" t="str">
        <f t="shared" si="2"/>
        <v>NO CUMPLE</v>
      </c>
      <c r="L16" s="36"/>
      <c r="M16" s="66">
        <f t="shared" si="3"/>
        <v>3</v>
      </c>
      <c r="N16" s="39"/>
      <c r="O16" s="202">
        <f t="shared" si="4"/>
        <v>0</v>
      </c>
      <c r="P16" s="66" t="str">
        <f t="shared" si="5"/>
        <v>NO CUMPLE</v>
      </c>
      <c r="Q16" s="36"/>
      <c r="R16" s="66">
        <f t="shared" si="6"/>
        <v>3</v>
      </c>
      <c r="S16" s="39"/>
      <c r="T16" s="202">
        <f t="shared" si="7"/>
        <v>0</v>
      </c>
      <c r="U16" s="66" t="str">
        <f t="shared" si="8"/>
        <v>NO CUMPLE</v>
      </c>
      <c r="V16" s="36"/>
      <c r="W16" s="66">
        <f t="shared" si="9"/>
        <v>3</v>
      </c>
      <c r="X16" s="39"/>
      <c r="Y16" s="202">
        <f t="shared" si="10"/>
        <v>0</v>
      </c>
      <c r="Z16" s="66" t="str">
        <f t="shared" si="11"/>
        <v>NO CUMPLE</v>
      </c>
      <c r="AA16" s="36"/>
      <c r="AB16" s="66">
        <f t="shared" si="12"/>
        <v>12</v>
      </c>
      <c r="AC16" s="66">
        <f t="shared" si="13"/>
        <v>0</v>
      </c>
      <c r="AD16" s="202">
        <f t="shared" si="14"/>
        <v>0</v>
      </c>
      <c r="AE16" s="66" t="str">
        <f t="shared" si="15"/>
        <v>NO CUMPLE</v>
      </c>
      <c r="AF16" s="36"/>
      <c r="AG16" s="72" t="s">
        <v>322</v>
      </c>
      <c r="AH16" s="72" t="s">
        <v>331</v>
      </c>
      <c r="AI16" s="72"/>
      <c r="AJ16" s="72"/>
      <c r="AK16" s="72"/>
      <c r="AL16" s="72"/>
      <c r="AM16" s="72"/>
      <c r="AN16" s="72"/>
    </row>
    <row r="17" spans="1:40" s="64" customFormat="1" ht="105.75" customHeight="1">
      <c r="A17" s="269"/>
      <c r="B17" s="199" t="s">
        <v>31</v>
      </c>
      <c r="C17" s="199" t="s">
        <v>32</v>
      </c>
      <c r="D17" s="198" t="s">
        <v>33</v>
      </c>
      <c r="E17" s="201">
        <v>0.1</v>
      </c>
      <c r="F17" s="201">
        <v>0.1</v>
      </c>
      <c r="G17" s="201" t="s">
        <v>562</v>
      </c>
      <c r="H17" s="74">
        <f t="shared" ref="H17:H19" si="16">F17/4</f>
        <v>2.5000000000000001E-2</v>
      </c>
      <c r="I17" s="22"/>
      <c r="J17" s="202">
        <f t="shared" si="1"/>
        <v>0</v>
      </c>
      <c r="K17" s="66" t="str">
        <f t="shared" si="2"/>
        <v>NO CUMPLE</v>
      </c>
      <c r="L17" s="38"/>
      <c r="M17" s="74">
        <f t="shared" si="3"/>
        <v>2.5000000000000001E-2</v>
      </c>
      <c r="N17" s="22"/>
      <c r="O17" s="202">
        <f t="shared" si="4"/>
        <v>0</v>
      </c>
      <c r="P17" s="66" t="str">
        <f t="shared" si="5"/>
        <v>NO CUMPLE</v>
      </c>
      <c r="Q17" s="38"/>
      <c r="R17" s="74">
        <f t="shared" si="6"/>
        <v>2.5000000000000001E-2</v>
      </c>
      <c r="S17" s="39"/>
      <c r="T17" s="202">
        <f t="shared" si="7"/>
        <v>0</v>
      </c>
      <c r="U17" s="66" t="str">
        <f t="shared" si="8"/>
        <v>NO CUMPLE</v>
      </c>
      <c r="V17" s="38"/>
      <c r="W17" s="74">
        <f t="shared" si="9"/>
        <v>2.5000000000000001E-2</v>
      </c>
      <c r="X17" s="39"/>
      <c r="Y17" s="202">
        <f t="shared" si="10"/>
        <v>0</v>
      </c>
      <c r="Z17" s="66" t="str">
        <f t="shared" si="11"/>
        <v>NO CUMPLE</v>
      </c>
      <c r="AA17" s="38"/>
      <c r="AB17" s="74">
        <f t="shared" si="12"/>
        <v>0.1</v>
      </c>
      <c r="AC17" s="74">
        <f t="shared" si="13"/>
        <v>0</v>
      </c>
      <c r="AD17" s="202">
        <f t="shared" si="14"/>
        <v>0</v>
      </c>
      <c r="AE17" s="66" t="str">
        <f t="shared" si="15"/>
        <v>NO CUMPLE</v>
      </c>
      <c r="AF17" s="38"/>
      <c r="AG17" s="72"/>
      <c r="AH17" s="72"/>
      <c r="AI17" s="72"/>
      <c r="AJ17" s="72"/>
      <c r="AK17" s="72"/>
      <c r="AL17" s="72"/>
      <c r="AM17" s="72"/>
      <c r="AN17" s="72"/>
    </row>
    <row r="18" spans="1:40" s="64" customFormat="1" ht="105.75" customHeight="1">
      <c r="A18" s="269"/>
      <c r="B18" s="199" t="s">
        <v>34</v>
      </c>
      <c r="C18" s="199" t="s">
        <v>35</v>
      </c>
      <c r="D18" s="199" t="s">
        <v>36</v>
      </c>
      <c r="E18" s="206" t="s">
        <v>37</v>
      </c>
      <c r="F18" s="204">
        <v>1</v>
      </c>
      <c r="G18" s="201" t="s">
        <v>562</v>
      </c>
      <c r="H18" s="66">
        <f t="shared" si="16"/>
        <v>0.25</v>
      </c>
      <c r="I18" s="39"/>
      <c r="J18" s="202">
        <f t="shared" si="1"/>
        <v>0</v>
      </c>
      <c r="K18" s="66" t="str">
        <f t="shared" si="2"/>
        <v>NO CUMPLE</v>
      </c>
      <c r="L18" s="39"/>
      <c r="M18" s="66">
        <f t="shared" si="3"/>
        <v>0.25</v>
      </c>
      <c r="N18" s="39"/>
      <c r="O18" s="202">
        <f t="shared" si="4"/>
        <v>0</v>
      </c>
      <c r="P18" s="66" t="str">
        <f t="shared" si="5"/>
        <v>NO CUMPLE</v>
      </c>
      <c r="Q18" s="39"/>
      <c r="R18" s="66">
        <f t="shared" si="6"/>
        <v>0.25</v>
      </c>
      <c r="S18" s="39"/>
      <c r="T18" s="202">
        <f t="shared" si="7"/>
        <v>0</v>
      </c>
      <c r="U18" s="66" t="str">
        <f t="shared" si="8"/>
        <v>NO CUMPLE</v>
      </c>
      <c r="V18" s="39"/>
      <c r="W18" s="66">
        <f t="shared" si="9"/>
        <v>0.25</v>
      </c>
      <c r="X18" s="39"/>
      <c r="Y18" s="202">
        <f t="shared" si="10"/>
        <v>0</v>
      </c>
      <c r="Z18" s="66" t="str">
        <f t="shared" si="11"/>
        <v>NO CUMPLE</v>
      </c>
      <c r="AA18" s="39"/>
      <c r="AB18" s="66">
        <f t="shared" si="12"/>
        <v>1</v>
      </c>
      <c r="AC18" s="66">
        <f t="shared" si="13"/>
        <v>0</v>
      </c>
      <c r="AD18" s="202">
        <f t="shared" si="14"/>
        <v>0</v>
      </c>
      <c r="AE18" s="66" t="str">
        <f t="shared" si="15"/>
        <v>NO CUMPLE</v>
      </c>
      <c r="AF18" s="39"/>
      <c r="AG18" s="72" t="s">
        <v>330</v>
      </c>
      <c r="AH18" s="72"/>
      <c r="AI18" s="72"/>
      <c r="AJ18" s="72"/>
      <c r="AK18" s="72"/>
      <c r="AL18" s="72"/>
      <c r="AM18" s="72"/>
      <c r="AN18" s="72"/>
    </row>
    <row r="19" spans="1:40" s="64" customFormat="1" ht="105.75" customHeight="1">
      <c r="A19" s="269"/>
      <c r="B19" s="199" t="s">
        <v>38</v>
      </c>
      <c r="C19" s="199" t="s">
        <v>39</v>
      </c>
      <c r="D19" s="199" t="s">
        <v>40</v>
      </c>
      <c r="E19" s="206">
        <v>1</v>
      </c>
      <c r="F19" s="204">
        <v>1</v>
      </c>
      <c r="G19" s="201" t="s">
        <v>562</v>
      </c>
      <c r="H19" s="66">
        <f t="shared" si="16"/>
        <v>0.25</v>
      </c>
      <c r="I19" s="39"/>
      <c r="J19" s="202">
        <f t="shared" si="1"/>
        <v>0</v>
      </c>
      <c r="K19" s="66" t="str">
        <f t="shared" si="2"/>
        <v>NO CUMPLE</v>
      </c>
      <c r="L19" s="39"/>
      <c r="M19" s="66">
        <f t="shared" si="3"/>
        <v>0.25</v>
      </c>
      <c r="N19" s="39"/>
      <c r="O19" s="202">
        <f t="shared" si="4"/>
        <v>0</v>
      </c>
      <c r="P19" s="66" t="str">
        <f t="shared" si="5"/>
        <v>NO CUMPLE</v>
      </c>
      <c r="Q19" s="39"/>
      <c r="R19" s="66">
        <f t="shared" si="6"/>
        <v>0.25</v>
      </c>
      <c r="S19" s="39"/>
      <c r="T19" s="202">
        <f t="shared" si="7"/>
        <v>0</v>
      </c>
      <c r="U19" s="66" t="str">
        <f t="shared" si="8"/>
        <v>NO CUMPLE</v>
      </c>
      <c r="V19" s="39"/>
      <c r="W19" s="66">
        <f t="shared" si="9"/>
        <v>0.25</v>
      </c>
      <c r="X19" s="39"/>
      <c r="Y19" s="202">
        <f t="shared" si="10"/>
        <v>0</v>
      </c>
      <c r="Z19" s="66" t="str">
        <f t="shared" si="11"/>
        <v>NO CUMPLE</v>
      </c>
      <c r="AA19" s="39"/>
      <c r="AB19" s="66">
        <f t="shared" si="12"/>
        <v>1</v>
      </c>
      <c r="AC19" s="66">
        <f t="shared" si="13"/>
        <v>0</v>
      </c>
      <c r="AD19" s="202">
        <f t="shared" si="14"/>
        <v>0</v>
      </c>
      <c r="AE19" s="66" t="str">
        <f t="shared" si="15"/>
        <v>NO CUMPLE</v>
      </c>
      <c r="AF19" s="39"/>
      <c r="AG19" s="72" t="s">
        <v>330</v>
      </c>
      <c r="AH19" s="72"/>
      <c r="AI19" s="72"/>
      <c r="AJ19" s="72"/>
      <c r="AK19" s="72"/>
      <c r="AL19" s="72"/>
      <c r="AM19" s="72"/>
      <c r="AN19" s="72"/>
    </row>
    <row r="20" spans="1:40" s="64" customFormat="1" ht="33" customHeight="1">
      <c r="A20" s="317"/>
      <c r="B20" s="317"/>
      <c r="C20" s="317"/>
      <c r="D20" s="317"/>
      <c r="E20" s="317"/>
      <c r="F20" s="317"/>
      <c r="G20" s="317"/>
      <c r="H20" s="318"/>
      <c r="I20" s="300" t="s">
        <v>529</v>
      </c>
      <c r="J20" s="301"/>
      <c r="K20" s="302"/>
      <c r="L20" s="288"/>
      <c r="M20" s="289"/>
      <c r="N20" s="303" t="s">
        <v>530</v>
      </c>
      <c r="O20" s="304"/>
      <c r="P20" s="304"/>
      <c r="Q20" s="288"/>
      <c r="R20" s="289"/>
      <c r="S20" s="305" t="s">
        <v>531</v>
      </c>
      <c r="T20" s="284"/>
      <c r="U20" s="306"/>
      <c r="V20" s="288"/>
      <c r="W20" s="289"/>
      <c r="X20" s="292" t="s">
        <v>532</v>
      </c>
      <c r="Y20" s="293"/>
      <c r="Z20" s="293"/>
      <c r="AA20" s="288"/>
      <c r="AB20" s="289"/>
      <c r="AC20" s="294" t="s">
        <v>537</v>
      </c>
      <c r="AD20" s="295"/>
      <c r="AE20" s="295"/>
      <c r="AF20" s="207"/>
      <c r="AG20" s="72"/>
      <c r="AH20" s="72"/>
      <c r="AI20" s="72"/>
      <c r="AJ20" s="72"/>
      <c r="AK20" s="72"/>
      <c r="AL20" s="72"/>
      <c r="AM20" s="72"/>
      <c r="AN20" s="72"/>
    </row>
    <row r="21" spans="1:40" s="64" customFormat="1" ht="15.75">
      <c r="A21" s="319"/>
      <c r="B21" s="319"/>
      <c r="C21" s="319"/>
      <c r="D21" s="319"/>
      <c r="E21" s="319"/>
      <c r="F21" s="319"/>
      <c r="G21" s="319"/>
      <c r="H21" s="320"/>
      <c r="I21" s="57" t="s">
        <v>526</v>
      </c>
      <c r="J21" s="190" t="s">
        <v>527</v>
      </c>
      <c r="K21" s="57" t="s">
        <v>533</v>
      </c>
      <c r="L21" s="290"/>
      <c r="M21" s="291"/>
      <c r="N21" s="58" t="s">
        <v>526</v>
      </c>
      <c r="O21" s="58" t="s">
        <v>527</v>
      </c>
      <c r="P21" s="191" t="s">
        <v>533</v>
      </c>
      <c r="Q21" s="290"/>
      <c r="R21" s="291"/>
      <c r="S21" s="193" t="s">
        <v>526</v>
      </c>
      <c r="T21" s="59" t="s">
        <v>527</v>
      </c>
      <c r="U21" s="192" t="s">
        <v>533</v>
      </c>
      <c r="V21" s="290"/>
      <c r="W21" s="291"/>
      <c r="X21" s="195" t="s">
        <v>526</v>
      </c>
      <c r="Y21" s="60" t="s">
        <v>527</v>
      </c>
      <c r="Z21" s="194" t="s">
        <v>533</v>
      </c>
      <c r="AA21" s="290"/>
      <c r="AB21" s="291"/>
      <c r="AC21" s="197" t="s">
        <v>526</v>
      </c>
      <c r="AD21" s="61" t="s">
        <v>527</v>
      </c>
      <c r="AE21" s="196" t="s">
        <v>533</v>
      </c>
      <c r="AF21" s="208"/>
    </row>
    <row r="22" spans="1:40" s="64" customFormat="1" ht="39.75" customHeight="1">
      <c r="A22" s="319"/>
      <c r="B22" s="319"/>
      <c r="C22" s="319"/>
      <c r="D22" s="319"/>
      <c r="E22" s="319"/>
      <c r="F22" s="319"/>
      <c r="G22" s="319"/>
      <c r="H22" s="320"/>
      <c r="I22" s="209">
        <v>1</v>
      </c>
      <c r="J22" s="210">
        <f>AVERAGE(J7:J19)</f>
        <v>0</v>
      </c>
      <c r="K22" s="66" t="str">
        <f>IF(J22&gt;=I22,"CUMPLE","NO CUMPLE")</f>
        <v>NO CUMPLE</v>
      </c>
      <c r="L22" s="290"/>
      <c r="M22" s="291"/>
      <c r="N22" s="209">
        <v>1</v>
      </c>
      <c r="O22" s="210">
        <f>AVERAGE(O7:O19)</f>
        <v>0</v>
      </c>
      <c r="P22" s="66" t="str">
        <f>IF(O22&gt;=N22,"CUMPLE","NO CUMPLE")</f>
        <v>NO CUMPLE</v>
      </c>
      <c r="Q22" s="290"/>
      <c r="R22" s="291"/>
      <c r="S22" s="210">
        <v>1</v>
      </c>
      <c r="T22" s="210">
        <f>AVERAGE(T7:T19)</f>
        <v>0</v>
      </c>
      <c r="U22" s="66" t="str">
        <f>IF(T22&gt;=S22,"CUMPLE","NO CUMPLE")</f>
        <v>NO CUMPLE</v>
      </c>
      <c r="V22" s="290"/>
      <c r="W22" s="291"/>
      <c r="X22" s="210">
        <v>1</v>
      </c>
      <c r="Y22" s="210">
        <f>AVERAGE(Y7:Y19)</f>
        <v>0</v>
      </c>
      <c r="Z22" s="211" t="str">
        <f>IF(Y22&gt;=X22,"CUMPLE","NO CUMPLE")</f>
        <v>NO CUMPLE</v>
      </c>
      <c r="AA22" s="290"/>
      <c r="AB22" s="291"/>
      <c r="AC22" s="210">
        <v>1</v>
      </c>
      <c r="AD22" s="210">
        <f>AVERAGE(AD7:AD19)</f>
        <v>0</v>
      </c>
      <c r="AE22" s="211" t="str">
        <f>IF(AD22&gt;=AC22,"CUMPLE","NO CUMPLE")</f>
        <v>NO CUMPLE</v>
      </c>
      <c r="AF22" s="208"/>
    </row>
  </sheetData>
  <sheetProtection algorithmName="SHA-512" hashValue="MEvWzUpsBrqfo0mgSJut9FcTj4IzGMQofXDO99d4GXs7sidlbhWhXaeh7vzVZpjV3myhPsGfPVdI/anfHZ5SwA==" saltValue="erfkfuIV0ynGGzM8FF5R2w==" spinCount="100000" sheet="1" objects="1" scenarios="1"/>
  <autoFilter ref="A6:DO22" xr:uid="{78B089AC-DBA6-4D2B-8725-1A27135F9630}"/>
  <mergeCells count="35">
    <mergeCell ref="A4:AF4"/>
    <mergeCell ref="A7:A19"/>
    <mergeCell ref="B12:B16"/>
    <mergeCell ref="F5:F6"/>
    <mergeCell ref="G5:G6"/>
    <mergeCell ref="A5:A6"/>
    <mergeCell ref="B5:B6"/>
    <mergeCell ref="C5:C6"/>
    <mergeCell ref="D5:D6"/>
    <mergeCell ref="E5:E6"/>
    <mergeCell ref="B7:B11"/>
    <mergeCell ref="M5:Q5"/>
    <mergeCell ref="R5:V5"/>
    <mergeCell ref="W5:AA5"/>
    <mergeCell ref="AB5:AF5"/>
    <mergeCell ref="H5:L5"/>
    <mergeCell ref="V20:W22"/>
    <mergeCell ref="X20:Z20"/>
    <mergeCell ref="AA20:AB22"/>
    <mergeCell ref="AC20:AE20"/>
    <mergeCell ref="A20:H22"/>
    <mergeCell ref="I20:K20"/>
    <mergeCell ref="L20:M22"/>
    <mergeCell ref="N20:P20"/>
    <mergeCell ref="Q20:R22"/>
    <mergeCell ref="S20:U20"/>
    <mergeCell ref="A3:AF3"/>
    <mergeCell ref="A1:C1"/>
    <mergeCell ref="D1:AC1"/>
    <mergeCell ref="AD1:AF1"/>
    <mergeCell ref="A2:C2"/>
    <mergeCell ref="D2:L2"/>
    <mergeCell ref="M2:U2"/>
    <mergeCell ref="V2:AC2"/>
    <mergeCell ref="AD2:AF2"/>
  </mergeCells>
  <conditionalFormatting sqref="K7:K19">
    <cfRule type="containsText" dxfId="379" priority="43" operator="containsText" text="NO CUMPLE">
      <formula>NOT(ISERROR(SEARCH("NO CUMPLE",K7)))</formula>
    </cfRule>
    <cfRule type="containsText" dxfId="378" priority="44" operator="containsText" text="CUMPLE">
      <formula>NOT(ISERROR(SEARCH("CUMPLE",K7)))</formula>
    </cfRule>
    <cfRule type="iconSet" priority="45">
      <iconSet>
        <cfvo type="percent" val="0"/>
        <cfvo type="percent" val="33"/>
        <cfvo type="percent" val="67"/>
      </iconSet>
    </cfRule>
  </conditionalFormatting>
  <conditionalFormatting sqref="K22">
    <cfRule type="containsText" dxfId="377" priority="13" operator="containsText" text="NO CUMPLE">
      <formula>NOT(ISERROR(SEARCH("NO CUMPLE",K22)))</formula>
    </cfRule>
    <cfRule type="containsText" dxfId="376" priority="14" operator="containsText" text="CUMPLE">
      <formula>NOT(ISERROR(SEARCH("CUMPLE",K22)))</formula>
    </cfRule>
    <cfRule type="iconSet" priority="15">
      <iconSet>
        <cfvo type="percent" val="0"/>
        <cfvo type="percent" val="33"/>
        <cfvo type="percent" val="67"/>
      </iconSet>
    </cfRule>
  </conditionalFormatting>
  <conditionalFormatting sqref="P7:P19">
    <cfRule type="containsText" dxfId="375" priority="40" operator="containsText" text="NO CUMPLE">
      <formula>NOT(ISERROR(SEARCH("NO CUMPLE",P7)))</formula>
    </cfRule>
    <cfRule type="containsText" dxfId="374" priority="41" operator="containsText" text="CUMPLE">
      <formula>NOT(ISERROR(SEARCH("CUMPLE",P7)))</formula>
    </cfRule>
    <cfRule type="iconSet" priority="42">
      <iconSet>
        <cfvo type="percent" val="0"/>
        <cfvo type="percent" val="33"/>
        <cfvo type="percent" val="67"/>
      </iconSet>
    </cfRule>
  </conditionalFormatting>
  <conditionalFormatting sqref="P22">
    <cfRule type="containsText" dxfId="373" priority="10" operator="containsText" text="NO CUMPLE">
      <formula>NOT(ISERROR(SEARCH("NO CUMPLE",P22)))</formula>
    </cfRule>
    <cfRule type="containsText" dxfId="372" priority="11" operator="containsText" text="CUMPLE">
      <formula>NOT(ISERROR(SEARCH("CUMPLE",P22)))</formula>
    </cfRule>
    <cfRule type="iconSet" priority="12">
      <iconSet>
        <cfvo type="percent" val="0"/>
        <cfvo type="percent" val="33"/>
        <cfvo type="percent" val="67"/>
      </iconSet>
    </cfRule>
  </conditionalFormatting>
  <conditionalFormatting sqref="U7:U19">
    <cfRule type="containsText" dxfId="371" priority="37" operator="containsText" text="NO CUMPLE">
      <formula>NOT(ISERROR(SEARCH("NO CUMPLE",U7)))</formula>
    </cfRule>
    <cfRule type="containsText" dxfId="370" priority="38" operator="containsText" text="CUMPLE">
      <formula>NOT(ISERROR(SEARCH("CUMPLE",U7)))</formula>
    </cfRule>
    <cfRule type="iconSet" priority="39">
      <iconSet>
        <cfvo type="percent" val="0"/>
        <cfvo type="percent" val="33"/>
        <cfvo type="percent" val="67"/>
      </iconSet>
    </cfRule>
  </conditionalFormatting>
  <conditionalFormatting sqref="U22">
    <cfRule type="containsText" dxfId="369" priority="7" operator="containsText" text="NO CUMPLE">
      <formula>NOT(ISERROR(SEARCH("NO CUMPLE",U22)))</formula>
    </cfRule>
    <cfRule type="containsText" dxfId="368" priority="8" operator="containsText" text="CUMPLE">
      <formula>NOT(ISERROR(SEARCH("CUMPLE",U22)))</formula>
    </cfRule>
    <cfRule type="iconSet" priority="9">
      <iconSet>
        <cfvo type="percent" val="0"/>
        <cfvo type="percent" val="33"/>
        <cfvo type="percent" val="67"/>
      </iconSet>
    </cfRule>
  </conditionalFormatting>
  <conditionalFormatting sqref="Z7:Z19">
    <cfRule type="containsText" dxfId="367" priority="34" operator="containsText" text="NO CUMPLE">
      <formula>NOT(ISERROR(SEARCH("NO CUMPLE",Z7)))</formula>
    </cfRule>
    <cfRule type="containsText" dxfId="366" priority="35" operator="containsText" text="CUMPLE">
      <formula>NOT(ISERROR(SEARCH("CUMPLE",Z7)))</formula>
    </cfRule>
    <cfRule type="iconSet" priority="36">
      <iconSet>
        <cfvo type="percent" val="0"/>
        <cfvo type="percent" val="33"/>
        <cfvo type="percent" val="67"/>
      </iconSet>
    </cfRule>
  </conditionalFormatting>
  <conditionalFormatting sqref="Z22">
    <cfRule type="containsText" dxfId="365" priority="4" operator="containsText" text="NO CUMPLE">
      <formula>NOT(ISERROR(SEARCH("NO CUMPLE",Z22)))</formula>
    </cfRule>
    <cfRule type="containsText" dxfId="364" priority="5" operator="containsText" text="CUMPLE">
      <formula>NOT(ISERROR(SEARCH("CUMPLE",Z22)))</formula>
    </cfRule>
    <cfRule type="iconSet" priority="6">
      <iconSet>
        <cfvo type="percent" val="0"/>
        <cfvo type="percent" val="33"/>
        <cfvo type="percent" val="67"/>
      </iconSet>
    </cfRule>
  </conditionalFormatting>
  <conditionalFormatting sqref="AE22">
    <cfRule type="containsText" dxfId="363" priority="1" operator="containsText" text="NO CUMPLE">
      <formula>NOT(ISERROR(SEARCH("NO CUMPLE",AE22)))</formula>
    </cfRule>
    <cfRule type="containsText" dxfId="362" priority="2" operator="containsText" text="CUMPLE">
      <formula>NOT(ISERROR(SEARCH("CUMPLE",AE22)))</formula>
    </cfRule>
    <cfRule type="iconSet" priority="3">
      <iconSet>
        <cfvo type="percent" val="0"/>
        <cfvo type="percent" val="33"/>
        <cfvo type="percent" val="67"/>
      </iconSet>
    </cfRule>
  </conditionalFormatting>
  <conditionalFormatting sqref="AE7:AF7 AE8:AE19">
    <cfRule type="containsText" dxfId="361" priority="31" operator="containsText" text="NO CUMPLE">
      <formula>NOT(ISERROR(SEARCH("NO CUMPLE",AE7)))</formula>
    </cfRule>
    <cfRule type="containsText" dxfId="360" priority="32" operator="containsText" text="CUMPLE">
      <formula>NOT(ISERROR(SEARCH("CUMPLE",AE7)))</formula>
    </cfRule>
    <cfRule type="iconSet" priority="33">
      <iconSet>
        <cfvo type="percent" val="0"/>
        <cfvo type="percent" val="33"/>
        <cfvo type="percent" val="67"/>
      </iconSet>
    </cfRule>
  </conditionalFormatting>
  <dataValidations count="2">
    <dataValidation allowBlank="1" showInputMessage="1" showErrorMessage="1" prompt="Elija de acuerdo a la categoría anterior_x000a_" sqref="B5" xr:uid="{1402E510-841D-43A1-B7AD-C4B66C8FE592}"/>
    <dataValidation allowBlank="1" showInputMessage="1" showErrorMessage="1" prompt="Describa las acciones que desarrollan los componentes de la PP o Plan de Acciones Afirmativas" sqref="C5:E5" xr:uid="{1378C78F-B638-4CFC-A127-46BD08214D7F}"/>
  </dataValidations>
  <pageMargins left="0.7" right="0.7" top="0.75" bottom="0.75" header="0.3" footer="0.3"/>
  <pageSetup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120C2-D69E-48D7-A0DD-24AA0FFFE4DF}">
  <dimension ref="A1:BB10"/>
  <sheetViews>
    <sheetView zoomScale="60" zoomScaleNormal="60" workbookViewId="0">
      <selection activeCell="A7" sqref="A7"/>
    </sheetView>
  </sheetViews>
  <sheetFormatPr baseColWidth="10" defaultColWidth="11" defaultRowHeight="14.25"/>
  <cols>
    <col min="1" max="1" width="20.42578125" style="96" customWidth="1"/>
    <col min="2" max="2" width="34.85546875" style="96" customWidth="1"/>
    <col min="3" max="3" width="28.7109375" style="96" customWidth="1"/>
    <col min="4" max="4" width="20.42578125" style="96" customWidth="1"/>
    <col min="5" max="5" width="8.85546875" style="96" customWidth="1"/>
    <col min="6" max="6" width="10.85546875" style="96" customWidth="1"/>
    <col min="7" max="7" width="21" style="96" customWidth="1"/>
    <col min="8" max="11" width="16.140625" style="96" customWidth="1"/>
    <col min="12" max="12" width="23" style="96" customWidth="1"/>
    <col min="13" max="16" width="16.140625" style="96" customWidth="1"/>
    <col min="17" max="17" width="23" style="96" customWidth="1"/>
    <col min="18" max="21" width="16.140625" style="96" customWidth="1"/>
    <col min="22" max="22" width="23" style="96" customWidth="1"/>
    <col min="23" max="26" width="16.140625" style="96" customWidth="1"/>
    <col min="27" max="27" width="23" style="96" customWidth="1"/>
    <col min="28" max="31" width="16.140625" style="96" customWidth="1"/>
    <col min="32" max="32" width="24.42578125" style="96" customWidth="1"/>
    <col min="33" max="33" width="28.28515625" style="52" customWidth="1"/>
    <col min="34" max="34" width="25.7109375" style="52" customWidth="1"/>
    <col min="35" max="16384" width="11" style="52"/>
  </cols>
  <sheetData>
    <row r="1" spans="1:54" ht="86.25" customHeight="1">
      <c r="A1" s="248"/>
      <c r="B1" s="248"/>
      <c r="C1" s="248"/>
      <c r="D1" s="251" t="s">
        <v>597</v>
      </c>
      <c r="E1" s="252"/>
      <c r="F1" s="252"/>
      <c r="G1" s="252"/>
      <c r="H1" s="252"/>
      <c r="I1" s="252"/>
      <c r="J1" s="252"/>
      <c r="K1" s="252"/>
      <c r="L1" s="252"/>
      <c r="M1" s="252"/>
      <c r="N1" s="252"/>
      <c r="O1" s="252"/>
      <c r="P1" s="252"/>
      <c r="Q1" s="252"/>
      <c r="R1" s="252"/>
      <c r="S1" s="252"/>
      <c r="T1" s="252"/>
      <c r="U1" s="252"/>
      <c r="V1" s="252"/>
      <c r="W1" s="252"/>
      <c r="X1" s="252"/>
      <c r="Y1" s="252"/>
      <c r="Z1" s="252"/>
      <c r="AA1" s="252"/>
      <c r="AB1" s="252"/>
      <c r="AC1" s="253"/>
      <c r="AD1" s="248"/>
      <c r="AE1" s="248"/>
      <c r="AF1" s="248"/>
    </row>
    <row r="2" spans="1:54" s="53" customFormat="1" ht="43.5" customHeight="1">
      <c r="A2" s="331" t="s">
        <v>610</v>
      </c>
      <c r="B2" s="331"/>
      <c r="C2" s="331"/>
      <c r="D2" s="332" t="s">
        <v>611</v>
      </c>
      <c r="E2" s="333"/>
      <c r="F2" s="333"/>
      <c r="G2" s="333"/>
      <c r="H2" s="333"/>
      <c r="I2" s="333"/>
      <c r="J2" s="333"/>
      <c r="K2" s="333"/>
      <c r="L2" s="334"/>
      <c r="M2" s="332" t="s">
        <v>612</v>
      </c>
      <c r="N2" s="333"/>
      <c r="O2" s="333"/>
      <c r="P2" s="333"/>
      <c r="Q2" s="333"/>
      <c r="R2" s="333"/>
      <c r="S2" s="333"/>
      <c r="T2" s="333"/>
      <c r="U2" s="334"/>
      <c r="V2" s="332" t="s">
        <v>609</v>
      </c>
      <c r="W2" s="333"/>
      <c r="X2" s="333"/>
      <c r="Y2" s="333"/>
      <c r="Z2" s="333"/>
      <c r="AA2" s="333"/>
      <c r="AB2" s="333"/>
      <c r="AC2" s="334"/>
      <c r="AD2" s="335" t="s">
        <v>598</v>
      </c>
      <c r="AE2" s="335"/>
      <c r="AF2" s="335"/>
    </row>
    <row r="3" spans="1:54" s="124" customFormat="1" ht="15.75" customHeight="1">
      <c r="A3" s="330"/>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row>
    <row r="4" spans="1:54" s="56" customFormat="1" ht="36.75" customHeight="1">
      <c r="A4" s="340" t="s">
        <v>429</v>
      </c>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184"/>
      <c r="AH4" s="184"/>
      <c r="AI4" s="184"/>
      <c r="AJ4" s="184"/>
      <c r="AK4" s="184"/>
      <c r="AL4" s="184"/>
      <c r="AM4" s="184"/>
      <c r="AN4" s="184"/>
    </row>
    <row r="5" spans="1:54" s="187" customFormat="1" ht="30" customHeight="1">
      <c r="A5" s="342" t="s">
        <v>287</v>
      </c>
      <c r="B5" s="344" t="s">
        <v>1</v>
      </c>
      <c r="C5" s="344" t="s">
        <v>2</v>
      </c>
      <c r="D5" s="344" t="s">
        <v>3</v>
      </c>
      <c r="E5" s="344" t="s">
        <v>288</v>
      </c>
      <c r="F5" s="344" t="s">
        <v>0</v>
      </c>
      <c r="G5" s="344" t="s">
        <v>16</v>
      </c>
      <c r="H5" s="278" t="s">
        <v>529</v>
      </c>
      <c r="I5" s="279"/>
      <c r="J5" s="279"/>
      <c r="K5" s="279"/>
      <c r="L5" s="280"/>
      <c r="M5" s="255" t="s">
        <v>530</v>
      </c>
      <c r="N5" s="256"/>
      <c r="O5" s="256"/>
      <c r="P5" s="256"/>
      <c r="Q5" s="336"/>
      <c r="R5" s="263" t="s">
        <v>531</v>
      </c>
      <c r="S5" s="337"/>
      <c r="T5" s="337"/>
      <c r="U5" s="337"/>
      <c r="V5" s="261"/>
      <c r="W5" s="270" t="s">
        <v>532</v>
      </c>
      <c r="X5" s="271"/>
      <c r="Y5" s="271"/>
      <c r="Z5" s="271"/>
      <c r="AA5" s="338"/>
      <c r="AB5" s="272" t="s">
        <v>537</v>
      </c>
      <c r="AC5" s="273"/>
      <c r="AD5" s="273"/>
      <c r="AE5" s="273"/>
      <c r="AF5" s="339"/>
      <c r="AG5" s="185"/>
      <c r="AH5" s="185"/>
      <c r="AI5" s="185"/>
      <c r="AJ5" s="185"/>
      <c r="AK5" s="185"/>
      <c r="AL5" s="185"/>
      <c r="AM5" s="185"/>
      <c r="AN5" s="185"/>
      <c r="AO5" s="186"/>
      <c r="AP5" s="186"/>
      <c r="AQ5" s="186"/>
      <c r="AR5" s="186"/>
      <c r="AS5" s="186"/>
      <c r="AT5" s="186"/>
      <c r="AU5" s="186"/>
      <c r="AV5" s="186"/>
      <c r="AW5" s="186"/>
      <c r="AX5" s="186"/>
      <c r="AY5" s="186"/>
      <c r="AZ5" s="186"/>
      <c r="BA5" s="186"/>
      <c r="BB5" s="186"/>
    </row>
    <row r="6" spans="1:54" s="187" customFormat="1" ht="35.25" customHeight="1">
      <c r="A6" s="343"/>
      <c r="B6" s="345"/>
      <c r="C6" s="345"/>
      <c r="D6" s="345"/>
      <c r="E6" s="345"/>
      <c r="F6" s="345"/>
      <c r="G6" s="345"/>
      <c r="H6" s="86" t="s">
        <v>526</v>
      </c>
      <c r="I6" s="86" t="s">
        <v>527</v>
      </c>
      <c r="J6" s="86" t="s">
        <v>591</v>
      </c>
      <c r="K6" s="86" t="s">
        <v>533</v>
      </c>
      <c r="L6" s="86" t="s">
        <v>528</v>
      </c>
      <c r="M6" s="87" t="s">
        <v>526</v>
      </c>
      <c r="N6" s="87" t="s">
        <v>527</v>
      </c>
      <c r="O6" s="87" t="s">
        <v>591</v>
      </c>
      <c r="P6" s="87" t="s">
        <v>533</v>
      </c>
      <c r="Q6" s="87" t="s">
        <v>528</v>
      </c>
      <c r="R6" s="80" t="s">
        <v>526</v>
      </c>
      <c r="S6" s="80" t="s">
        <v>527</v>
      </c>
      <c r="T6" s="80" t="s">
        <v>591</v>
      </c>
      <c r="U6" s="80" t="s">
        <v>533</v>
      </c>
      <c r="V6" s="80" t="s">
        <v>528</v>
      </c>
      <c r="W6" s="89" t="s">
        <v>526</v>
      </c>
      <c r="X6" s="89" t="s">
        <v>527</v>
      </c>
      <c r="Y6" s="89" t="s">
        <v>591</v>
      </c>
      <c r="Z6" s="89" t="s">
        <v>533</v>
      </c>
      <c r="AA6" s="89" t="s">
        <v>528</v>
      </c>
      <c r="AB6" s="91" t="s">
        <v>534</v>
      </c>
      <c r="AC6" s="91" t="s">
        <v>535</v>
      </c>
      <c r="AD6" s="91" t="s">
        <v>591</v>
      </c>
      <c r="AE6" s="91" t="s">
        <v>536</v>
      </c>
      <c r="AF6" s="91" t="s">
        <v>592</v>
      </c>
      <c r="AG6" s="185"/>
      <c r="AH6" s="185"/>
      <c r="AI6" s="185"/>
      <c r="AJ6" s="185"/>
      <c r="AK6" s="185"/>
      <c r="AL6" s="185"/>
      <c r="AM6" s="185"/>
      <c r="AN6" s="185"/>
      <c r="AO6" s="186"/>
      <c r="AP6" s="186"/>
      <c r="AQ6" s="186"/>
      <c r="AR6" s="186"/>
      <c r="AS6" s="186"/>
      <c r="AT6" s="186"/>
      <c r="AU6" s="186"/>
      <c r="AV6" s="186"/>
      <c r="AW6" s="186"/>
      <c r="AX6" s="186"/>
      <c r="AY6" s="186"/>
      <c r="AZ6" s="186"/>
      <c r="BA6" s="186"/>
      <c r="BB6" s="186"/>
    </row>
    <row r="7" spans="1:54" s="187" customFormat="1" ht="84.6" customHeight="1">
      <c r="A7" s="152" t="s">
        <v>19</v>
      </c>
      <c r="B7" s="129" t="s">
        <v>49</v>
      </c>
      <c r="C7" s="111" t="s">
        <v>47</v>
      </c>
      <c r="D7" s="111" t="s">
        <v>48</v>
      </c>
      <c r="E7" s="151">
        <v>0.06</v>
      </c>
      <c r="F7" s="151">
        <v>0.06</v>
      </c>
      <c r="G7" s="151" t="s">
        <v>563</v>
      </c>
      <c r="H7" s="116">
        <f>F7/4</f>
        <v>1.4999999999999999E-2</v>
      </c>
      <c r="I7" s="29"/>
      <c r="J7" s="106">
        <f>_xlfn.PERCENTOF(I7,H7)</f>
        <v>0</v>
      </c>
      <c r="K7" s="94" t="str">
        <f t="shared" ref="K7" si="0">IF(I7&gt;=H7,"CUMPLE","NO CUMPLE")</f>
        <v>NO CUMPLE</v>
      </c>
      <c r="L7" s="35"/>
      <c r="M7" s="116">
        <f t="shared" ref="M7" si="1">F7/4</f>
        <v>1.4999999999999999E-2</v>
      </c>
      <c r="N7" s="29"/>
      <c r="O7" s="106">
        <f>_xlfn.PERCENTOF(N7,M7)</f>
        <v>0</v>
      </c>
      <c r="P7" s="94" t="str">
        <f t="shared" ref="P7" si="2">IF(N7&gt;=M7,"CUMPLE","NO CUMPLE")</f>
        <v>NO CUMPLE</v>
      </c>
      <c r="Q7" s="35"/>
      <c r="R7" s="116">
        <f t="shared" ref="R7" si="3">F7/4</f>
        <v>1.4999999999999999E-2</v>
      </c>
      <c r="S7" s="29"/>
      <c r="T7" s="106">
        <f>_xlfn.PERCENTOF(S7,R7)</f>
        <v>0</v>
      </c>
      <c r="U7" s="94" t="str">
        <f t="shared" ref="U7" si="4">IF(S7&gt;=R7,"CUMPLE","NO CUMPLE")</f>
        <v>NO CUMPLE</v>
      </c>
      <c r="V7" s="35"/>
      <c r="W7" s="116">
        <f t="shared" ref="W7" si="5">F7/4</f>
        <v>1.4999999999999999E-2</v>
      </c>
      <c r="X7" s="29"/>
      <c r="Y7" s="106">
        <f>_xlfn.PERCENTOF(X7,W7)</f>
        <v>0</v>
      </c>
      <c r="Z7" s="94" t="str">
        <f t="shared" ref="Z7" si="6">IF(X7&gt;=W7,"CUMPLE","NO CUMPLE")</f>
        <v>NO CUMPLE</v>
      </c>
      <c r="AA7" s="35"/>
      <c r="AB7" s="119">
        <f t="shared" ref="AB7" si="7">H7+M7+R7+W7</f>
        <v>0.06</v>
      </c>
      <c r="AC7" s="116">
        <f>I7+N7+S7+X7</f>
        <v>0</v>
      </c>
      <c r="AD7" s="106">
        <f>_xlfn.PERCENTOF(AC7,AB7)</f>
        <v>0</v>
      </c>
      <c r="AE7" s="94" t="str">
        <f t="shared" ref="AE7" si="8">IF(AC7&gt;=AB7,"CUMPLE","NO CUMPLE")</f>
        <v>NO CUMPLE</v>
      </c>
      <c r="AF7" s="35"/>
      <c r="AG7" s="188" t="s">
        <v>324</v>
      </c>
      <c r="AH7" s="189" t="s">
        <v>332</v>
      </c>
      <c r="AI7" s="141"/>
      <c r="AJ7" s="141"/>
      <c r="AK7" s="141"/>
      <c r="AL7" s="141"/>
      <c r="AM7" s="141"/>
      <c r="AN7" s="141"/>
    </row>
    <row r="8" spans="1:54" s="187" customFormat="1" ht="61.5" customHeight="1">
      <c r="A8" s="274"/>
      <c r="B8" s="274"/>
      <c r="C8" s="274"/>
      <c r="D8" s="274"/>
      <c r="E8" s="274"/>
      <c r="F8" s="274"/>
      <c r="G8" s="274"/>
      <c r="H8" s="275"/>
      <c r="I8" s="278" t="s">
        <v>529</v>
      </c>
      <c r="J8" s="279"/>
      <c r="K8" s="280"/>
      <c r="L8" s="257"/>
      <c r="M8" s="258"/>
      <c r="N8" s="255" t="s">
        <v>530</v>
      </c>
      <c r="O8" s="256"/>
      <c r="P8" s="256"/>
      <c r="Q8" s="257"/>
      <c r="R8" s="258"/>
      <c r="S8" s="261" t="s">
        <v>531</v>
      </c>
      <c r="T8" s="262"/>
      <c r="U8" s="263"/>
      <c r="V8" s="257"/>
      <c r="W8" s="258"/>
      <c r="X8" s="270" t="s">
        <v>532</v>
      </c>
      <c r="Y8" s="271"/>
      <c r="Z8" s="271"/>
      <c r="AA8" s="257"/>
      <c r="AB8" s="258"/>
      <c r="AC8" s="272" t="s">
        <v>537</v>
      </c>
      <c r="AD8" s="273"/>
      <c r="AE8" s="273"/>
      <c r="AF8" s="346"/>
      <c r="AG8" s="141"/>
      <c r="AH8" s="141"/>
      <c r="AI8" s="141"/>
      <c r="AJ8" s="141"/>
      <c r="AK8" s="141"/>
      <c r="AL8" s="141"/>
      <c r="AM8" s="141"/>
      <c r="AN8" s="141"/>
    </row>
    <row r="9" spans="1:54" s="187" customFormat="1" ht="15">
      <c r="A9" s="276"/>
      <c r="B9" s="276"/>
      <c r="C9" s="276"/>
      <c r="D9" s="276"/>
      <c r="E9" s="276"/>
      <c r="F9" s="276"/>
      <c r="G9" s="276"/>
      <c r="H9" s="277"/>
      <c r="I9" s="86" t="s">
        <v>526</v>
      </c>
      <c r="J9" s="77" t="s">
        <v>527</v>
      </c>
      <c r="K9" s="86" t="s">
        <v>533</v>
      </c>
      <c r="L9" s="259"/>
      <c r="M9" s="260"/>
      <c r="N9" s="87" t="s">
        <v>526</v>
      </c>
      <c r="O9" s="87" t="s">
        <v>527</v>
      </c>
      <c r="P9" s="78" t="s">
        <v>533</v>
      </c>
      <c r="Q9" s="259"/>
      <c r="R9" s="260"/>
      <c r="S9" s="79" t="s">
        <v>526</v>
      </c>
      <c r="T9" s="80" t="s">
        <v>527</v>
      </c>
      <c r="U9" s="81" t="s">
        <v>533</v>
      </c>
      <c r="V9" s="259"/>
      <c r="W9" s="260"/>
      <c r="X9" s="88" t="s">
        <v>526</v>
      </c>
      <c r="Y9" s="89" t="s">
        <v>527</v>
      </c>
      <c r="Z9" s="82" t="s">
        <v>533</v>
      </c>
      <c r="AA9" s="259"/>
      <c r="AB9" s="260"/>
      <c r="AC9" s="90" t="s">
        <v>526</v>
      </c>
      <c r="AD9" s="91" t="s">
        <v>527</v>
      </c>
      <c r="AE9" s="83" t="s">
        <v>533</v>
      </c>
      <c r="AF9" s="347"/>
    </row>
    <row r="10" spans="1:54" s="187" customFormat="1">
      <c r="A10" s="276"/>
      <c r="B10" s="276"/>
      <c r="C10" s="276"/>
      <c r="D10" s="276"/>
      <c r="E10" s="276"/>
      <c r="F10" s="276"/>
      <c r="G10" s="276"/>
      <c r="H10" s="277"/>
      <c r="I10" s="92">
        <v>1</v>
      </c>
      <c r="J10" s="93">
        <f>AVERAGE(J7)</f>
        <v>0</v>
      </c>
      <c r="K10" s="94" t="str">
        <f>IF(J10&gt;=I10,"CUMPLE","NO CUMPLE")</f>
        <v>NO CUMPLE</v>
      </c>
      <c r="L10" s="259"/>
      <c r="M10" s="260"/>
      <c r="N10" s="92">
        <v>1</v>
      </c>
      <c r="O10" s="93">
        <f>AVERAGE(O7)</f>
        <v>0</v>
      </c>
      <c r="P10" s="94" t="str">
        <f>IF(O10&gt;=N10,"CUMPLE","NO CUMPLE")</f>
        <v>NO CUMPLE</v>
      </c>
      <c r="Q10" s="259"/>
      <c r="R10" s="260"/>
      <c r="S10" s="93">
        <v>1</v>
      </c>
      <c r="T10" s="93">
        <f>AVERAGE(T7)</f>
        <v>0</v>
      </c>
      <c r="U10" s="94" t="str">
        <f>IF(T10&gt;=S10,"CUMPLE","NO CUMPLE")</f>
        <v>NO CUMPLE</v>
      </c>
      <c r="V10" s="259"/>
      <c r="W10" s="260"/>
      <c r="X10" s="93">
        <v>1</v>
      </c>
      <c r="Y10" s="93">
        <f>AVERAGE(Y7)</f>
        <v>0</v>
      </c>
      <c r="Z10" s="95" t="str">
        <f>IF(Y10&gt;=X10,"CUMPLE","NO CUMPLE")</f>
        <v>NO CUMPLE</v>
      </c>
      <c r="AA10" s="259"/>
      <c r="AB10" s="260"/>
      <c r="AC10" s="93">
        <v>1</v>
      </c>
      <c r="AD10" s="93">
        <f>AVERAGE(AD7)</f>
        <v>0</v>
      </c>
      <c r="AE10" s="95" t="str">
        <f>IF(AD10&gt;=AC10,"CUMPLE","NO CUMPLE")</f>
        <v>NO CUMPLE</v>
      </c>
      <c r="AF10" s="347"/>
    </row>
  </sheetData>
  <sheetProtection algorithmName="SHA-512" hashValue="lIap9nU5LAkkc9GDfaYF2DMM+aqYxPhyD6/pxwPHyuvizy18zzkuBv1IQ18b48SMbSHN0LNgPQWZi/yjVL8B9Q==" saltValue="bZ0LsP9sUKHS3B+zvolPYA==" spinCount="100000" sheet="1" objects="1" scenarios="1"/>
  <mergeCells count="33">
    <mergeCell ref="A8:H10"/>
    <mergeCell ref="AF8:AF10"/>
    <mergeCell ref="AC8:AE8"/>
    <mergeCell ref="I8:K8"/>
    <mergeCell ref="L8:M10"/>
    <mergeCell ref="N8:P8"/>
    <mergeCell ref="Q8:R10"/>
    <mergeCell ref="S8:U8"/>
    <mergeCell ref="V8:W10"/>
    <mergeCell ref="X8:Z8"/>
    <mergeCell ref="AA8:AB10"/>
    <mergeCell ref="M5:Q5"/>
    <mergeCell ref="R5:V5"/>
    <mergeCell ref="W5:AA5"/>
    <mergeCell ref="AB5:AF5"/>
    <mergeCell ref="A4:AF4"/>
    <mergeCell ref="A5:A6"/>
    <mergeCell ref="B5:B6"/>
    <mergeCell ref="C5:C6"/>
    <mergeCell ref="D5:D6"/>
    <mergeCell ref="E5:E6"/>
    <mergeCell ref="F5:F6"/>
    <mergeCell ref="G5:G6"/>
    <mergeCell ref="H5:L5"/>
    <mergeCell ref="A3:AF3"/>
    <mergeCell ref="A1:C1"/>
    <mergeCell ref="D1:AC1"/>
    <mergeCell ref="AD1:AF1"/>
    <mergeCell ref="A2:C2"/>
    <mergeCell ref="D2:L2"/>
    <mergeCell ref="M2:U2"/>
    <mergeCell ref="V2:AC2"/>
    <mergeCell ref="AD2:AF2"/>
  </mergeCells>
  <conditionalFormatting sqref="K7">
    <cfRule type="containsText" dxfId="359" priority="43" operator="containsText" text="NO CUMPLE">
      <formula>NOT(ISERROR(SEARCH("NO CUMPLE",K7)))</formula>
    </cfRule>
    <cfRule type="containsText" dxfId="358" priority="44" operator="containsText" text="CUMPLE">
      <formula>NOT(ISERROR(SEARCH("CUMPLE",K7)))</formula>
    </cfRule>
    <cfRule type="iconSet" priority="45">
      <iconSet>
        <cfvo type="percent" val="0"/>
        <cfvo type="percent" val="33"/>
        <cfvo type="percent" val="67"/>
      </iconSet>
    </cfRule>
  </conditionalFormatting>
  <conditionalFormatting sqref="K10">
    <cfRule type="containsText" dxfId="357" priority="13" operator="containsText" text="NO CUMPLE">
      <formula>NOT(ISERROR(SEARCH("NO CUMPLE",K10)))</formula>
    </cfRule>
    <cfRule type="containsText" dxfId="356" priority="14" operator="containsText" text="CUMPLE">
      <formula>NOT(ISERROR(SEARCH("CUMPLE",K10)))</formula>
    </cfRule>
    <cfRule type="iconSet" priority="15">
      <iconSet>
        <cfvo type="percent" val="0"/>
        <cfvo type="percent" val="33"/>
        <cfvo type="percent" val="67"/>
      </iconSet>
    </cfRule>
  </conditionalFormatting>
  <conditionalFormatting sqref="P7">
    <cfRule type="containsText" dxfId="355" priority="40" operator="containsText" text="NO CUMPLE">
      <formula>NOT(ISERROR(SEARCH("NO CUMPLE",P7)))</formula>
    </cfRule>
    <cfRule type="containsText" dxfId="354" priority="41" operator="containsText" text="CUMPLE">
      <formula>NOT(ISERROR(SEARCH("CUMPLE",P7)))</formula>
    </cfRule>
    <cfRule type="iconSet" priority="42">
      <iconSet>
        <cfvo type="percent" val="0"/>
        <cfvo type="percent" val="33"/>
        <cfvo type="percent" val="67"/>
      </iconSet>
    </cfRule>
  </conditionalFormatting>
  <conditionalFormatting sqref="P10">
    <cfRule type="containsText" dxfId="353" priority="10" operator="containsText" text="NO CUMPLE">
      <formula>NOT(ISERROR(SEARCH("NO CUMPLE",P10)))</formula>
    </cfRule>
    <cfRule type="containsText" dxfId="352" priority="11" operator="containsText" text="CUMPLE">
      <formula>NOT(ISERROR(SEARCH("CUMPLE",P10)))</formula>
    </cfRule>
    <cfRule type="iconSet" priority="12">
      <iconSet>
        <cfvo type="percent" val="0"/>
        <cfvo type="percent" val="33"/>
        <cfvo type="percent" val="67"/>
      </iconSet>
    </cfRule>
  </conditionalFormatting>
  <conditionalFormatting sqref="U7">
    <cfRule type="containsText" dxfId="351" priority="37" operator="containsText" text="NO CUMPLE">
      <formula>NOT(ISERROR(SEARCH("NO CUMPLE",U7)))</formula>
    </cfRule>
    <cfRule type="containsText" dxfId="350" priority="38" operator="containsText" text="CUMPLE">
      <formula>NOT(ISERROR(SEARCH("CUMPLE",U7)))</formula>
    </cfRule>
    <cfRule type="iconSet" priority="39">
      <iconSet>
        <cfvo type="percent" val="0"/>
        <cfvo type="percent" val="33"/>
        <cfvo type="percent" val="67"/>
      </iconSet>
    </cfRule>
  </conditionalFormatting>
  <conditionalFormatting sqref="U10">
    <cfRule type="containsText" dxfId="349" priority="7" operator="containsText" text="NO CUMPLE">
      <formula>NOT(ISERROR(SEARCH("NO CUMPLE",U10)))</formula>
    </cfRule>
    <cfRule type="containsText" dxfId="348" priority="8" operator="containsText" text="CUMPLE">
      <formula>NOT(ISERROR(SEARCH("CUMPLE",U10)))</formula>
    </cfRule>
    <cfRule type="iconSet" priority="9">
      <iconSet>
        <cfvo type="percent" val="0"/>
        <cfvo type="percent" val="33"/>
        <cfvo type="percent" val="67"/>
      </iconSet>
    </cfRule>
  </conditionalFormatting>
  <conditionalFormatting sqref="Z7">
    <cfRule type="containsText" dxfId="347" priority="34" operator="containsText" text="NO CUMPLE">
      <formula>NOT(ISERROR(SEARCH("NO CUMPLE",Z7)))</formula>
    </cfRule>
    <cfRule type="containsText" dxfId="346" priority="35" operator="containsText" text="CUMPLE">
      <formula>NOT(ISERROR(SEARCH("CUMPLE",Z7)))</formula>
    </cfRule>
    <cfRule type="iconSet" priority="36">
      <iconSet>
        <cfvo type="percent" val="0"/>
        <cfvo type="percent" val="33"/>
        <cfvo type="percent" val="67"/>
      </iconSet>
    </cfRule>
  </conditionalFormatting>
  <conditionalFormatting sqref="Z10">
    <cfRule type="containsText" dxfId="345" priority="4" operator="containsText" text="NO CUMPLE">
      <formula>NOT(ISERROR(SEARCH("NO CUMPLE",Z10)))</formula>
    </cfRule>
    <cfRule type="containsText" dxfId="344" priority="5" operator="containsText" text="CUMPLE">
      <formula>NOT(ISERROR(SEARCH("CUMPLE",Z10)))</formula>
    </cfRule>
    <cfRule type="iconSet" priority="6">
      <iconSet>
        <cfvo type="percent" val="0"/>
        <cfvo type="percent" val="33"/>
        <cfvo type="percent" val="67"/>
      </iconSet>
    </cfRule>
  </conditionalFormatting>
  <conditionalFormatting sqref="AE7">
    <cfRule type="containsText" dxfId="343" priority="31" operator="containsText" text="NO CUMPLE">
      <formula>NOT(ISERROR(SEARCH("NO CUMPLE",AE7)))</formula>
    </cfRule>
    <cfRule type="containsText" dxfId="342" priority="32" operator="containsText" text="CUMPLE">
      <formula>NOT(ISERROR(SEARCH("CUMPLE",AE7)))</formula>
    </cfRule>
    <cfRule type="iconSet" priority="33">
      <iconSet>
        <cfvo type="percent" val="0"/>
        <cfvo type="percent" val="33"/>
        <cfvo type="percent" val="67"/>
      </iconSet>
    </cfRule>
  </conditionalFormatting>
  <conditionalFormatting sqref="AE10">
    <cfRule type="containsText" dxfId="341" priority="1" operator="containsText" text="NO CUMPLE">
      <formula>NOT(ISERROR(SEARCH("NO CUMPLE",AE10)))</formula>
    </cfRule>
    <cfRule type="containsText" dxfId="340" priority="2" operator="containsText" text="CUMPLE">
      <formula>NOT(ISERROR(SEARCH("CUMPLE",AE10)))</formula>
    </cfRule>
    <cfRule type="iconSet" priority="3">
      <iconSet>
        <cfvo type="percent" val="0"/>
        <cfvo type="percent" val="33"/>
        <cfvo type="percent" val="67"/>
      </iconSet>
    </cfRule>
  </conditionalFormatting>
  <dataValidations count="3">
    <dataValidation allowBlank="1" showInputMessage="1" showErrorMessage="1" prompt="Describa las acciones que desarrollan los componentes de la PP o Plan de Acciones Afirmativas" sqref="C5:E5" xr:uid="{B331623B-C75C-496B-9316-8434EBF63759}"/>
    <dataValidation allowBlank="1" showInputMessage="1" showErrorMessage="1" prompt="Elija de acuerdo a la categoría anterior_x000a_" sqref="B5" xr:uid="{3F1B35FC-8E0B-4BFC-A987-7804FC4F3968}"/>
    <dataValidation allowBlank="1" showInputMessage="1" showErrorMessage="1" prompt="Por favor incluya las variables consideradas para el cálculo del indicador tomando como referencia las variables señaladas en la definición de la fórmula. (forma matematica)." sqref="E7:G7" xr:uid="{8331F7D3-411F-4DA0-B50F-3674F2DDC5BF}"/>
  </dataValidations>
  <pageMargins left="0.7" right="0.7" top="0.75" bottom="0.75" header="0.3" footer="0.3"/>
  <pageSetup scale="3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EB515-F2D2-41C9-B208-7571153EEB2C}">
  <dimension ref="A1:BB17"/>
  <sheetViews>
    <sheetView zoomScale="60" zoomScaleNormal="60" workbookViewId="0">
      <selection sqref="A1:C1"/>
    </sheetView>
  </sheetViews>
  <sheetFormatPr baseColWidth="10" defaultColWidth="11" defaultRowHeight="14.25"/>
  <cols>
    <col min="1" max="1" width="20.42578125" style="96" customWidth="1"/>
    <col min="2" max="2" width="34.85546875" style="96" customWidth="1"/>
    <col min="3" max="3" width="28.7109375" style="96" customWidth="1"/>
    <col min="4" max="4" width="20.42578125" style="96" customWidth="1"/>
    <col min="5" max="5" width="8.85546875" style="96" customWidth="1"/>
    <col min="6" max="6" width="10.85546875" style="96" customWidth="1"/>
    <col min="7" max="7" width="21" style="96" customWidth="1"/>
    <col min="8" max="11" width="16.140625" style="96" customWidth="1"/>
    <col min="12" max="12" width="23" style="96" customWidth="1"/>
    <col min="13" max="16" width="16.140625" style="96" customWidth="1"/>
    <col min="17" max="17" width="23" style="96" customWidth="1"/>
    <col min="18" max="21" width="16.140625" style="96" customWidth="1"/>
    <col min="22" max="22" width="23" style="96" customWidth="1"/>
    <col min="23" max="26" width="16.140625" style="96" customWidth="1"/>
    <col min="27" max="27" width="23" style="96" customWidth="1"/>
    <col min="28" max="31" width="16.140625" style="96" customWidth="1"/>
    <col min="32" max="32" width="24.85546875" style="96" customWidth="1"/>
    <col min="33" max="33" width="28.28515625" style="52" hidden="1" customWidth="1"/>
    <col min="34" max="34" width="25.7109375" style="52" hidden="1" customWidth="1"/>
    <col min="35" max="16384" width="11" style="52"/>
  </cols>
  <sheetData>
    <row r="1" spans="1:54" ht="86.25" customHeight="1">
      <c r="A1" s="248"/>
      <c r="B1" s="248"/>
      <c r="C1" s="248"/>
      <c r="D1" s="251" t="s">
        <v>597</v>
      </c>
      <c r="E1" s="252"/>
      <c r="F1" s="252"/>
      <c r="G1" s="252"/>
      <c r="H1" s="252"/>
      <c r="I1" s="252"/>
      <c r="J1" s="252"/>
      <c r="K1" s="252"/>
      <c r="L1" s="252"/>
      <c r="M1" s="252"/>
      <c r="N1" s="252"/>
      <c r="O1" s="252"/>
      <c r="P1" s="252"/>
      <c r="Q1" s="252"/>
      <c r="R1" s="252"/>
      <c r="S1" s="252"/>
      <c r="T1" s="252"/>
      <c r="U1" s="252"/>
      <c r="V1" s="252"/>
      <c r="W1" s="252"/>
      <c r="X1" s="252"/>
      <c r="Y1" s="252"/>
      <c r="Z1" s="252"/>
      <c r="AA1" s="252"/>
      <c r="AB1" s="252"/>
      <c r="AC1" s="253"/>
      <c r="AD1" s="248"/>
      <c r="AE1" s="248"/>
      <c r="AF1" s="248"/>
    </row>
    <row r="2" spans="1:54" s="53" customFormat="1" ht="43.5" customHeight="1">
      <c r="A2" s="249" t="s">
        <v>610</v>
      </c>
      <c r="B2" s="249"/>
      <c r="C2" s="249"/>
      <c r="D2" s="254" t="s">
        <v>611</v>
      </c>
      <c r="E2" s="252"/>
      <c r="F2" s="252"/>
      <c r="G2" s="252"/>
      <c r="H2" s="252"/>
      <c r="I2" s="252"/>
      <c r="J2" s="252"/>
      <c r="K2" s="252"/>
      <c r="L2" s="253"/>
      <c r="M2" s="254" t="s">
        <v>612</v>
      </c>
      <c r="N2" s="252"/>
      <c r="O2" s="252"/>
      <c r="P2" s="252"/>
      <c r="Q2" s="252"/>
      <c r="R2" s="252"/>
      <c r="S2" s="252"/>
      <c r="T2" s="252"/>
      <c r="U2" s="253"/>
      <c r="V2" s="254" t="s">
        <v>609</v>
      </c>
      <c r="W2" s="252"/>
      <c r="X2" s="252"/>
      <c r="Y2" s="252"/>
      <c r="Z2" s="252"/>
      <c r="AA2" s="252"/>
      <c r="AB2" s="252"/>
      <c r="AC2" s="253"/>
      <c r="AD2" s="250" t="s">
        <v>598</v>
      </c>
      <c r="AE2" s="250"/>
      <c r="AF2" s="250"/>
    </row>
    <row r="3" spans="1:54" ht="15.75" customHeight="1">
      <c r="A3" s="264"/>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6"/>
    </row>
    <row r="4" spans="1:54" s="98" customFormat="1" ht="36.75" customHeight="1">
      <c r="A4" s="321" t="s">
        <v>430</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97"/>
      <c r="AH4" s="97"/>
      <c r="AI4" s="97"/>
      <c r="AJ4" s="97"/>
      <c r="AK4" s="97"/>
      <c r="AL4" s="97"/>
      <c r="AM4" s="97"/>
      <c r="AN4" s="97"/>
    </row>
    <row r="5" spans="1:54" ht="30" customHeight="1">
      <c r="A5" s="342" t="s">
        <v>287</v>
      </c>
      <c r="B5" s="344" t="s">
        <v>1</v>
      </c>
      <c r="C5" s="344" t="s">
        <v>2</v>
      </c>
      <c r="D5" s="344" t="s">
        <v>3</v>
      </c>
      <c r="E5" s="344" t="s">
        <v>288</v>
      </c>
      <c r="F5" s="344" t="s">
        <v>0</v>
      </c>
      <c r="G5" s="344" t="s">
        <v>16</v>
      </c>
      <c r="H5" s="278" t="s">
        <v>529</v>
      </c>
      <c r="I5" s="279"/>
      <c r="J5" s="279"/>
      <c r="K5" s="279"/>
      <c r="L5" s="280"/>
      <c r="M5" s="255" t="s">
        <v>530</v>
      </c>
      <c r="N5" s="256"/>
      <c r="O5" s="256"/>
      <c r="P5" s="256"/>
      <c r="Q5" s="336"/>
      <c r="R5" s="263" t="s">
        <v>531</v>
      </c>
      <c r="S5" s="337"/>
      <c r="T5" s="337"/>
      <c r="U5" s="337"/>
      <c r="V5" s="261"/>
      <c r="W5" s="270" t="s">
        <v>532</v>
      </c>
      <c r="X5" s="271"/>
      <c r="Y5" s="271"/>
      <c r="Z5" s="271"/>
      <c r="AA5" s="338"/>
      <c r="AB5" s="272" t="s">
        <v>537</v>
      </c>
      <c r="AC5" s="273"/>
      <c r="AD5" s="273"/>
      <c r="AE5" s="273"/>
      <c r="AF5" s="339"/>
      <c r="AG5" s="99"/>
      <c r="AH5" s="99"/>
      <c r="AI5" s="99"/>
      <c r="AJ5" s="99"/>
      <c r="AK5" s="99"/>
      <c r="AL5" s="99"/>
      <c r="AM5" s="99"/>
      <c r="AN5" s="99"/>
      <c r="AO5" s="100"/>
      <c r="AP5" s="100"/>
      <c r="AQ5" s="100"/>
      <c r="AR5" s="100"/>
      <c r="AS5" s="100"/>
      <c r="AT5" s="100"/>
      <c r="AU5" s="100"/>
      <c r="AV5" s="100"/>
      <c r="AW5" s="100"/>
      <c r="AX5" s="100"/>
      <c r="AY5" s="100"/>
      <c r="AZ5" s="100"/>
      <c r="BA5" s="100"/>
      <c r="BB5" s="100"/>
    </row>
    <row r="6" spans="1:54" ht="35.25" customHeight="1">
      <c r="A6" s="343"/>
      <c r="B6" s="345"/>
      <c r="C6" s="345"/>
      <c r="D6" s="345"/>
      <c r="E6" s="345"/>
      <c r="F6" s="345"/>
      <c r="G6" s="345"/>
      <c r="H6" s="86" t="s">
        <v>526</v>
      </c>
      <c r="I6" s="86" t="s">
        <v>527</v>
      </c>
      <c r="J6" s="86" t="s">
        <v>591</v>
      </c>
      <c r="K6" s="86" t="s">
        <v>533</v>
      </c>
      <c r="L6" s="86" t="s">
        <v>528</v>
      </c>
      <c r="M6" s="87" t="s">
        <v>526</v>
      </c>
      <c r="N6" s="87" t="s">
        <v>527</v>
      </c>
      <c r="O6" s="87" t="s">
        <v>589</v>
      </c>
      <c r="P6" s="87" t="s">
        <v>533</v>
      </c>
      <c r="Q6" s="87" t="s">
        <v>528</v>
      </c>
      <c r="R6" s="80" t="s">
        <v>526</v>
      </c>
      <c r="S6" s="80" t="s">
        <v>527</v>
      </c>
      <c r="T6" s="80" t="s">
        <v>589</v>
      </c>
      <c r="U6" s="80" t="s">
        <v>533</v>
      </c>
      <c r="V6" s="80" t="s">
        <v>528</v>
      </c>
      <c r="W6" s="89" t="s">
        <v>526</v>
      </c>
      <c r="X6" s="89" t="s">
        <v>527</v>
      </c>
      <c r="Y6" s="89" t="s">
        <v>589</v>
      </c>
      <c r="Z6" s="89" t="s">
        <v>533</v>
      </c>
      <c r="AA6" s="89" t="s">
        <v>528</v>
      </c>
      <c r="AB6" s="91" t="s">
        <v>534</v>
      </c>
      <c r="AC6" s="91" t="s">
        <v>535</v>
      </c>
      <c r="AD6" s="91" t="s">
        <v>589</v>
      </c>
      <c r="AE6" s="91" t="s">
        <v>536</v>
      </c>
      <c r="AF6" s="91" t="s">
        <v>592</v>
      </c>
      <c r="AG6" s="99"/>
      <c r="AH6" s="99"/>
      <c r="AI6" s="99"/>
      <c r="AJ6" s="99"/>
      <c r="AK6" s="99"/>
      <c r="AL6" s="99"/>
      <c r="AM6" s="99"/>
      <c r="AN6" s="99"/>
      <c r="AO6" s="100"/>
      <c r="AP6" s="100"/>
      <c r="AQ6" s="100"/>
      <c r="AR6" s="100"/>
      <c r="AS6" s="100"/>
      <c r="AT6" s="100"/>
      <c r="AU6" s="100"/>
      <c r="AV6" s="100"/>
      <c r="AW6" s="100"/>
      <c r="AX6" s="100"/>
      <c r="AY6" s="100"/>
      <c r="AZ6" s="100"/>
      <c r="BA6" s="100"/>
      <c r="BB6" s="100"/>
    </row>
    <row r="7" spans="1:54" ht="85.5">
      <c r="A7" s="352" t="s">
        <v>56</v>
      </c>
      <c r="B7" s="111" t="s">
        <v>313</v>
      </c>
      <c r="C7" s="182" t="s">
        <v>314</v>
      </c>
      <c r="D7" s="182" t="s">
        <v>431</v>
      </c>
      <c r="E7" s="94">
        <v>16</v>
      </c>
      <c r="F7" s="94">
        <v>4</v>
      </c>
      <c r="G7" s="94" t="s">
        <v>564</v>
      </c>
      <c r="H7" s="107">
        <f>F7/4</f>
        <v>1</v>
      </c>
      <c r="I7" s="35"/>
      <c r="J7" s="106">
        <f>_xlfn.PERCENTOF(I7,H7)</f>
        <v>0</v>
      </c>
      <c r="K7" s="94" t="str">
        <f t="shared" ref="K7:K14" si="0">IF(I7&gt;=H7,"CUMPLE","NO CUMPLE")</f>
        <v>NO CUMPLE</v>
      </c>
      <c r="L7" s="35"/>
      <c r="M7" s="107">
        <f t="shared" ref="M7:M14" si="1">F7/4</f>
        <v>1</v>
      </c>
      <c r="N7" s="35"/>
      <c r="O7" s="106">
        <f>_xlfn.PERCENTOF(N7,M7)</f>
        <v>0</v>
      </c>
      <c r="P7" s="94" t="str">
        <f t="shared" ref="P7:P14" si="2">IF(N7&gt;=M7,"CUMPLE","NO CUMPLE")</f>
        <v>NO CUMPLE</v>
      </c>
      <c r="Q7" s="35"/>
      <c r="R7" s="107">
        <f t="shared" ref="R7:R14" si="3">F7/4</f>
        <v>1</v>
      </c>
      <c r="S7" s="35"/>
      <c r="T7" s="106">
        <f>_xlfn.PERCENTOF(S7,R7)</f>
        <v>0</v>
      </c>
      <c r="U7" s="94" t="str">
        <f t="shared" ref="U7:U14" si="4">IF(S7&gt;=R7,"CUMPLE","NO CUMPLE")</f>
        <v>NO CUMPLE</v>
      </c>
      <c r="V7" s="35"/>
      <c r="W7" s="107">
        <f t="shared" ref="W7:W14" si="5">F7/4</f>
        <v>1</v>
      </c>
      <c r="X7" s="35"/>
      <c r="Y7" s="106">
        <f>_xlfn.PERCENTOF(X7,W7)</f>
        <v>0</v>
      </c>
      <c r="Z7" s="94" t="str">
        <f t="shared" ref="Z7:Z14" si="6">IF(X7&gt;=W7,"CUMPLE","NO CUMPLE")</f>
        <v>NO CUMPLE</v>
      </c>
      <c r="AA7" s="35"/>
      <c r="AB7" s="107">
        <f t="shared" ref="AB7:AB14" si="7">H7+M7+R7+W7</f>
        <v>4</v>
      </c>
      <c r="AC7" s="162">
        <f>I7+N7+S7+X7</f>
        <v>0</v>
      </c>
      <c r="AD7" s="106">
        <f>_xlfn.PERCENTOF(AC7,AB7)</f>
        <v>0</v>
      </c>
      <c r="AE7" s="94" t="str">
        <f t="shared" ref="AE7:AE14" si="8">IF(AC7&gt;=AB7,"CUMPLE","NO CUMPLE")</f>
        <v>NO CUMPLE</v>
      </c>
      <c r="AF7" s="35"/>
      <c r="AG7" s="181" t="s">
        <v>333</v>
      </c>
      <c r="AH7" s="85"/>
      <c r="AI7" s="85"/>
      <c r="AJ7" s="85"/>
      <c r="AK7" s="85"/>
      <c r="AL7" s="85"/>
      <c r="AM7" s="85"/>
      <c r="AN7" s="85"/>
    </row>
    <row r="8" spans="1:54" ht="85.5">
      <c r="A8" s="352"/>
      <c r="B8" s="111" t="s">
        <v>315</v>
      </c>
      <c r="C8" s="182" t="s">
        <v>316</v>
      </c>
      <c r="D8" s="182" t="s">
        <v>435</v>
      </c>
      <c r="E8" s="151">
        <v>1</v>
      </c>
      <c r="F8" s="151">
        <v>1</v>
      </c>
      <c r="G8" s="94" t="s">
        <v>564</v>
      </c>
      <c r="H8" s="116">
        <f>F8/4</f>
        <v>0.25</v>
      </c>
      <c r="I8" s="29"/>
      <c r="J8" s="106">
        <f t="shared" ref="J8:J14" si="9">_xlfn.PERCENTOF(I8,H8)</f>
        <v>0</v>
      </c>
      <c r="K8" s="94" t="str">
        <f t="shared" si="0"/>
        <v>NO CUMPLE</v>
      </c>
      <c r="L8" s="34"/>
      <c r="M8" s="116">
        <f t="shared" si="1"/>
        <v>0.25</v>
      </c>
      <c r="N8" s="29"/>
      <c r="O8" s="106">
        <f t="shared" ref="O8:O14" si="10">_xlfn.PERCENTOF(N8,M8)</f>
        <v>0</v>
      </c>
      <c r="P8" s="94" t="str">
        <f t="shared" si="2"/>
        <v>NO CUMPLE</v>
      </c>
      <c r="Q8" s="34"/>
      <c r="R8" s="116">
        <f t="shared" si="3"/>
        <v>0.25</v>
      </c>
      <c r="S8" s="29"/>
      <c r="T8" s="106">
        <f t="shared" ref="T8:T14" si="11">_xlfn.PERCENTOF(S8,R8)</f>
        <v>0</v>
      </c>
      <c r="U8" s="94" t="str">
        <f t="shared" si="4"/>
        <v>NO CUMPLE</v>
      </c>
      <c r="V8" s="34"/>
      <c r="W8" s="116">
        <f t="shared" si="5"/>
        <v>0.25</v>
      </c>
      <c r="X8" s="29"/>
      <c r="Y8" s="106">
        <f t="shared" ref="Y8:Y14" si="12">_xlfn.PERCENTOF(X8,W8)</f>
        <v>0</v>
      </c>
      <c r="Z8" s="94" t="str">
        <f t="shared" si="6"/>
        <v>NO CUMPLE</v>
      </c>
      <c r="AA8" s="34"/>
      <c r="AB8" s="116">
        <f t="shared" si="7"/>
        <v>1</v>
      </c>
      <c r="AC8" s="116">
        <f t="shared" ref="AC8:AC14" si="13">I8+N8+S8+X8</f>
        <v>0</v>
      </c>
      <c r="AD8" s="106">
        <f t="shared" ref="AD8:AD14" si="14">_xlfn.PERCENTOF(AC8,AB8)</f>
        <v>0</v>
      </c>
      <c r="AE8" s="94" t="str">
        <f t="shared" si="8"/>
        <v>NO CUMPLE</v>
      </c>
      <c r="AF8" s="34"/>
      <c r="AG8" s="85" t="s">
        <v>327</v>
      </c>
      <c r="AH8" s="85"/>
      <c r="AI8" s="85"/>
      <c r="AJ8" s="85"/>
      <c r="AK8" s="85"/>
      <c r="AL8" s="85"/>
      <c r="AM8" s="85"/>
      <c r="AN8" s="85"/>
    </row>
    <row r="9" spans="1:54" ht="57">
      <c r="A9" s="352"/>
      <c r="B9" s="108" t="s">
        <v>317</v>
      </c>
      <c r="C9" s="108" t="s">
        <v>50</v>
      </c>
      <c r="D9" s="108" t="s">
        <v>434</v>
      </c>
      <c r="E9" s="151">
        <v>0.8</v>
      </c>
      <c r="F9" s="151">
        <v>0.8</v>
      </c>
      <c r="G9" s="94" t="s">
        <v>564</v>
      </c>
      <c r="H9" s="116">
        <f t="shared" ref="H9:H14" si="15">F9/4</f>
        <v>0.2</v>
      </c>
      <c r="I9" s="29"/>
      <c r="J9" s="106">
        <f t="shared" si="9"/>
        <v>0</v>
      </c>
      <c r="K9" s="94" t="str">
        <f t="shared" si="0"/>
        <v>NO CUMPLE</v>
      </c>
      <c r="L9" s="34"/>
      <c r="M9" s="116">
        <f t="shared" si="1"/>
        <v>0.2</v>
      </c>
      <c r="N9" s="29"/>
      <c r="O9" s="106">
        <f t="shared" si="10"/>
        <v>0</v>
      </c>
      <c r="P9" s="94" t="str">
        <f t="shared" si="2"/>
        <v>NO CUMPLE</v>
      </c>
      <c r="Q9" s="34"/>
      <c r="R9" s="116">
        <f t="shared" si="3"/>
        <v>0.2</v>
      </c>
      <c r="S9" s="29"/>
      <c r="T9" s="106">
        <f t="shared" si="11"/>
        <v>0</v>
      </c>
      <c r="U9" s="94" t="str">
        <f t="shared" si="4"/>
        <v>NO CUMPLE</v>
      </c>
      <c r="V9" s="34"/>
      <c r="W9" s="116">
        <f t="shared" si="5"/>
        <v>0.2</v>
      </c>
      <c r="X9" s="29"/>
      <c r="Y9" s="106">
        <f t="shared" si="12"/>
        <v>0</v>
      </c>
      <c r="Z9" s="94" t="str">
        <f t="shared" si="6"/>
        <v>NO CUMPLE</v>
      </c>
      <c r="AA9" s="34"/>
      <c r="AB9" s="116">
        <f t="shared" si="7"/>
        <v>0.8</v>
      </c>
      <c r="AC9" s="116">
        <f t="shared" si="13"/>
        <v>0</v>
      </c>
      <c r="AD9" s="106">
        <f t="shared" si="14"/>
        <v>0</v>
      </c>
      <c r="AE9" s="94" t="str">
        <f t="shared" si="8"/>
        <v>NO CUMPLE</v>
      </c>
      <c r="AF9" s="34"/>
      <c r="AG9" s="181" t="s">
        <v>334</v>
      </c>
      <c r="AH9" s="85"/>
      <c r="AI9" s="85"/>
      <c r="AJ9" s="85"/>
      <c r="AK9" s="85"/>
      <c r="AL9" s="85"/>
      <c r="AM9" s="85"/>
      <c r="AN9" s="85"/>
    </row>
    <row r="10" spans="1:54" ht="128.25">
      <c r="A10" s="352"/>
      <c r="B10" s="108" t="s">
        <v>318</v>
      </c>
      <c r="C10" s="108" t="s">
        <v>345</v>
      </c>
      <c r="D10" s="94" t="s">
        <v>346</v>
      </c>
      <c r="E10" s="151">
        <v>1</v>
      </c>
      <c r="F10" s="151">
        <v>1</v>
      </c>
      <c r="G10" s="94" t="s">
        <v>564</v>
      </c>
      <c r="H10" s="116">
        <f t="shared" si="15"/>
        <v>0.25</v>
      </c>
      <c r="I10" s="29"/>
      <c r="J10" s="106">
        <f t="shared" si="9"/>
        <v>0</v>
      </c>
      <c r="K10" s="94" t="str">
        <f t="shared" si="0"/>
        <v>NO CUMPLE</v>
      </c>
      <c r="L10" s="34"/>
      <c r="M10" s="116">
        <f t="shared" si="1"/>
        <v>0.25</v>
      </c>
      <c r="N10" s="29"/>
      <c r="O10" s="106">
        <f t="shared" si="10"/>
        <v>0</v>
      </c>
      <c r="P10" s="94" t="str">
        <f t="shared" si="2"/>
        <v>NO CUMPLE</v>
      </c>
      <c r="Q10" s="34"/>
      <c r="R10" s="116">
        <f t="shared" si="3"/>
        <v>0.25</v>
      </c>
      <c r="S10" s="29"/>
      <c r="T10" s="106">
        <f t="shared" si="11"/>
        <v>0</v>
      </c>
      <c r="U10" s="94" t="str">
        <f t="shared" si="4"/>
        <v>NO CUMPLE</v>
      </c>
      <c r="V10" s="34"/>
      <c r="W10" s="116">
        <f t="shared" si="5"/>
        <v>0.25</v>
      </c>
      <c r="X10" s="29"/>
      <c r="Y10" s="106">
        <f t="shared" si="12"/>
        <v>0</v>
      </c>
      <c r="Z10" s="94" t="str">
        <f t="shared" si="6"/>
        <v>NO CUMPLE</v>
      </c>
      <c r="AA10" s="34"/>
      <c r="AB10" s="116">
        <f t="shared" si="7"/>
        <v>1</v>
      </c>
      <c r="AC10" s="116">
        <f t="shared" si="13"/>
        <v>0</v>
      </c>
      <c r="AD10" s="106">
        <f t="shared" si="14"/>
        <v>0</v>
      </c>
      <c r="AE10" s="94" t="str">
        <f t="shared" si="8"/>
        <v>NO CUMPLE</v>
      </c>
      <c r="AF10" s="34"/>
      <c r="AG10" s="181" t="s">
        <v>335</v>
      </c>
      <c r="AH10" s="85"/>
      <c r="AI10" s="85"/>
      <c r="AJ10" s="85"/>
      <c r="AK10" s="85"/>
      <c r="AL10" s="85"/>
      <c r="AM10" s="85"/>
      <c r="AN10" s="85"/>
    </row>
    <row r="11" spans="1:54" ht="114">
      <c r="A11" s="352"/>
      <c r="B11" s="108" t="s">
        <v>347</v>
      </c>
      <c r="C11" s="108" t="s">
        <v>51</v>
      </c>
      <c r="D11" s="108" t="s">
        <v>436</v>
      </c>
      <c r="E11" s="94">
        <v>4</v>
      </c>
      <c r="F11" s="94">
        <v>1</v>
      </c>
      <c r="G11" s="94" t="s">
        <v>564</v>
      </c>
      <c r="H11" s="183">
        <f>F11/4</f>
        <v>0.25</v>
      </c>
      <c r="I11" s="25"/>
      <c r="J11" s="106">
        <f>_xlfn.PERCENTOF(I11,H11)</f>
        <v>0</v>
      </c>
      <c r="K11" s="94" t="str">
        <f t="shared" si="0"/>
        <v>NO CUMPLE</v>
      </c>
      <c r="L11" s="25"/>
      <c r="M11" s="183">
        <f t="shared" si="1"/>
        <v>0.25</v>
      </c>
      <c r="N11" s="25"/>
      <c r="O11" s="106">
        <f t="shared" si="10"/>
        <v>0</v>
      </c>
      <c r="P11" s="94" t="str">
        <f t="shared" si="2"/>
        <v>NO CUMPLE</v>
      </c>
      <c r="Q11" s="25"/>
      <c r="R11" s="183">
        <f t="shared" si="3"/>
        <v>0.25</v>
      </c>
      <c r="S11" s="25"/>
      <c r="T11" s="106">
        <f t="shared" si="11"/>
        <v>0</v>
      </c>
      <c r="U11" s="94" t="str">
        <f t="shared" si="4"/>
        <v>NO CUMPLE</v>
      </c>
      <c r="V11" s="25"/>
      <c r="W11" s="183">
        <f t="shared" si="5"/>
        <v>0.25</v>
      </c>
      <c r="X11" s="25"/>
      <c r="Y11" s="106">
        <f t="shared" si="12"/>
        <v>0</v>
      </c>
      <c r="Z11" s="94" t="str">
        <f t="shared" si="6"/>
        <v>NO CUMPLE</v>
      </c>
      <c r="AA11" s="25"/>
      <c r="AB11" s="107">
        <f>H11+M11+R11+W11</f>
        <v>1</v>
      </c>
      <c r="AC11" s="162">
        <f t="shared" si="13"/>
        <v>0</v>
      </c>
      <c r="AD11" s="106">
        <f t="shared" si="14"/>
        <v>0</v>
      </c>
      <c r="AE11" s="94" t="str">
        <f t="shared" si="8"/>
        <v>NO CUMPLE</v>
      </c>
      <c r="AF11" s="25"/>
      <c r="AG11" s="85" t="s">
        <v>327</v>
      </c>
      <c r="AH11" s="85"/>
      <c r="AI11" s="85"/>
      <c r="AJ11" s="85"/>
      <c r="AK11" s="85"/>
      <c r="AL11" s="85"/>
      <c r="AM11" s="85"/>
      <c r="AN11" s="85"/>
    </row>
    <row r="12" spans="1:54" ht="142.5">
      <c r="A12" s="352"/>
      <c r="B12" s="108" t="s">
        <v>319</v>
      </c>
      <c r="C12" s="108" t="s">
        <v>52</v>
      </c>
      <c r="D12" s="108" t="s">
        <v>437</v>
      </c>
      <c r="E12" s="151">
        <v>0.95</v>
      </c>
      <c r="F12" s="151">
        <v>0.95</v>
      </c>
      <c r="G12" s="94" t="s">
        <v>564</v>
      </c>
      <c r="H12" s="116">
        <f t="shared" si="15"/>
        <v>0.23749999999999999</v>
      </c>
      <c r="I12" s="29"/>
      <c r="J12" s="106">
        <f t="shared" si="9"/>
        <v>0</v>
      </c>
      <c r="K12" s="94" t="str">
        <f t="shared" si="0"/>
        <v>NO CUMPLE</v>
      </c>
      <c r="L12" s="34"/>
      <c r="M12" s="116">
        <f t="shared" si="1"/>
        <v>0.23749999999999999</v>
      </c>
      <c r="N12" s="29"/>
      <c r="O12" s="106">
        <f t="shared" si="10"/>
        <v>0</v>
      </c>
      <c r="P12" s="94" t="str">
        <f t="shared" si="2"/>
        <v>NO CUMPLE</v>
      </c>
      <c r="Q12" s="34"/>
      <c r="R12" s="116">
        <f t="shared" si="3"/>
        <v>0.23749999999999999</v>
      </c>
      <c r="S12" s="29"/>
      <c r="T12" s="106">
        <f t="shared" si="11"/>
        <v>0</v>
      </c>
      <c r="U12" s="94" t="str">
        <f t="shared" si="4"/>
        <v>NO CUMPLE</v>
      </c>
      <c r="V12" s="34"/>
      <c r="W12" s="116">
        <f t="shared" si="5"/>
        <v>0.23749999999999999</v>
      </c>
      <c r="X12" s="29"/>
      <c r="Y12" s="106">
        <f t="shared" si="12"/>
        <v>0</v>
      </c>
      <c r="Z12" s="94" t="str">
        <f t="shared" si="6"/>
        <v>NO CUMPLE</v>
      </c>
      <c r="AA12" s="34"/>
      <c r="AB12" s="116">
        <f t="shared" si="7"/>
        <v>0.95</v>
      </c>
      <c r="AC12" s="116">
        <f t="shared" si="13"/>
        <v>0</v>
      </c>
      <c r="AD12" s="106">
        <f t="shared" si="14"/>
        <v>0</v>
      </c>
      <c r="AE12" s="94" t="str">
        <f t="shared" si="8"/>
        <v>NO CUMPLE</v>
      </c>
      <c r="AF12" s="34"/>
      <c r="AG12" s="85" t="s">
        <v>327</v>
      </c>
      <c r="AH12" s="85"/>
      <c r="AI12" s="85"/>
      <c r="AJ12" s="85"/>
      <c r="AK12" s="85"/>
      <c r="AL12" s="85"/>
      <c r="AM12" s="85"/>
      <c r="AN12" s="85"/>
    </row>
    <row r="13" spans="1:54" ht="85.5">
      <c r="A13" s="352"/>
      <c r="B13" s="108" t="s">
        <v>320</v>
      </c>
      <c r="C13" s="108" t="s">
        <v>53</v>
      </c>
      <c r="D13" s="108" t="s">
        <v>269</v>
      </c>
      <c r="E13" s="151">
        <v>0.9</v>
      </c>
      <c r="F13" s="151">
        <v>0.9</v>
      </c>
      <c r="G13" s="94" t="s">
        <v>564</v>
      </c>
      <c r="H13" s="116">
        <f t="shared" si="15"/>
        <v>0.22500000000000001</v>
      </c>
      <c r="I13" s="29"/>
      <c r="J13" s="106">
        <f t="shared" si="9"/>
        <v>0</v>
      </c>
      <c r="K13" s="94" t="str">
        <f t="shared" si="0"/>
        <v>NO CUMPLE</v>
      </c>
      <c r="L13" s="34"/>
      <c r="M13" s="116">
        <f t="shared" si="1"/>
        <v>0.22500000000000001</v>
      </c>
      <c r="N13" s="29"/>
      <c r="O13" s="106">
        <f t="shared" si="10"/>
        <v>0</v>
      </c>
      <c r="P13" s="94" t="str">
        <f t="shared" si="2"/>
        <v>NO CUMPLE</v>
      </c>
      <c r="Q13" s="34"/>
      <c r="R13" s="116">
        <f t="shared" si="3"/>
        <v>0.22500000000000001</v>
      </c>
      <c r="S13" s="29"/>
      <c r="T13" s="106">
        <f t="shared" si="11"/>
        <v>0</v>
      </c>
      <c r="U13" s="94" t="str">
        <f t="shared" si="4"/>
        <v>NO CUMPLE</v>
      </c>
      <c r="V13" s="34"/>
      <c r="W13" s="116">
        <f t="shared" si="5"/>
        <v>0.22500000000000001</v>
      </c>
      <c r="X13" s="29"/>
      <c r="Y13" s="106">
        <f t="shared" si="12"/>
        <v>0</v>
      </c>
      <c r="Z13" s="94" t="str">
        <f t="shared" si="6"/>
        <v>NO CUMPLE</v>
      </c>
      <c r="AA13" s="34"/>
      <c r="AB13" s="116">
        <f t="shared" si="7"/>
        <v>0.9</v>
      </c>
      <c r="AC13" s="116">
        <f t="shared" si="13"/>
        <v>0</v>
      </c>
      <c r="AD13" s="106">
        <f t="shared" si="14"/>
        <v>0</v>
      </c>
      <c r="AE13" s="94" t="str">
        <f t="shared" si="8"/>
        <v>NO CUMPLE</v>
      </c>
      <c r="AF13" s="34"/>
      <c r="AG13" s="85" t="s">
        <v>327</v>
      </c>
      <c r="AH13" s="85"/>
      <c r="AI13" s="85"/>
      <c r="AJ13" s="85"/>
      <c r="AK13" s="85"/>
      <c r="AL13" s="85"/>
      <c r="AM13" s="85"/>
      <c r="AN13" s="85"/>
    </row>
    <row r="14" spans="1:54" ht="144" customHeight="1">
      <c r="A14" s="352"/>
      <c r="B14" s="108" t="s">
        <v>54</v>
      </c>
      <c r="C14" s="108" t="s">
        <v>55</v>
      </c>
      <c r="D14" s="129" t="s">
        <v>438</v>
      </c>
      <c r="E14" s="94">
        <v>16</v>
      </c>
      <c r="F14" s="94">
        <v>4</v>
      </c>
      <c r="G14" s="94" t="s">
        <v>564</v>
      </c>
      <c r="H14" s="107">
        <f t="shared" si="15"/>
        <v>1</v>
      </c>
      <c r="I14" s="25"/>
      <c r="J14" s="106">
        <f t="shared" si="9"/>
        <v>0</v>
      </c>
      <c r="K14" s="94" t="str">
        <f t="shared" si="0"/>
        <v>NO CUMPLE</v>
      </c>
      <c r="L14" s="25"/>
      <c r="M14" s="107">
        <f t="shared" si="1"/>
        <v>1</v>
      </c>
      <c r="N14" s="25"/>
      <c r="O14" s="106">
        <f t="shared" si="10"/>
        <v>0</v>
      </c>
      <c r="P14" s="94" t="str">
        <f t="shared" si="2"/>
        <v>NO CUMPLE</v>
      </c>
      <c r="Q14" s="25"/>
      <c r="R14" s="107">
        <f t="shared" si="3"/>
        <v>1</v>
      </c>
      <c r="S14" s="25"/>
      <c r="T14" s="106">
        <f t="shared" si="11"/>
        <v>0</v>
      </c>
      <c r="U14" s="94" t="str">
        <f t="shared" si="4"/>
        <v>NO CUMPLE</v>
      </c>
      <c r="V14" s="25"/>
      <c r="W14" s="107">
        <f t="shared" si="5"/>
        <v>1</v>
      </c>
      <c r="X14" s="25"/>
      <c r="Y14" s="106">
        <f t="shared" si="12"/>
        <v>0</v>
      </c>
      <c r="Z14" s="94" t="str">
        <f t="shared" si="6"/>
        <v>NO CUMPLE</v>
      </c>
      <c r="AA14" s="25"/>
      <c r="AB14" s="107">
        <f t="shared" si="7"/>
        <v>4</v>
      </c>
      <c r="AC14" s="162">
        <f t="shared" si="13"/>
        <v>0</v>
      </c>
      <c r="AD14" s="106">
        <f t="shared" si="14"/>
        <v>0</v>
      </c>
      <c r="AE14" s="94" t="str">
        <f t="shared" si="8"/>
        <v>NO CUMPLE</v>
      </c>
      <c r="AF14" s="25"/>
      <c r="AG14" s="85" t="s">
        <v>327</v>
      </c>
      <c r="AH14" s="85"/>
      <c r="AI14" s="85"/>
      <c r="AJ14" s="85"/>
      <c r="AK14" s="85"/>
      <c r="AL14" s="85"/>
      <c r="AM14" s="85"/>
      <c r="AN14" s="85"/>
    </row>
    <row r="15" spans="1:54" ht="31.5" customHeight="1">
      <c r="A15" s="348"/>
      <c r="B15" s="348"/>
      <c r="C15" s="348"/>
      <c r="D15" s="348"/>
      <c r="E15" s="348"/>
      <c r="F15" s="348"/>
      <c r="G15" s="348"/>
      <c r="H15" s="349"/>
      <c r="I15" s="278" t="s">
        <v>529</v>
      </c>
      <c r="J15" s="279"/>
      <c r="K15" s="280"/>
      <c r="L15" s="257"/>
      <c r="M15" s="258"/>
      <c r="N15" s="255" t="s">
        <v>530</v>
      </c>
      <c r="O15" s="256"/>
      <c r="P15" s="256"/>
      <c r="Q15" s="257"/>
      <c r="R15" s="258"/>
      <c r="S15" s="261" t="s">
        <v>531</v>
      </c>
      <c r="T15" s="262"/>
      <c r="U15" s="263"/>
      <c r="V15" s="257"/>
      <c r="W15" s="258"/>
      <c r="X15" s="270" t="s">
        <v>532</v>
      </c>
      <c r="Y15" s="271"/>
      <c r="Z15" s="271"/>
      <c r="AA15" s="257"/>
      <c r="AB15" s="258"/>
      <c r="AC15" s="272" t="s">
        <v>537</v>
      </c>
      <c r="AD15" s="273"/>
      <c r="AE15" s="273"/>
      <c r="AF15" s="346"/>
      <c r="AG15" s="85"/>
      <c r="AH15" s="85"/>
      <c r="AI15" s="85"/>
      <c r="AJ15" s="85"/>
      <c r="AK15" s="85"/>
      <c r="AL15" s="85"/>
      <c r="AM15" s="85"/>
      <c r="AN15" s="85"/>
    </row>
    <row r="16" spans="1:54" ht="15">
      <c r="A16" s="350"/>
      <c r="B16" s="350"/>
      <c r="C16" s="350"/>
      <c r="D16" s="350"/>
      <c r="E16" s="350"/>
      <c r="F16" s="350"/>
      <c r="G16" s="350"/>
      <c r="H16" s="351"/>
      <c r="I16" s="86" t="s">
        <v>526</v>
      </c>
      <c r="J16" s="77" t="s">
        <v>527</v>
      </c>
      <c r="K16" s="86" t="s">
        <v>533</v>
      </c>
      <c r="L16" s="259"/>
      <c r="M16" s="260"/>
      <c r="N16" s="87" t="s">
        <v>526</v>
      </c>
      <c r="O16" s="87" t="s">
        <v>527</v>
      </c>
      <c r="P16" s="78" t="s">
        <v>533</v>
      </c>
      <c r="Q16" s="259"/>
      <c r="R16" s="260"/>
      <c r="S16" s="79" t="s">
        <v>526</v>
      </c>
      <c r="T16" s="80" t="s">
        <v>527</v>
      </c>
      <c r="U16" s="81" t="s">
        <v>533</v>
      </c>
      <c r="V16" s="259"/>
      <c r="W16" s="260"/>
      <c r="X16" s="88" t="s">
        <v>526</v>
      </c>
      <c r="Y16" s="89" t="s">
        <v>527</v>
      </c>
      <c r="Z16" s="82" t="s">
        <v>533</v>
      </c>
      <c r="AA16" s="259"/>
      <c r="AB16" s="260"/>
      <c r="AC16" s="90" t="s">
        <v>526</v>
      </c>
      <c r="AD16" s="91" t="s">
        <v>527</v>
      </c>
      <c r="AE16" s="83" t="s">
        <v>533</v>
      </c>
      <c r="AF16" s="347"/>
    </row>
    <row r="17" spans="1:32" ht="14.25" customHeight="1">
      <c r="A17" s="350"/>
      <c r="B17" s="350"/>
      <c r="C17" s="350"/>
      <c r="D17" s="350"/>
      <c r="E17" s="350"/>
      <c r="F17" s="350"/>
      <c r="G17" s="350"/>
      <c r="H17" s="351"/>
      <c r="I17" s="92">
        <v>1</v>
      </c>
      <c r="J17" s="93">
        <f>AVERAGE(J7:J14)</f>
        <v>0</v>
      </c>
      <c r="K17" s="94" t="str">
        <f>IF(J17&gt;=I17,"CUMPLE","NO CUMPLE")</f>
        <v>NO CUMPLE</v>
      </c>
      <c r="L17" s="259"/>
      <c r="M17" s="260"/>
      <c r="N17" s="92">
        <v>1</v>
      </c>
      <c r="O17" s="93">
        <f>AVERAGE(O7:O14)</f>
        <v>0</v>
      </c>
      <c r="P17" s="94" t="str">
        <f>IF(O17&gt;=N17,"CUMPLE","NO CUMPLE")</f>
        <v>NO CUMPLE</v>
      </c>
      <c r="Q17" s="259"/>
      <c r="R17" s="260"/>
      <c r="S17" s="93">
        <v>1</v>
      </c>
      <c r="T17" s="93">
        <f>AVERAGE(T7:T14)</f>
        <v>0</v>
      </c>
      <c r="U17" s="94" t="str">
        <f>IF(T17&gt;=S17,"CUMPLE","NO CUMPLE")</f>
        <v>NO CUMPLE</v>
      </c>
      <c r="V17" s="259"/>
      <c r="W17" s="260"/>
      <c r="X17" s="93">
        <v>1</v>
      </c>
      <c r="Y17" s="93">
        <f>AVERAGE(Y7:Y14)</f>
        <v>0</v>
      </c>
      <c r="Z17" s="95" t="str">
        <f>IF(Y17&gt;=X17,"CUMPLE","NO CUMPLE")</f>
        <v>NO CUMPLE</v>
      </c>
      <c r="AA17" s="259"/>
      <c r="AB17" s="260"/>
      <c r="AC17" s="93">
        <v>1</v>
      </c>
      <c r="AD17" s="93">
        <f>AVERAGE(AD7:AD14)</f>
        <v>0</v>
      </c>
      <c r="AE17" s="95" t="str">
        <f>IF(AD17&gt;=AC17,"CUMPLE","NO CUMPLE")</f>
        <v>NO CUMPLE</v>
      </c>
      <c r="AF17" s="347"/>
    </row>
  </sheetData>
  <sheetProtection algorithmName="SHA-512" hashValue="GqXXOHpYW0xit1JZDutqPr+n79GuzP5LfApcfkyw9I/P9mqpMvMZchPsV2KUqrHNwaPE7EHVbj58v2DLlTBFKA==" saltValue="Aetwvfs8oyCCJjiXnYXmFg==" spinCount="100000" sheet="1" objects="1" scenarios="1"/>
  <autoFilter ref="A6:BB14" xr:uid="{6E2EB515-F2D2-41C9-B208-7571153EEB2C}"/>
  <mergeCells count="34">
    <mergeCell ref="A4:AF4"/>
    <mergeCell ref="I15:K15"/>
    <mergeCell ref="L15:M17"/>
    <mergeCell ref="N15:P15"/>
    <mergeCell ref="Q15:R17"/>
    <mergeCell ref="S15:U15"/>
    <mergeCell ref="V15:W17"/>
    <mergeCell ref="X15:Z15"/>
    <mergeCell ref="AA15:AB17"/>
    <mergeCell ref="AC15:AE15"/>
    <mergeCell ref="AF15:AF17"/>
    <mergeCell ref="A15:H17"/>
    <mergeCell ref="A7:A14"/>
    <mergeCell ref="G5:G6"/>
    <mergeCell ref="H5:L5"/>
    <mergeCell ref="M5:Q5"/>
    <mergeCell ref="R5:V5"/>
    <mergeCell ref="W5:AA5"/>
    <mergeCell ref="AB5:AF5"/>
    <mergeCell ref="A5:A6"/>
    <mergeCell ref="B5:B6"/>
    <mergeCell ref="C5:C6"/>
    <mergeCell ref="D5:D6"/>
    <mergeCell ref="E5:E6"/>
    <mergeCell ref="F5:F6"/>
    <mergeCell ref="A3:AF3"/>
    <mergeCell ref="A1:C1"/>
    <mergeCell ref="D1:AC1"/>
    <mergeCell ref="AD1:AF1"/>
    <mergeCell ref="A2:C2"/>
    <mergeCell ref="D2:L2"/>
    <mergeCell ref="M2:U2"/>
    <mergeCell ref="V2:AC2"/>
    <mergeCell ref="AD2:AF2"/>
  </mergeCells>
  <conditionalFormatting sqref="K7:K14">
    <cfRule type="containsText" dxfId="339" priority="58" operator="containsText" text="NO CUMPLE">
      <formula>NOT(ISERROR(SEARCH("NO CUMPLE",K7)))</formula>
    </cfRule>
    <cfRule type="containsText" dxfId="338" priority="59" operator="containsText" text="CUMPLE">
      <formula>NOT(ISERROR(SEARCH("CUMPLE",K7)))</formula>
    </cfRule>
    <cfRule type="iconSet" priority="60">
      <iconSet>
        <cfvo type="percent" val="0"/>
        <cfvo type="percent" val="33"/>
        <cfvo type="percent" val="67"/>
      </iconSet>
    </cfRule>
  </conditionalFormatting>
  <conditionalFormatting sqref="K17">
    <cfRule type="containsText" dxfId="337" priority="13" operator="containsText" text="NO CUMPLE">
      <formula>NOT(ISERROR(SEARCH("NO CUMPLE",K17)))</formula>
    </cfRule>
    <cfRule type="containsText" dxfId="336" priority="14" operator="containsText" text="CUMPLE">
      <formula>NOT(ISERROR(SEARCH("CUMPLE",K17)))</formula>
    </cfRule>
    <cfRule type="iconSet" priority="15">
      <iconSet>
        <cfvo type="percent" val="0"/>
        <cfvo type="percent" val="33"/>
        <cfvo type="percent" val="67"/>
      </iconSet>
    </cfRule>
  </conditionalFormatting>
  <conditionalFormatting sqref="P7:P14">
    <cfRule type="containsText" dxfId="335" priority="55" operator="containsText" text="NO CUMPLE">
      <formula>NOT(ISERROR(SEARCH("NO CUMPLE",P7)))</formula>
    </cfRule>
    <cfRule type="containsText" dxfId="334" priority="56" operator="containsText" text="CUMPLE">
      <formula>NOT(ISERROR(SEARCH("CUMPLE",P7)))</formula>
    </cfRule>
    <cfRule type="iconSet" priority="57">
      <iconSet>
        <cfvo type="percent" val="0"/>
        <cfvo type="percent" val="33"/>
        <cfvo type="percent" val="67"/>
      </iconSet>
    </cfRule>
  </conditionalFormatting>
  <conditionalFormatting sqref="P17">
    <cfRule type="containsText" dxfId="333" priority="10" operator="containsText" text="NO CUMPLE">
      <formula>NOT(ISERROR(SEARCH("NO CUMPLE",P17)))</formula>
    </cfRule>
    <cfRule type="containsText" dxfId="332" priority="11" operator="containsText" text="CUMPLE">
      <formula>NOT(ISERROR(SEARCH("CUMPLE",P17)))</formula>
    </cfRule>
    <cfRule type="iconSet" priority="12">
      <iconSet>
        <cfvo type="percent" val="0"/>
        <cfvo type="percent" val="33"/>
        <cfvo type="percent" val="67"/>
      </iconSet>
    </cfRule>
  </conditionalFormatting>
  <conditionalFormatting sqref="U7:U14">
    <cfRule type="containsText" dxfId="331" priority="52" operator="containsText" text="NO CUMPLE">
      <formula>NOT(ISERROR(SEARCH("NO CUMPLE",U7)))</formula>
    </cfRule>
    <cfRule type="containsText" dxfId="330" priority="53" operator="containsText" text="CUMPLE">
      <formula>NOT(ISERROR(SEARCH("CUMPLE",U7)))</formula>
    </cfRule>
    <cfRule type="iconSet" priority="54">
      <iconSet>
        <cfvo type="percent" val="0"/>
        <cfvo type="percent" val="33"/>
        <cfvo type="percent" val="67"/>
      </iconSet>
    </cfRule>
  </conditionalFormatting>
  <conditionalFormatting sqref="U17">
    <cfRule type="containsText" dxfId="329" priority="7" operator="containsText" text="NO CUMPLE">
      <formula>NOT(ISERROR(SEARCH("NO CUMPLE",U17)))</formula>
    </cfRule>
    <cfRule type="containsText" dxfId="328" priority="8" operator="containsText" text="CUMPLE">
      <formula>NOT(ISERROR(SEARCH("CUMPLE",U17)))</formula>
    </cfRule>
    <cfRule type="iconSet" priority="9">
      <iconSet>
        <cfvo type="percent" val="0"/>
        <cfvo type="percent" val="33"/>
        <cfvo type="percent" val="67"/>
      </iconSet>
    </cfRule>
  </conditionalFormatting>
  <conditionalFormatting sqref="Z7:Z14">
    <cfRule type="containsText" dxfId="327" priority="49" operator="containsText" text="NO CUMPLE">
      <formula>NOT(ISERROR(SEARCH("NO CUMPLE",Z7)))</formula>
    </cfRule>
    <cfRule type="containsText" dxfId="326" priority="50" operator="containsText" text="CUMPLE">
      <formula>NOT(ISERROR(SEARCH("CUMPLE",Z7)))</formula>
    </cfRule>
    <cfRule type="iconSet" priority="51">
      <iconSet>
        <cfvo type="percent" val="0"/>
        <cfvo type="percent" val="33"/>
        <cfvo type="percent" val="67"/>
      </iconSet>
    </cfRule>
  </conditionalFormatting>
  <conditionalFormatting sqref="Z17">
    <cfRule type="containsText" dxfId="325" priority="4" operator="containsText" text="NO CUMPLE">
      <formula>NOT(ISERROR(SEARCH("NO CUMPLE",Z17)))</formula>
    </cfRule>
    <cfRule type="containsText" dxfId="324" priority="5" operator="containsText" text="CUMPLE">
      <formula>NOT(ISERROR(SEARCH("CUMPLE",Z17)))</formula>
    </cfRule>
    <cfRule type="iconSet" priority="6">
      <iconSet>
        <cfvo type="percent" val="0"/>
        <cfvo type="percent" val="33"/>
        <cfvo type="percent" val="67"/>
      </iconSet>
    </cfRule>
  </conditionalFormatting>
  <conditionalFormatting sqref="AE7:AE14">
    <cfRule type="containsText" dxfId="323" priority="46" operator="containsText" text="NO CUMPLE">
      <formula>NOT(ISERROR(SEARCH("NO CUMPLE",AE7)))</formula>
    </cfRule>
    <cfRule type="containsText" dxfId="322" priority="47" operator="containsText" text="CUMPLE">
      <formula>NOT(ISERROR(SEARCH("CUMPLE",AE7)))</formula>
    </cfRule>
    <cfRule type="iconSet" priority="48">
      <iconSet>
        <cfvo type="percent" val="0"/>
        <cfvo type="percent" val="33"/>
        <cfvo type="percent" val="67"/>
      </iconSet>
    </cfRule>
  </conditionalFormatting>
  <conditionalFormatting sqref="AE17">
    <cfRule type="containsText" dxfId="321" priority="1" operator="containsText" text="NO CUMPLE">
      <formula>NOT(ISERROR(SEARCH("NO CUMPLE",AE17)))</formula>
    </cfRule>
    <cfRule type="containsText" dxfId="320" priority="2" operator="containsText" text="CUMPLE">
      <formula>NOT(ISERROR(SEARCH("CUMPLE",AE17)))</formula>
    </cfRule>
    <cfRule type="iconSet" priority="3">
      <iconSet>
        <cfvo type="percent" val="0"/>
        <cfvo type="percent" val="33"/>
        <cfvo type="percent" val="67"/>
      </iconSet>
    </cfRule>
  </conditionalFormatting>
  <dataValidations count="4">
    <dataValidation allowBlank="1" showInputMessage="1" showErrorMessage="1" prompt="Por favor elegir de acuerdo a la categoría anterior, el objetivo o componente que desarrolla la categoría._x000a_" sqref="C9:C14" xr:uid="{1BF82256-72B3-451E-B349-42C5DCC1F3B7}"/>
    <dataValidation allowBlank="1" showInputMessage="1" showErrorMessage="1" prompt="Por favor incluya las variables consideradas para el cálculo del indicador tomando como referencia las variables señaladas en la definición de la fórmula. (forma matematica)." sqref="AF14 AF11 F11 X11 I14 F14 L14 L11 N14 I11 Q14 Q11 S14 N11 V14 V11 X14 S11 AA14 AA11" xr:uid="{AA6B8102-04B3-4B93-B6AD-4B4F8284FF38}"/>
    <dataValidation allowBlank="1" showInputMessage="1" showErrorMessage="1" prompt="Elija de acuerdo a la categoría anterior_x000a_" sqref="B9:B14 B5" xr:uid="{772C5F1B-D136-4AA9-B14E-400BB9CCC032}"/>
    <dataValidation allowBlank="1" showInputMessage="1" showErrorMessage="1" prompt="Describa las acciones que desarrollan los componentes de la PP o Plan de Acciones Afirmativas" sqref="C5:E5" xr:uid="{3F119E6E-F0BB-4A6A-8F79-56335FA1DC8A}"/>
  </dataValidations>
  <pageMargins left="0.7" right="0.7" top="0.75" bottom="0.75" header="0.3" footer="0.3"/>
  <pageSetup scale="3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21894-953F-4867-8D9C-C81A89E2C52A}">
  <dimension ref="A1:AX17"/>
  <sheetViews>
    <sheetView zoomScale="60" zoomScaleNormal="60" workbookViewId="0">
      <selection activeCell="A7" sqref="A7:A14"/>
    </sheetView>
  </sheetViews>
  <sheetFormatPr baseColWidth="10" defaultColWidth="11" defaultRowHeight="14.25"/>
  <cols>
    <col min="1" max="1" width="20.42578125" style="96" customWidth="1"/>
    <col min="2" max="2" width="34.85546875" style="96" customWidth="1"/>
    <col min="3" max="3" width="28.7109375" style="96" customWidth="1"/>
    <col min="4" max="4" width="20.42578125" style="96" customWidth="1"/>
    <col min="5" max="5" width="8.85546875" style="96" customWidth="1"/>
    <col min="6" max="6" width="10.85546875" style="96" customWidth="1"/>
    <col min="7" max="7" width="21" style="96" customWidth="1"/>
    <col min="8" max="11" width="16.140625" style="96" customWidth="1"/>
    <col min="12" max="12" width="23" style="96" customWidth="1"/>
    <col min="13" max="16" width="16.140625" style="96" customWidth="1"/>
    <col min="17" max="17" width="23" style="96" customWidth="1"/>
    <col min="18" max="21" width="16.140625" style="96" customWidth="1"/>
    <col min="22" max="22" width="23" style="96" customWidth="1"/>
    <col min="23" max="26" width="16.140625" style="96" customWidth="1"/>
    <col min="27" max="27" width="23" style="96" customWidth="1"/>
    <col min="28" max="31" width="16.140625" style="96" customWidth="1"/>
    <col min="32" max="32" width="22.7109375" style="96" customWidth="1"/>
    <col min="33" max="16384" width="11" style="52"/>
  </cols>
  <sheetData>
    <row r="1" spans="1:50" ht="86.25" customHeight="1">
      <c r="A1" s="248"/>
      <c r="B1" s="248"/>
      <c r="C1" s="248"/>
      <c r="D1" s="251" t="s">
        <v>597</v>
      </c>
      <c r="E1" s="252"/>
      <c r="F1" s="252"/>
      <c r="G1" s="252"/>
      <c r="H1" s="252"/>
      <c r="I1" s="252"/>
      <c r="J1" s="252"/>
      <c r="K1" s="252"/>
      <c r="L1" s="252"/>
      <c r="M1" s="252"/>
      <c r="N1" s="252"/>
      <c r="O1" s="252"/>
      <c r="P1" s="252"/>
      <c r="Q1" s="252"/>
      <c r="R1" s="252"/>
      <c r="S1" s="252"/>
      <c r="T1" s="252"/>
      <c r="U1" s="252"/>
      <c r="V1" s="252"/>
      <c r="W1" s="252"/>
      <c r="X1" s="252"/>
      <c r="Y1" s="252"/>
      <c r="Z1" s="252"/>
      <c r="AA1" s="252"/>
      <c r="AB1" s="252"/>
      <c r="AC1" s="253"/>
      <c r="AD1" s="248"/>
      <c r="AE1" s="248"/>
      <c r="AF1" s="248"/>
    </row>
    <row r="2" spans="1:50" s="53" customFormat="1" ht="43.5" customHeight="1">
      <c r="A2" s="249" t="s">
        <v>610</v>
      </c>
      <c r="B2" s="249"/>
      <c r="C2" s="249"/>
      <c r="D2" s="254" t="s">
        <v>611</v>
      </c>
      <c r="E2" s="252"/>
      <c r="F2" s="252"/>
      <c r="G2" s="252"/>
      <c r="H2" s="252"/>
      <c r="I2" s="252"/>
      <c r="J2" s="252"/>
      <c r="K2" s="252"/>
      <c r="L2" s="253"/>
      <c r="M2" s="254" t="s">
        <v>612</v>
      </c>
      <c r="N2" s="252"/>
      <c r="O2" s="252"/>
      <c r="P2" s="252"/>
      <c r="Q2" s="252"/>
      <c r="R2" s="252"/>
      <c r="S2" s="252"/>
      <c r="T2" s="252"/>
      <c r="U2" s="253"/>
      <c r="V2" s="254" t="s">
        <v>609</v>
      </c>
      <c r="W2" s="252"/>
      <c r="X2" s="252"/>
      <c r="Y2" s="252"/>
      <c r="Z2" s="252"/>
      <c r="AA2" s="252"/>
      <c r="AB2" s="252"/>
      <c r="AC2" s="253"/>
      <c r="AD2" s="250" t="s">
        <v>598</v>
      </c>
      <c r="AE2" s="250"/>
      <c r="AF2" s="250"/>
    </row>
    <row r="3" spans="1:50" ht="15.75" customHeight="1">
      <c r="A3" s="264"/>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6"/>
    </row>
    <row r="4" spans="1:50" s="98" customFormat="1" ht="36.75" customHeight="1">
      <c r="A4" s="321" t="s">
        <v>433</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97"/>
      <c r="AH4" s="97"/>
      <c r="AI4" s="97"/>
      <c r="AJ4" s="97"/>
    </row>
    <row r="5" spans="1:50" ht="30" customHeight="1">
      <c r="A5" s="342" t="s">
        <v>287</v>
      </c>
      <c r="B5" s="344" t="s">
        <v>1</v>
      </c>
      <c r="C5" s="344" t="s">
        <v>2</v>
      </c>
      <c r="D5" s="344" t="s">
        <v>3</v>
      </c>
      <c r="E5" s="344" t="s">
        <v>288</v>
      </c>
      <c r="F5" s="344" t="s">
        <v>0</v>
      </c>
      <c r="G5" s="344" t="s">
        <v>16</v>
      </c>
      <c r="H5" s="278" t="s">
        <v>529</v>
      </c>
      <c r="I5" s="279"/>
      <c r="J5" s="279"/>
      <c r="K5" s="279"/>
      <c r="L5" s="280"/>
      <c r="M5" s="255" t="s">
        <v>530</v>
      </c>
      <c r="N5" s="256"/>
      <c r="O5" s="256"/>
      <c r="P5" s="256"/>
      <c r="Q5" s="336"/>
      <c r="R5" s="263" t="s">
        <v>531</v>
      </c>
      <c r="S5" s="337"/>
      <c r="T5" s="337"/>
      <c r="U5" s="337"/>
      <c r="V5" s="261"/>
      <c r="W5" s="270" t="s">
        <v>532</v>
      </c>
      <c r="X5" s="271"/>
      <c r="Y5" s="271"/>
      <c r="Z5" s="271"/>
      <c r="AA5" s="338"/>
      <c r="AB5" s="272" t="s">
        <v>537</v>
      </c>
      <c r="AC5" s="273"/>
      <c r="AD5" s="273"/>
      <c r="AE5" s="273"/>
      <c r="AF5" s="339"/>
      <c r="AG5" s="99"/>
      <c r="AH5" s="99"/>
      <c r="AI5" s="99"/>
      <c r="AJ5" s="99"/>
      <c r="AK5" s="100"/>
      <c r="AL5" s="100"/>
      <c r="AM5" s="100"/>
      <c r="AN5" s="100"/>
      <c r="AO5" s="100"/>
      <c r="AP5" s="100"/>
      <c r="AQ5" s="100"/>
      <c r="AR5" s="100"/>
      <c r="AS5" s="100"/>
      <c r="AT5" s="100"/>
      <c r="AU5" s="100"/>
      <c r="AV5" s="100"/>
      <c r="AW5" s="100"/>
      <c r="AX5" s="100"/>
    </row>
    <row r="6" spans="1:50" ht="35.25" customHeight="1">
      <c r="A6" s="343"/>
      <c r="B6" s="345"/>
      <c r="C6" s="345"/>
      <c r="D6" s="345"/>
      <c r="E6" s="345"/>
      <c r="F6" s="345"/>
      <c r="G6" s="345"/>
      <c r="H6" s="86" t="s">
        <v>526</v>
      </c>
      <c r="I6" s="86" t="s">
        <v>527</v>
      </c>
      <c r="J6" s="86" t="s">
        <v>591</v>
      </c>
      <c r="K6" s="86" t="s">
        <v>533</v>
      </c>
      <c r="L6" s="86" t="s">
        <v>528</v>
      </c>
      <c r="M6" s="87" t="s">
        <v>526</v>
      </c>
      <c r="N6" s="87" t="s">
        <v>527</v>
      </c>
      <c r="O6" s="87" t="s">
        <v>591</v>
      </c>
      <c r="P6" s="87" t="s">
        <v>533</v>
      </c>
      <c r="Q6" s="87" t="s">
        <v>528</v>
      </c>
      <c r="R6" s="80" t="s">
        <v>526</v>
      </c>
      <c r="S6" s="80" t="s">
        <v>527</v>
      </c>
      <c r="T6" s="80" t="s">
        <v>591</v>
      </c>
      <c r="U6" s="80" t="s">
        <v>533</v>
      </c>
      <c r="V6" s="80" t="s">
        <v>528</v>
      </c>
      <c r="W6" s="89" t="s">
        <v>526</v>
      </c>
      <c r="X6" s="89" t="s">
        <v>527</v>
      </c>
      <c r="Y6" s="89" t="s">
        <v>591</v>
      </c>
      <c r="Z6" s="89" t="s">
        <v>533</v>
      </c>
      <c r="AA6" s="89" t="s">
        <v>528</v>
      </c>
      <c r="AB6" s="91" t="s">
        <v>534</v>
      </c>
      <c r="AC6" s="91" t="s">
        <v>535</v>
      </c>
      <c r="AD6" s="91" t="s">
        <v>591</v>
      </c>
      <c r="AE6" s="91" t="s">
        <v>536</v>
      </c>
      <c r="AF6" s="91" t="s">
        <v>592</v>
      </c>
      <c r="AG6" s="99"/>
      <c r="AH6" s="99"/>
      <c r="AI6" s="99"/>
      <c r="AJ6" s="99"/>
      <c r="AK6" s="100"/>
      <c r="AL6" s="100"/>
      <c r="AM6" s="100"/>
      <c r="AN6" s="100"/>
      <c r="AO6" s="100"/>
      <c r="AP6" s="100"/>
      <c r="AQ6" s="100"/>
      <c r="AR6" s="100"/>
      <c r="AS6" s="100"/>
      <c r="AT6" s="100"/>
      <c r="AU6" s="100"/>
      <c r="AV6" s="100"/>
      <c r="AW6" s="100"/>
      <c r="AX6" s="100"/>
    </row>
    <row r="7" spans="1:50" ht="85.5" customHeight="1">
      <c r="A7" s="352" t="s">
        <v>56</v>
      </c>
      <c r="B7" s="353" t="s">
        <v>41</v>
      </c>
      <c r="C7" s="129" t="s">
        <v>348</v>
      </c>
      <c r="D7" s="129" t="s">
        <v>439</v>
      </c>
      <c r="E7" s="94">
        <v>16</v>
      </c>
      <c r="F7" s="94">
        <v>4</v>
      </c>
      <c r="G7" s="94" t="s">
        <v>565</v>
      </c>
      <c r="H7" s="107">
        <f>F7/4</f>
        <v>1</v>
      </c>
      <c r="I7" s="35"/>
      <c r="J7" s="106">
        <f>_xlfn.PERCENTOF(I7,H7)</f>
        <v>0</v>
      </c>
      <c r="K7" s="94" t="str">
        <f t="shared" ref="K7:K14" si="0">IF(I7&gt;=H7,"CUMPLE","NO CUMPLE")</f>
        <v>NO CUMPLE</v>
      </c>
      <c r="L7" s="35"/>
      <c r="M7" s="107">
        <f t="shared" ref="M7:M14" si="1">F7/4</f>
        <v>1</v>
      </c>
      <c r="N7" s="35"/>
      <c r="O7" s="106">
        <f>_xlfn.PERCENTOF(N7,M7)</f>
        <v>0</v>
      </c>
      <c r="P7" s="94" t="str">
        <f t="shared" ref="P7:P14" si="2">IF(N7&gt;=M7,"CUMPLE","NO CUMPLE")</f>
        <v>NO CUMPLE</v>
      </c>
      <c r="Q7" s="35"/>
      <c r="R7" s="107">
        <f t="shared" ref="R7:R14" si="3">F7/4</f>
        <v>1</v>
      </c>
      <c r="S7" s="35"/>
      <c r="T7" s="106">
        <f>_xlfn.PERCENTOF(S7,R7)</f>
        <v>0</v>
      </c>
      <c r="U7" s="94" t="str">
        <f t="shared" ref="U7:U14" si="4">IF(S7&gt;=R7,"CUMPLE","NO CUMPLE")</f>
        <v>NO CUMPLE</v>
      </c>
      <c r="V7" s="35"/>
      <c r="W7" s="107">
        <f t="shared" ref="W7:W14" si="5">F7/4</f>
        <v>1</v>
      </c>
      <c r="X7" s="35"/>
      <c r="Y7" s="106">
        <f>_xlfn.PERCENTOF(X7,W7)</f>
        <v>0</v>
      </c>
      <c r="Z7" s="94" t="str">
        <f t="shared" ref="Z7:Z14" si="6">IF(X7&gt;=W7,"CUMPLE","NO CUMPLE")</f>
        <v>NO CUMPLE</v>
      </c>
      <c r="AA7" s="35"/>
      <c r="AB7" s="107">
        <f t="shared" ref="AB7:AB14" si="7">H7+M7+R7+W7</f>
        <v>4</v>
      </c>
      <c r="AC7" s="162">
        <f>I7+N7+S7+X7</f>
        <v>0</v>
      </c>
      <c r="AD7" s="106">
        <f>_xlfn.PERCENTOF(AC7,AB7)</f>
        <v>0</v>
      </c>
      <c r="AE7" s="94" t="str">
        <f t="shared" ref="AE7:AE14" si="8">IF(AC7&gt;=AB7,"CUMPLE","NO CUMPLE")</f>
        <v>NO CUMPLE</v>
      </c>
      <c r="AF7" s="35"/>
      <c r="AG7" s="85"/>
      <c r="AH7" s="85"/>
      <c r="AI7" s="85"/>
      <c r="AJ7" s="85"/>
    </row>
    <row r="8" spans="1:50" ht="85.5" customHeight="1">
      <c r="A8" s="352"/>
      <c r="B8" s="354"/>
      <c r="C8" s="129" t="s">
        <v>349</v>
      </c>
      <c r="D8" s="180" t="s">
        <v>439</v>
      </c>
      <c r="E8" s="94">
        <v>8</v>
      </c>
      <c r="F8" s="94">
        <v>2</v>
      </c>
      <c r="G8" s="94" t="s">
        <v>565</v>
      </c>
      <c r="H8" s="107">
        <f t="shared" ref="H8:H14" si="9">F8/4</f>
        <v>0.5</v>
      </c>
      <c r="I8" s="25"/>
      <c r="J8" s="106">
        <f t="shared" ref="J8:J14" si="10">_xlfn.PERCENTOF(I8,H8)</f>
        <v>0</v>
      </c>
      <c r="K8" s="94" t="str">
        <f t="shared" si="0"/>
        <v>NO CUMPLE</v>
      </c>
      <c r="L8" s="25"/>
      <c r="M8" s="107">
        <f t="shared" si="1"/>
        <v>0.5</v>
      </c>
      <c r="N8" s="25"/>
      <c r="O8" s="106">
        <f t="shared" ref="O8:O14" si="11">_xlfn.PERCENTOF(N8,M8)</f>
        <v>0</v>
      </c>
      <c r="P8" s="94" t="str">
        <f t="shared" si="2"/>
        <v>NO CUMPLE</v>
      </c>
      <c r="Q8" s="25"/>
      <c r="R8" s="107">
        <f t="shared" si="3"/>
        <v>0.5</v>
      </c>
      <c r="S8" s="25"/>
      <c r="T8" s="106">
        <f t="shared" ref="T8:T14" si="12">_xlfn.PERCENTOF(S8,R8)</f>
        <v>0</v>
      </c>
      <c r="U8" s="94" t="str">
        <f t="shared" si="4"/>
        <v>NO CUMPLE</v>
      </c>
      <c r="V8" s="25"/>
      <c r="W8" s="107">
        <f t="shared" si="5"/>
        <v>0.5</v>
      </c>
      <c r="X8" s="25"/>
      <c r="Y8" s="106">
        <f t="shared" ref="Y8:Y14" si="13">_xlfn.PERCENTOF(X8,W8)</f>
        <v>0</v>
      </c>
      <c r="Z8" s="94" t="str">
        <f t="shared" si="6"/>
        <v>NO CUMPLE</v>
      </c>
      <c r="AA8" s="25"/>
      <c r="AB8" s="107">
        <f t="shared" si="7"/>
        <v>2</v>
      </c>
      <c r="AC8" s="162">
        <f t="shared" ref="AC8:AC14" si="14">I8+N8+S8+X8</f>
        <v>0</v>
      </c>
      <c r="AD8" s="106">
        <f t="shared" ref="AD8:AD14" si="15">_xlfn.PERCENTOF(AC8,AB8)</f>
        <v>0</v>
      </c>
      <c r="AE8" s="94" t="str">
        <f t="shared" si="8"/>
        <v>NO CUMPLE</v>
      </c>
      <c r="AF8" s="25"/>
      <c r="AG8" s="85"/>
      <c r="AH8" s="85"/>
      <c r="AI8" s="85"/>
      <c r="AJ8" s="85"/>
    </row>
    <row r="9" spans="1:50" ht="85.5" customHeight="1">
      <c r="A9" s="352"/>
      <c r="B9" s="354"/>
      <c r="C9" s="129" t="s">
        <v>350</v>
      </c>
      <c r="D9" s="129" t="s">
        <v>42</v>
      </c>
      <c r="E9" s="94">
        <v>16</v>
      </c>
      <c r="F9" s="94">
        <v>4</v>
      </c>
      <c r="G9" s="94" t="s">
        <v>565</v>
      </c>
      <c r="H9" s="107">
        <f t="shared" si="9"/>
        <v>1</v>
      </c>
      <c r="I9" s="25"/>
      <c r="J9" s="106">
        <f t="shared" si="10"/>
        <v>0</v>
      </c>
      <c r="K9" s="94" t="str">
        <f t="shared" si="0"/>
        <v>NO CUMPLE</v>
      </c>
      <c r="L9" s="25"/>
      <c r="M9" s="107">
        <f t="shared" si="1"/>
        <v>1</v>
      </c>
      <c r="N9" s="25"/>
      <c r="O9" s="106">
        <f t="shared" si="11"/>
        <v>0</v>
      </c>
      <c r="P9" s="94" t="str">
        <f t="shared" si="2"/>
        <v>NO CUMPLE</v>
      </c>
      <c r="Q9" s="25"/>
      <c r="R9" s="107">
        <f t="shared" si="3"/>
        <v>1</v>
      </c>
      <c r="S9" s="25"/>
      <c r="T9" s="106">
        <f t="shared" si="12"/>
        <v>0</v>
      </c>
      <c r="U9" s="94" t="str">
        <f t="shared" si="4"/>
        <v>NO CUMPLE</v>
      </c>
      <c r="V9" s="25"/>
      <c r="W9" s="107">
        <f t="shared" si="5"/>
        <v>1</v>
      </c>
      <c r="X9" s="25"/>
      <c r="Y9" s="106">
        <f t="shared" si="13"/>
        <v>0</v>
      </c>
      <c r="Z9" s="94" t="str">
        <f t="shared" si="6"/>
        <v>NO CUMPLE</v>
      </c>
      <c r="AA9" s="25"/>
      <c r="AB9" s="107">
        <f t="shared" si="7"/>
        <v>4</v>
      </c>
      <c r="AC9" s="162">
        <f t="shared" si="14"/>
        <v>0</v>
      </c>
      <c r="AD9" s="106">
        <f t="shared" si="15"/>
        <v>0</v>
      </c>
      <c r="AE9" s="94" t="str">
        <f t="shared" si="8"/>
        <v>NO CUMPLE</v>
      </c>
      <c r="AF9" s="25"/>
      <c r="AG9" s="85"/>
      <c r="AH9" s="85"/>
      <c r="AI9" s="85"/>
      <c r="AJ9" s="85"/>
    </row>
    <row r="10" spans="1:50" ht="85.5" customHeight="1">
      <c r="A10" s="352"/>
      <c r="B10" s="354"/>
      <c r="C10" s="129" t="s">
        <v>43</v>
      </c>
      <c r="D10" s="129" t="s">
        <v>439</v>
      </c>
      <c r="E10" s="94">
        <v>8</v>
      </c>
      <c r="F10" s="94">
        <v>2</v>
      </c>
      <c r="G10" s="94" t="s">
        <v>565</v>
      </c>
      <c r="H10" s="107">
        <f t="shared" si="9"/>
        <v>0.5</v>
      </c>
      <c r="I10" s="25"/>
      <c r="J10" s="106">
        <f t="shared" si="10"/>
        <v>0</v>
      </c>
      <c r="K10" s="94" t="str">
        <f t="shared" si="0"/>
        <v>NO CUMPLE</v>
      </c>
      <c r="L10" s="25"/>
      <c r="M10" s="107">
        <f t="shared" si="1"/>
        <v>0.5</v>
      </c>
      <c r="N10" s="25"/>
      <c r="O10" s="106">
        <f t="shared" si="11"/>
        <v>0</v>
      </c>
      <c r="P10" s="94" t="str">
        <f t="shared" si="2"/>
        <v>NO CUMPLE</v>
      </c>
      <c r="Q10" s="25"/>
      <c r="R10" s="107">
        <f t="shared" si="3"/>
        <v>0.5</v>
      </c>
      <c r="S10" s="25"/>
      <c r="T10" s="106">
        <f t="shared" si="12"/>
        <v>0</v>
      </c>
      <c r="U10" s="94" t="str">
        <f t="shared" si="4"/>
        <v>NO CUMPLE</v>
      </c>
      <c r="V10" s="25"/>
      <c r="W10" s="107">
        <f t="shared" si="5"/>
        <v>0.5</v>
      </c>
      <c r="X10" s="25"/>
      <c r="Y10" s="106">
        <f t="shared" si="13"/>
        <v>0</v>
      </c>
      <c r="Z10" s="94" t="str">
        <f t="shared" si="6"/>
        <v>NO CUMPLE</v>
      </c>
      <c r="AA10" s="25"/>
      <c r="AB10" s="107">
        <f t="shared" si="7"/>
        <v>2</v>
      </c>
      <c r="AC10" s="162">
        <f t="shared" si="14"/>
        <v>0</v>
      </c>
      <c r="AD10" s="106">
        <f t="shared" si="15"/>
        <v>0</v>
      </c>
      <c r="AE10" s="94" t="str">
        <f t="shared" si="8"/>
        <v>NO CUMPLE</v>
      </c>
      <c r="AF10" s="25"/>
      <c r="AG10" s="85"/>
      <c r="AH10" s="85"/>
      <c r="AI10" s="85"/>
      <c r="AJ10" s="85"/>
    </row>
    <row r="11" spans="1:50" ht="85.5" customHeight="1">
      <c r="A11" s="352"/>
      <c r="B11" s="354"/>
      <c r="C11" s="129" t="s">
        <v>44</v>
      </c>
      <c r="D11" s="129" t="s">
        <v>440</v>
      </c>
      <c r="E11" s="151">
        <v>1</v>
      </c>
      <c r="F11" s="151">
        <v>1</v>
      </c>
      <c r="G11" s="94" t="s">
        <v>565</v>
      </c>
      <c r="H11" s="116">
        <f t="shared" si="9"/>
        <v>0.25</v>
      </c>
      <c r="I11" s="29"/>
      <c r="J11" s="106">
        <f t="shared" si="10"/>
        <v>0</v>
      </c>
      <c r="K11" s="94" t="str">
        <f t="shared" si="0"/>
        <v>NO CUMPLE</v>
      </c>
      <c r="L11" s="34"/>
      <c r="M11" s="116">
        <f t="shared" si="1"/>
        <v>0.25</v>
      </c>
      <c r="N11" s="29"/>
      <c r="O11" s="106">
        <f t="shared" si="11"/>
        <v>0</v>
      </c>
      <c r="P11" s="94" t="str">
        <f t="shared" si="2"/>
        <v>NO CUMPLE</v>
      </c>
      <c r="Q11" s="34"/>
      <c r="R11" s="116">
        <f t="shared" si="3"/>
        <v>0.25</v>
      </c>
      <c r="S11" s="29"/>
      <c r="T11" s="106">
        <f t="shared" si="12"/>
        <v>0</v>
      </c>
      <c r="U11" s="94" t="str">
        <f t="shared" si="4"/>
        <v>NO CUMPLE</v>
      </c>
      <c r="V11" s="34"/>
      <c r="W11" s="116">
        <f t="shared" si="5"/>
        <v>0.25</v>
      </c>
      <c r="X11" s="29"/>
      <c r="Y11" s="106">
        <f t="shared" si="13"/>
        <v>0</v>
      </c>
      <c r="Z11" s="94" t="str">
        <f t="shared" si="6"/>
        <v>NO CUMPLE</v>
      </c>
      <c r="AA11" s="34"/>
      <c r="AB11" s="116">
        <f t="shared" si="7"/>
        <v>1</v>
      </c>
      <c r="AC11" s="116">
        <f t="shared" si="14"/>
        <v>0</v>
      </c>
      <c r="AD11" s="106">
        <f t="shared" si="15"/>
        <v>0</v>
      </c>
      <c r="AE11" s="94" t="str">
        <f t="shared" si="8"/>
        <v>NO CUMPLE</v>
      </c>
      <c r="AF11" s="34"/>
      <c r="AG11" s="85"/>
      <c r="AH11" s="85"/>
      <c r="AI11" s="85"/>
      <c r="AJ11" s="85"/>
    </row>
    <row r="12" spans="1:50" ht="85.5" customHeight="1">
      <c r="A12" s="352"/>
      <c r="B12" s="354"/>
      <c r="C12" s="129" t="s">
        <v>45</v>
      </c>
      <c r="D12" s="129" t="s">
        <v>441</v>
      </c>
      <c r="E12" s="151">
        <v>1</v>
      </c>
      <c r="F12" s="151">
        <v>1</v>
      </c>
      <c r="G12" s="94" t="s">
        <v>565</v>
      </c>
      <c r="H12" s="116">
        <f t="shared" si="9"/>
        <v>0.25</v>
      </c>
      <c r="I12" s="29"/>
      <c r="J12" s="106">
        <f t="shared" si="10"/>
        <v>0</v>
      </c>
      <c r="K12" s="94" t="str">
        <f t="shared" si="0"/>
        <v>NO CUMPLE</v>
      </c>
      <c r="L12" s="34"/>
      <c r="M12" s="116">
        <f t="shared" si="1"/>
        <v>0.25</v>
      </c>
      <c r="N12" s="29"/>
      <c r="O12" s="106">
        <f t="shared" si="11"/>
        <v>0</v>
      </c>
      <c r="P12" s="94" t="str">
        <f t="shared" si="2"/>
        <v>NO CUMPLE</v>
      </c>
      <c r="Q12" s="34"/>
      <c r="R12" s="116">
        <f t="shared" si="3"/>
        <v>0.25</v>
      </c>
      <c r="S12" s="29"/>
      <c r="T12" s="106">
        <f t="shared" si="12"/>
        <v>0</v>
      </c>
      <c r="U12" s="94" t="str">
        <f t="shared" si="4"/>
        <v>NO CUMPLE</v>
      </c>
      <c r="V12" s="34"/>
      <c r="W12" s="116">
        <f t="shared" si="5"/>
        <v>0.25</v>
      </c>
      <c r="X12" s="29"/>
      <c r="Y12" s="106">
        <f t="shared" si="13"/>
        <v>0</v>
      </c>
      <c r="Z12" s="94" t="str">
        <f t="shared" si="6"/>
        <v>NO CUMPLE</v>
      </c>
      <c r="AA12" s="34"/>
      <c r="AB12" s="116">
        <f t="shared" si="7"/>
        <v>1</v>
      </c>
      <c r="AC12" s="116">
        <f t="shared" si="14"/>
        <v>0</v>
      </c>
      <c r="AD12" s="106">
        <f t="shared" si="15"/>
        <v>0</v>
      </c>
      <c r="AE12" s="94" t="str">
        <f t="shared" si="8"/>
        <v>NO CUMPLE</v>
      </c>
      <c r="AF12" s="34"/>
      <c r="AG12" s="85"/>
      <c r="AH12" s="85"/>
      <c r="AI12" s="85"/>
      <c r="AJ12" s="85"/>
    </row>
    <row r="13" spans="1:50" ht="85.5" customHeight="1">
      <c r="A13" s="352"/>
      <c r="B13" s="354"/>
      <c r="C13" s="129" t="s">
        <v>351</v>
      </c>
      <c r="D13" s="129" t="s">
        <v>46</v>
      </c>
      <c r="E13" s="94">
        <v>16</v>
      </c>
      <c r="F13" s="94">
        <v>4</v>
      </c>
      <c r="G13" s="94" t="s">
        <v>565</v>
      </c>
      <c r="H13" s="107">
        <f t="shared" si="9"/>
        <v>1</v>
      </c>
      <c r="I13" s="25"/>
      <c r="J13" s="106">
        <f t="shared" si="10"/>
        <v>0</v>
      </c>
      <c r="K13" s="94" t="str">
        <f t="shared" si="0"/>
        <v>NO CUMPLE</v>
      </c>
      <c r="L13" s="25"/>
      <c r="M13" s="107">
        <f t="shared" si="1"/>
        <v>1</v>
      </c>
      <c r="N13" s="25"/>
      <c r="O13" s="106">
        <f t="shared" si="11"/>
        <v>0</v>
      </c>
      <c r="P13" s="94" t="str">
        <f t="shared" si="2"/>
        <v>NO CUMPLE</v>
      </c>
      <c r="Q13" s="25"/>
      <c r="R13" s="107">
        <f t="shared" si="3"/>
        <v>1</v>
      </c>
      <c r="S13" s="25"/>
      <c r="T13" s="106">
        <f t="shared" si="12"/>
        <v>0</v>
      </c>
      <c r="U13" s="94" t="str">
        <f t="shared" si="4"/>
        <v>NO CUMPLE</v>
      </c>
      <c r="V13" s="25"/>
      <c r="W13" s="107">
        <f t="shared" si="5"/>
        <v>1</v>
      </c>
      <c r="X13" s="25"/>
      <c r="Y13" s="106">
        <f t="shared" si="13"/>
        <v>0</v>
      </c>
      <c r="Z13" s="94" t="str">
        <f t="shared" si="6"/>
        <v>NO CUMPLE</v>
      </c>
      <c r="AA13" s="25"/>
      <c r="AB13" s="107">
        <f t="shared" si="7"/>
        <v>4</v>
      </c>
      <c r="AC13" s="162">
        <f t="shared" si="14"/>
        <v>0</v>
      </c>
      <c r="AD13" s="106">
        <f t="shared" si="15"/>
        <v>0</v>
      </c>
      <c r="AE13" s="94" t="str">
        <f t="shared" si="8"/>
        <v>NO CUMPLE</v>
      </c>
      <c r="AF13" s="25"/>
      <c r="AG13" s="85"/>
      <c r="AH13" s="85"/>
      <c r="AI13" s="85"/>
      <c r="AJ13" s="85"/>
    </row>
    <row r="14" spans="1:50" ht="114">
      <c r="A14" s="352"/>
      <c r="B14" s="129" t="s">
        <v>264</v>
      </c>
      <c r="C14" s="129" t="s">
        <v>265</v>
      </c>
      <c r="D14" s="129" t="s">
        <v>352</v>
      </c>
      <c r="E14" s="94">
        <v>4</v>
      </c>
      <c r="F14" s="94">
        <v>1</v>
      </c>
      <c r="G14" s="94" t="s">
        <v>565</v>
      </c>
      <c r="H14" s="107">
        <f t="shared" si="9"/>
        <v>0.25</v>
      </c>
      <c r="I14" s="25"/>
      <c r="J14" s="106">
        <f t="shared" si="10"/>
        <v>0</v>
      </c>
      <c r="K14" s="94" t="str">
        <f t="shared" si="0"/>
        <v>NO CUMPLE</v>
      </c>
      <c r="L14" s="25"/>
      <c r="M14" s="107">
        <f t="shared" si="1"/>
        <v>0.25</v>
      </c>
      <c r="N14" s="25"/>
      <c r="O14" s="106">
        <f t="shared" si="11"/>
        <v>0</v>
      </c>
      <c r="P14" s="94" t="str">
        <f t="shared" si="2"/>
        <v>NO CUMPLE</v>
      </c>
      <c r="Q14" s="25"/>
      <c r="R14" s="107">
        <f t="shared" si="3"/>
        <v>0.25</v>
      </c>
      <c r="S14" s="25"/>
      <c r="T14" s="106">
        <f t="shared" si="12"/>
        <v>0</v>
      </c>
      <c r="U14" s="94" t="str">
        <f t="shared" si="4"/>
        <v>NO CUMPLE</v>
      </c>
      <c r="V14" s="25"/>
      <c r="W14" s="107">
        <f t="shared" si="5"/>
        <v>0.25</v>
      </c>
      <c r="X14" s="25"/>
      <c r="Y14" s="106">
        <f t="shared" si="13"/>
        <v>0</v>
      </c>
      <c r="Z14" s="94" t="str">
        <f t="shared" si="6"/>
        <v>NO CUMPLE</v>
      </c>
      <c r="AA14" s="25"/>
      <c r="AB14" s="107">
        <f t="shared" si="7"/>
        <v>1</v>
      </c>
      <c r="AC14" s="162">
        <f t="shared" si="14"/>
        <v>0</v>
      </c>
      <c r="AD14" s="106">
        <f t="shared" si="15"/>
        <v>0</v>
      </c>
      <c r="AE14" s="94" t="str">
        <f t="shared" si="8"/>
        <v>NO CUMPLE</v>
      </c>
      <c r="AF14" s="25"/>
      <c r="AG14" s="85"/>
      <c r="AH14" s="85"/>
      <c r="AI14" s="85"/>
      <c r="AJ14" s="85"/>
    </row>
    <row r="15" spans="1:50" s="158" customFormat="1" ht="68.25" customHeight="1">
      <c r="A15" s="355"/>
      <c r="B15" s="355"/>
      <c r="C15" s="355"/>
      <c r="D15" s="355"/>
      <c r="E15" s="355"/>
      <c r="F15" s="355"/>
      <c r="G15" s="355"/>
      <c r="H15" s="356"/>
      <c r="I15" s="278" t="s">
        <v>529</v>
      </c>
      <c r="J15" s="279"/>
      <c r="K15" s="280"/>
      <c r="L15" s="257"/>
      <c r="M15" s="258"/>
      <c r="N15" s="255" t="s">
        <v>530</v>
      </c>
      <c r="O15" s="256"/>
      <c r="P15" s="256"/>
      <c r="Q15" s="257"/>
      <c r="R15" s="258"/>
      <c r="S15" s="261" t="s">
        <v>531</v>
      </c>
      <c r="T15" s="262"/>
      <c r="U15" s="263"/>
      <c r="V15" s="257"/>
      <c r="W15" s="258"/>
      <c r="X15" s="270" t="s">
        <v>532</v>
      </c>
      <c r="Y15" s="271"/>
      <c r="Z15" s="271"/>
      <c r="AA15" s="257"/>
      <c r="AB15" s="258"/>
      <c r="AC15" s="272" t="s">
        <v>537</v>
      </c>
      <c r="AD15" s="273"/>
      <c r="AE15" s="273"/>
      <c r="AF15" s="346"/>
      <c r="AG15" s="157"/>
      <c r="AH15" s="157"/>
      <c r="AI15" s="157"/>
      <c r="AJ15" s="157"/>
    </row>
    <row r="16" spans="1:50" ht="15">
      <c r="A16" s="357"/>
      <c r="B16" s="357"/>
      <c r="C16" s="357"/>
      <c r="D16" s="357"/>
      <c r="E16" s="357"/>
      <c r="F16" s="357"/>
      <c r="G16" s="357"/>
      <c r="H16" s="358"/>
      <c r="I16" s="86" t="s">
        <v>526</v>
      </c>
      <c r="J16" s="77" t="s">
        <v>527</v>
      </c>
      <c r="K16" s="86" t="s">
        <v>533</v>
      </c>
      <c r="L16" s="259"/>
      <c r="M16" s="260"/>
      <c r="N16" s="87" t="s">
        <v>526</v>
      </c>
      <c r="O16" s="87" t="s">
        <v>527</v>
      </c>
      <c r="P16" s="78" t="s">
        <v>533</v>
      </c>
      <c r="Q16" s="259"/>
      <c r="R16" s="260"/>
      <c r="S16" s="79" t="s">
        <v>526</v>
      </c>
      <c r="T16" s="80" t="s">
        <v>527</v>
      </c>
      <c r="U16" s="81" t="s">
        <v>533</v>
      </c>
      <c r="V16" s="259"/>
      <c r="W16" s="260"/>
      <c r="X16" s="88" t="s">
        <v>526</v>
      </c>
      <c r="Y16" s="89" t="s">
        <v>527</v>
      </c>
      <c r="Z16" s="82" t="s">
        <v>533</v>
      </c>
      <c r="AA16" s="259"/>
      <c r="AB16" s="260"/>
      <c r="AC16" s="90" t="s">
        <v>526</v>
      </c>
      <c r="AD16" s="91" t="s">
        <v>527</v>
      </c>
      <c r="AE16" s="83" t="s">
        <v>533</v>
      </c>
      <c r="AF16" s="347"/>
    </row>
    <row r="17" spans="1:32">
      <c r="A17" s="357"/>
      <c r="B17" s="357"/>
      <c r="C17" s="357"/>
      <c r="D17" s="357"/>
      <c r="E17" s="357"/>
      <c r="F17" s="357"/>
      <c r="G17" s="357"/>
      <c r="H17" s="358"/>
      <c r="I17" s="92">
        <v>1</v>
      </c>
      <c r="J17" s="93">
        <f>AVERAGE(J7:J14)</f>
        <v>0</v>
      </c>
      <c r="K17" s="94" t="str">
        <f>IF(J17&gt;=I17,"CUMPLE","NO CUMPLE")</f>
        <v>NO CUMPLE</v>
      </c>
      <c r="L17" s="259"/>
      <c r="M17" s="260"/>
      <c r="N17" s="92">
        <v>1</v>
      </c>
      <c r="O17" s="93">
        <f>AVERAGE(O7:O14)</f>
        <v>0</v>
      </c>
      <c r="P17" s="94" t="str">
        <f>IF(O17&gt;=N17,"CUMPLE","NO CUMPLE")</f>
        <v>NO CUMPLE</v>
      </c>
      <c r="Q17" s="259"/>
      <c r="R17" s="260"/>
      <c r="S17" s="93">
        <v>1</v>
      </c>
      <c r="T17" s="93">
        <f>AVERAGE(T7:T14)</f>
        <v>0</v>
      </c>
      <c r="U17" s="94" t="str">
        <f>IF(T17&gt;=S17,"CUMPLE","NO CUMPLE")</f>
        <v>NO CUMPLE</v>
      </c>
      <c r="V17" s="259"/>
      <c r="W17" s="260"/>
      <c r="X17" s="93">
        <v>1</v>
      </c>
      <c r="Y17" s="93">
        <f>AVERAGE(Y7:Y14)</f>
        <v>0</v>
      </c>
      <c r="Z17" s="95" t="str">
        <f>IF(Y17&gt;=X17,"CUMPLE","NO CUMPLE")</f>
        <v>NO CUMPLE</v>
      </c>
      <c r="AA17" s="259"/>
      <c r="AB17" s="260"/>
      <c r="AC17" s="93">
        <v>1</v>
      </c>
      <c r="AD17" s="93">
        <f>AVERAGE(AD7:AD14)</f>
        <v>0</v>
      </c>
      <c r="AE17" s="95" t="str">
        <f>IF(AD17&gt;=AC17,"CUMPLE","NO CUMPLE")</f>
        <v>NO CUMPLE</v>
      </c>
      <c r="AF17" s="347"/>
    </row>
  </sheetData>
  <sheetProtection algorithmName="SHA-512" hashValue="6eWwl1dleUSmjPNnrJoxCqCspDKO40xahy7QsUGShgBfLsLHS7t/6hUD3MNn9qB/6diiHtbpFWe12B8fa1fwIg==" saltValue="qu6Qjr/i4ThRIV16WMhC5g==" spinCount="100000" sheet="1" objects="1" scenarios="1"/>
  <autoFilter ref="A6:DK17" xr:uid="{6E2EB515-F2D2-41C9-B208-7571153EEB2C}"/>
  <mergeCells count="35">
    <mergeCell ref="A15:H17"/>
    <mergeCell ref="A4:AF4"/>
    <mergeCell ref="A5:A6"/>
    <mergeCell ref="B5:B6"/>
    <mergeCell ref="C5:C6"/>
    <mergeCell ref="V15:W17"/>
    <mergeCell ref="X15:Z15"/>
    <mergeCell ref="AA15:AB17"/>
    <mergeCell ref="AC15:AE15"/>
    <mergeCell ref="AF15:AF17"/>
    <mergeCell ref="I15:K15"/>
    <mergeCell ref="L15:M17"/>
    <mergeCell ref="N15:P15"/>
    <mergeCell ref="Q15:R17"/>
    <mergeCell ref="S15:U15"/>
    <mergeCell ref="M5:Q5"/>
    <mergeCell ref="R5:V5"/>
    <mergeCell ref="W5:AA5"/>
    <mergeCell ref="AB5:AF5"/>
    <mergeCell ref="A7:A14"/>
    <mergeCell ref="B7:B13"/>
    <mergeCell ref="D5:D6"/>
    <mergeCell ref="E5:E6"/>
    <mergeCell ref="F5:F6"/>
    <mergeCell ref="G5:G6"/>
    <mergeCell ref="H5:L5"/>
    <mergeCell ref="A3:AF3"/>
    <mergeCell ref="A1:C1"/>
    <mergeCell ref="D1:AC1"/>
    <mergeCell ref="AD1:AF1"/>
    <mergeCell ref="A2:C2"/>
    <mergeCell ref="D2:L2"/>
    <mergeCell ref="M2:U2"/>
    <mergeCell ref="V2:AC2"/>
    <mergeCell ref="AD2:AF2"/>
  </mergeCells>
  <conditionalFormatting sqref="K7:K14">
    <cfRule type="containsText" dxfId="319" priority="178" operator="containsText" text="NO CUMPLE">
      <formula>NOT(ISERROR(SEARCH("NO CUMPLE",K7)))</formula>
    </cfRule>
    <cfRule type="containsText" dxfId="318" priority="179" operator="containsText" text="CUMPLE">
      <formula>NOT(ISERROR(SEARCH("CUMPLE",K7)))</formula>
    </cfRule>
    <cfRule type="iconSet" priority="180">
      <iconSet>
        <cfvo type="percent" val="0"/>
        <cfvo type="percent" val="33"/>
        <cfvo type="percent" val="67"/>
      </iconSet>
    </cfRule>
  </conditionalFormatting>
  <conditionalFormatting sqref="K17">
    <cfRule type="containsText" dxfId="317" priority="13" operator="containsText" text="NO CUMPLE">
      <formula>NOT(ISERROR(SEARCH("NO CUMPLE",K17)))</formula>
    </cfRule>
    <cfRule type="containsText" dxfId="316" priority="14" operator="containsText" text="CUMPLE">
      <formula>NOT(ISERROR(SEARCH("CUMPLE",K17)))</formula>
    </cfRule>
    <cfRule type="iconSet" priority="15">
      <iconSet>
        <cfvo type="percent" val="0"/>
        <cfvo type="percent" val="33"/>
        <cfvo type="percent" val="67"/>
      </iconSet>
    </cfRule>
  </conditionalFormatting>
  <conditionalFormatting sqref="P7:P14">
    <cfRule type="containsText" dxfId="315" priority="175" operator="containsText" text="NO CUMPLE">
      <formula>NOT(ISERROR(SEARCH("NO CUMPLE",P7)))</formula>
    </cfRule>
    <cfRule type="containsText" dxfId="314" priority="176" operator="containsText" text="CUMPLE">
      <formula>NOT(ISERROR(SEARCH("CUMPLE",P7)))</formula>
    </cfRule>
    <cfRule type="iconSet" priority="177">
      <iconSet>
        <cfvo type="percent" val="0"/>
        <cfvo type="percent" val="33"/>
        <cfvo type="percent" val="67"/>
      </iconSet>
    </cfRule>
  </conditionalFormatting>
  <conditionalFormatting sqref="P17">
    <cfRule type="containsText" dxfId="313" priority="10" operator="containsText" text="NO CUMPLE">
      <formula>NOT(ISERROR(SEARCH("NO CUMPLE",P17)))</formula>
    </cfRule>
    <cfRule type="containsText" dxfId="312" priority="11" operator="containsText" text="CUMPLE">
      <formula>NOT(ISERROR(SEARCH("CUMPLE",P17)))</formula>
    </cfRule>
    <cfRule type="iconSet" priority="12">
      <iconSet>
        <cfvo type="percent" val="0"/>
        <cfvo type="percent" val="33"/>
        <cfvo type="percent" val="67"/>
      </iconSet>
    </cfRule>
  </conditionalFormatting>
  <conditionalFormatting sqref="U7:U14">
    <cfRule type="containsText" dxfId="311" priority="172" operator="containsText" text="NO CUMPLE">
      <formula>NOT(ISERROR(SEARCH("NO CUMPLE",U7)))</formula>
    </cfRule>
    <cfRule type="containsText" dxfId="310" priority="173" operator="containsText" text="CUMPLE">
      <formula>NOT(ISERROR(SEARCH("CUMPLE",U7)))</formula>
    </cfRule>
    <cfRule type="iconSet" priority="174">
      <iconSet>
        <cfvo type="percent" val="0"/>
        <cfvo type="percent" val="33"/>
        <cfvo type="percent" val="67"/>
      </iconSet>
    </cfRule>
  </conditionalFormatting>
  <conditionalFormatting sqref="U17">
    <cfRule type="containsText" dxfId="309" priority="7" operator="containsText" text="NO CUMPLE">
      <formula>NOT(ISERROR(SEARCH("NO CUMPLE",U17)))</formula>
    </cfRule>
    <cfRule type="containsText" dxfId="308" priority="8" operator="containsText" text="CUMPLE">
      <formula>NOT(ISERROR(SEARCH("CUMPLE",U17)))</formula>
    </cfRule>
    <cfRule type="iconSet" priority="9">
      <iconSet>
        <cfvo type="percent" val="0"/>
        <cfvo type="percent" val="33"/>
        <cfvo type="percent" val="67"/>
      </iconSet>
    </cfRule>
  </conditionalFormatting>
  <conditionalFormatting sqref="Z7:Z14">
    <cfRule type="containsText" dxfId="307" priority="169" operator="containsText" text="NO CUMPLE">
      <formula>NOT(ISERROR(SEARCH("NO CUMPLE",Z7)))</formula>
    </cfRule>
    <cfRule type="containsText" dxfId="306" priority="170" operator="containsText" text="CUMPLE">
      <formula>NOT(ISERROR(SEARCH("CUMPLE",Z7)))</formula>
    </cfRule>
    <cfRule type="iconSet" priority="171">
      <iconSet>
        <cfvo type="percent" val="0"/>
        <cfvo type="percent" val="33"/>
        <cfvo type="percent" val="67"/>
      </iconSet>
    </cfRule>
  </conditionalFormatting>
  <conditionalFormatting sqref="Z17">
    <cfRule type="containsText" dxfId="305" priority="4" operator="containsText" text="NO CUMPLE">
      <formula>NOT(ISERROR(SEARCH("NO CUMPLE",Z17)))</formula>
    </cfRule>
    <cfRule type="containsText" dxfId="304" priority="5" operator="containsText" text="CUMPLE">
      <formula>NOT(ISERROR(SEARCH("CUMPLE",Z17)))</formula>
    </cfRule>
    <cfRule type="iconSet" priority="6">
      <iconSet>
        <cfvo type="percent" val="0"/>
        <cfvo type="percent" val="33"/>
        <cfvo type="percent" val="67"/>
      </iconSet>
    </cfRule>
  </conditionalFormatting>
  <conditionalFormatting sqref="AE7:AE14">
    <cfRule type="containsText" dxfId="303" priority="166" operator="containsText" text="NO CUMPLE">
      <formula>NOT(ISERROR(SEARCH("NO CUMPLE",AE7)))</formula>
    </cfRule>
    <cfRule type="containsText" dxfId="302" priority="167" operator="containsText" text="CUMPLE">
      <formula>NOT(ISERROR(SEARCH("CUMPLE",AE7)))</formula>
    </cfRule>
    <cfRule type="iconSet" priority="168">
      <iconSet>
        <cfvo type="percent" val="0"/>
        <cfvo type="percent" val="33"/>
        <cfvo type="percent" val="67"/>
      </iconSet>
    </cfRule>
  </conditionalFormatting>
  <conditionalFormatting sqref="AE17">
    <cfRule type="containsText" dxfId="301" priority="1" operator="containsText" text="NO CUMPLE">
      <formula>NOT(ISERROR(SEARCH("NO CUMPLE",AE17)))</formula>
    </cfRule>
    <cfRule type="containsText" dxfId="300" priority="2" operator="containsText" text="CUMPLE">
      <formula>NOT(ISERROR(SEARCH("CUMPLE",AE17)))</formula>
    </cfRule>
    <cfRule type="iconSet" priority="3">
      <iconSet>
        <cfvo type="percent" val="0"/>
        <cfvo type="percent" val="33"/>
        <cfvo type="percent" val="67"/>
      </iconSet>
    </cfRule>
  </conditionalFormatting>
  <dataValidations count="3">
    <dataValidation allowBlank="1" showInputMessage="1" showErrorMessage="1" prompt="Describa las acciones que desarrollan los componentes de la PP o Plan de Acciones Afirmativas" sqref="B14 C7:C13 C5:E5" xr:uid="{D61FD8AC-F6FE-4F2B-A87F-2D9A7A3535A1}"/>
    <dataValidation allowBlank="1" showInputMessage="1" showErrorMessage="1" prompt="Elija de acuerdo a la categoría anterior_x000a_" sqref="B5" xr:uid="{DC72462A-CDED-4737-85B3-FDE0B6FCBEE9}"/>
    <dataValidation allowBlank="1" showInputMessage="1" showErrorMessage="1" prompt="Por favor incluya las variables consideradas para el cálculo del indicador tomando como referencia las variables señaladas en la definición de la fórmula. (forma matematica)." sqref="F7:F10 L8:L10 I8:I10 Q8:Q10 N8:N10 V8:V10 S8:S10 AA8:AA10 X8:X10 AF8:AF10 G7:G14" xr:uid="{2F63E204-8929-4409-92CB-C2760B1FD27D}"/>
  </dataValidations>
  <pageMargins left="0.7" right="0.7" top="0.75" bottom="0.75" header="0.3" footer="0.3"/>
  <pageSetup scale="3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9AC7A-6091-439D-91EF-F37D61418D83}">
  <dimension ref="A1:AZ13"/>
  <sheetViews>
    <sheetView zoomScale="60" zoomScaleNormal="60" workbookViewId="0">
      <selection activeCell="J23" sqref="J23"/>
    </sheetView>
  </sheetViews>
  <sheetFormatPr baseColWidth="10" defaultColWidth="11" defaultRowHeight="14.25"/>
  <cols>
    <col min="1" max="1" width="20.42578125" style="96" customWidth="1"/>
    <col min="2" max="2" width="34.85546875" style="96" customWidth="1"/>
    <col min="3" max="3" width="28.7109375" style="96" customWidth="1"/>
    <col min="4" max="4" width="20.42578125" style="96" customWidth="1"/>
    <col min="5" max="5" width="8.85546875" style="96" customWidth="1"/>
    <col min="6" max="6" width="10.85546875" style="96" customWidth="1"/>
    <col min="7" max="7" width="21" style="96" customWidth="1"/>
    <col min="8" max="11" width="16.140625" style="96" customWidth="1"/>
    <col min="12" max="12" width="23" style="96" customWidth="1"/>
    <col min="13" max="16" width="16.140625" style="96" customWidth="1"/>
    <col min="17" max="17" width="23" style="96" customWidth="1"/>
    <col min="18" max="21" width="16.140625" style="96" customWidth="1"/>
    <col min="22" max="22" width="23" style="96" customWidth="1"/>
    <col min="23" max="26" width="16.140625" style="96" customWidth="1"/>
    <col min="27" max="27" width="23" style="96" customWidth="1"/>
    <col min="28" max="31" width="16.140625" style="96" customWidth="1"/>
    <col min="32" max="32" width="29.28515625" style="96" customWidth="1"/>
    <col min="33" max="16384" width="11" style="52"/>
  </cols>
  <sheetData>
    <row r="1" spans="1:52" ht="86.25" customHeight="1">
      <c r="A1" s="248"/>
      <c r="B1" s="248"/>
      <c r="C1" s="248"/>
      <c r="D1" s="251" t="s">
        <v>597</v>
      </c>
      <c r="E1" s="252"/>
      <c r="F1" s="252"/>
      <c r="G1" s="252"/>
      <c r="H1" s="252"/>
      <c r="I1" s="252"/>
      <c r="J1" s="252"/>
      <c r="K1" s="252"/>
      <c r="L1" s="252"/>
      <c r="M1" s="252"/>
      <c r="N1" s="252"/>
      <c r="O1" s="252"/>
      <c r="P1" s="252"/>
      <c r="Q1" s="252"/>
      <c r="R1" s="252"/>
      <c r="S1" s="252"/>
      <c r="T1" s="252"/>
      <c r="U1" s="252"/>
      <c r="V1" s="252"/>
      <c r="W1" s="252"/>
      <c r="X1" s="252"/>
      <c r="Y1" s="252"/>
      <c r="Z1" s="252"/>
      <c r="AA1" s="252"/>
      <c r="AB1" s="252"/>
      <c r="AC1" s="253"/>
      <c r="AD1" s="248"/>
      <c r="AE1" s="248"/>
      <c r="AF1" s="248"/>
    </row>
    <row r="2" spans="1:52" s="53" customFormat="1" ht="43.5" customHeight="1">
      <c r="A2" s="249" t="s">
        <v>610</v>
      </c>
      <c r="B2" s="249"/>
      <c r="C2" s="249"/>
      <c r="D2" s="254" t="s">
        <v>611</v>
      </c>
      <c r="E2" s="252"/>
      <c r="F2" s="252"/>
      <c r="G2" s="252"/>
      <c r="H2" s="252"/>
      <c r="I2" s="252"/>
      <c r="J2" s="252"/>
      <c r="K2" s="252"/>
      <c r="L2" s="253"/>
      <c r="M2" s="254" t="s">
        <v>612</v>
      </c>
      <c r="N2" s="252"/>
      <c r="O2" s="252"/>
      <c r="P2" s="252"/>
      <c r="Q2" s="252"/>
      <c r="R2" s="252"/>
      <c r="S2" s="252"/>
      <c r="T2" s="252"/>
      <c r="U2" s="253"/>
      <c r="V2" s="254" t="s">
        <v>609</v>
      </c>
      <c r="W2" s="252"/>
      <c r="X2" s="252"/>
      <c r="Y2" s="252"/>
      <c r="Z2" s="252"/>
      <c r="AA2" s="252"/>
      <c r="AB2" s="252"/>
      <c r="AC2" s="253"/>
      <c r="AD2" s="250" t="s">
        <v>598</v>
      </c>
      <c r="AE2" s="250"/>
      <c r="AF2" s="250"/>
    </row>
    <row r="3" spans="1:52" ht="15.75" customHeight="1">
      <c r="A3" s="363"/>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9"/>
    </row>
    <row r="4" spans="1:52" s="98" customFormat="1" ht="36.75" customHeight="1">
      <c r="A4" s="321" t="s">
        <v>442</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97"/>
      <c r="AH4" s="97"/>
      <c r="AI4" s="97"/>
      <c r="AJ4" s="97"/>
      <c r="AK4" s="97"/>
      <c r="AL4" s="97"/>
    </row>
    <row r="5" spans="1:52" ht="30" customHeight="1">
      <c r="A5" s="342" t="s">
        <v>287</v>
      </c>
      <c r="B5" s="344" t="s">
        <v>1</v>
      </c>
      <c r="C5" s="344" t="s">
        <v>2</v>
      </c>
      <c r="D5" s="344" t="s">
        <v>3</v>
      </c>
      <c r="E5" s="344" t="s">
        <v>288</v>
      </c>
      <c r="F5" s="344" t="s">
        <v>0</v>
      </c>
      <c r="G5" s="344" t="s">
        <v>16</v>
      </c>
      <c r="H5" s="278" t="s">
        <v>529</v>
      </c>
      <c r="I5" s="279"/>
      <c r="J5" s="279"/>
      <c r="K5" s="279"/>
      <c r="L5" s="280"/>
      <c r="M5" s="255" t="s">
        <v>530</v>
      </c>
      <c r="N5" s="256"/>
      <c r="O5" s="256"/>
      <c r="P5" s="256"/>
      <c r="Q5" s="336"/>
      <c r="R5" s="263" t="s">
        <v>531</v>
      </c>
      <c r="S5" s="337"/>
      <c r="T5" s="337"/>
      <c r="U5" s="337"/>
      <c r="V5" s="261"/>
      <c r="W5" s="270" t="s">
        <v>532</v>
      </c>
      <c r="X5" s="271"/>
      <c r="Y5" s="271"/>
      <c r="Z5" s="271"/>
      <c r="AA5" s="338"/>
      <c r="AB5" s="272" t="s">
        <v>537</v>
      </c>
      <c r="AC5" s="273"/>
      <c r="AD5" s="273"/>
      <c r="AE5" s="273"/>
      <c r="AF5" s="339"/>
      <c r="AG5" s="99"/>
      <c r="AH5" s="99"/>
      <c r="AI5" s="99"/>
      <c r="AJ5" s="99"/>
      <c r="AK5" s="99"/>
      <c r="AL5" s="99"/>
      <c r="AM5" s="100"/>
      <c r="AN5" s="100"/>
      <c r="AO5" s="100"/>
      <c r="AP5" s="100"/>
      <c r="AQ5" s="100"/>
      <c r="AR5" s="100"/>
      <c r="AS5" s="100"/>
      <c r="AT5" s="100"/>
      <c r="AU5" s="100"/>
      <c r="AV5" s="100"/>
      <c r="AW5" s="100"/>
      <c r="AX5" s="100"/>
      <c r="AY5" s="100"/>
      <c r="AZ5" s="100"/>
    </row>
    <row r="6" spans="1:52" ht="35.25" customHeight="1">
      <c r="A6" s="343"/>
      <c r="B6" s="345"/>
      <c r="C6" s="345"/>
      <c r="D6" s="345"/>
      <c r="E6" s="345"/>
      <c r="F6" s="345"/>
      <c r="G6" s="345"/>
      <c r="H6" s="86" t="s">
        <v>526</v>
      </c>
      <c r="I6" s="86" t="s">
        <v>527</v>
      </c>
      <c r="J6" s="86" t="s">
        <v>591</v>
      </c>
      <c r="K6" s="86" t="s">
        <v>533</v>
      </c>
      <c r="L6" s="86" t="s">
        <v>528</v>
      </c>
      <c r="M6" s="87" t="s">
        <v>526</v>
      </c>
      <c r="N6" s="87" t="s">
        <v>527</v>
      </c>
      <c r="O6" s="87" t="s">
        <v>591</v>
      </c>
      <c r="P6" s="87" t="s">
        <v>533</v>
      </c>
      <c r="Q6" s="87" t="s">
        <v>528</v>
      </c>
      <c r="R6" s="80" t="s">
        <v>526</v>
      </c>
      <c r="S6" s="80" t="s">
        <v>527</v>
      </c>
      <c r="T6" s="80" t="s">
        <v>591</v>
      </c>
      <c r="U6" s="80" t="s">
        <v>533</v>
      </c>
      <c r="V6" s="80" t="s">
        <v>528</v>
      </c>
      <c r="W6" s="89" t="s">
        <v>526</v>
      </c>
      <c r="X6" s="89" t="s">
        <v>527</v>
      </c>
      <c r="Y6" s="89" t="s">
        <v>591</v>
      </c>
      <c r="Z6" s="89" t="s">
        <v>533</v>
      </c>
      <c r="AA6" s="89" t="s">
        <v>528</v>
      </c>
      <c r="AB6" s="91" t="s">
        <v>534</v>
      </c>
      <c r="AC6" s="91" t="s">
        <v>535</v>
      </c>
      <c r="AD6" s="91" t="s">
        <v>591</v>
      </c>
      <c r="AE6" s="91" t="s">
        <v>536</v>
      </c>
      <c r="AF6" s="91" t="s">
        <v>592</v>
      </c>
      <c r="AG6" s="99"/>
      <c r="AH6" s="99"/>
      <c r="AI6" s="99"/>
      <c r="AJ6" s="99"/>
      <c r="AK6" s="99"/>
      <c r="AL6" s="99"/>
      <c r="AM6" s="100"/>
      <c r="AN6" s="100"/>
      <c r="AO6" s="100"/>
      <c r="AP6" s="100"/>
      <c r="AQ6" s="100"/>
      <c r="AR6" s="100"/>
      <c r="AS6" s="100"/>
      <c r="AT6" s="100"/>
      <c r="AU6" s="100"/>
      <c r="AV6" s="100"/>
      <c r="AW6" s="100"/>
      <c r="AX6" s="100"/>
      <c r="AY6" s="100"/>
      <c r="AZ6" s="100"/>
    </row>
    <row r="7" spans="1:52" ht="128.25">
      <c r="A7" s="352" t="s">
        <v>56</v>
      </c>
      <c r="B7" s="102" t="s">
        <v>353</v>
      </c>
      <c r="C7" s="102" t="s">
        <v>354</v>
      </c>
      <c r="D7" s="102" t="s">
        <v>443</v>
      </c>
      <c r="E7" s="176">
        <v>0.9</v>
      </c>
      <c r="F7" s="176">
        <v>0.9</v>
      </c>
      <c r="G7" s="176" t="s">
        <v>566</v>
      </c>
      <c r="H7" s="116">
        <f>F7/4</f>
        <v>0.22500000000000001</v>
      </c>
      <c r="I7" s="32"/>
      <c r="J7" s="177">
        <f>_xlfn.PERCENTOF(I7,H7)</f>
        <v>0</v>
      </c>
      <c r="K7" s="94" t="str">
        <f t="shared" ref="K7:K10" si="0">IF(I7&gt;=H7,"CUMPLE","NO CUMPLE")</f>
        <v>NO CUMPLE</v>
      </c>
      <c r="L7" s="34"/>
      <c r="M7" s="116">
        <f t="shared" ref="M7:M10" si="1">F7/4</f>
        <v>0.22500000000000001</v>
      </c>
      <c r="N7" s="29"/>
      <c r="O7" s="106">
        <f>_xlfn.PERCENTOF(N7,M7)</f>
        <v>0</v>
      </c>
      <c r="P7" s="94" t="str">
        <f t="shared" ref="P7:P10" si="2">IF(N7&gt;=M7,"CUMPLE","NO CUMPLE")</f>
        <v>NO CUMPLE</v>
      </c>
      <c r="Q7" s="34"/>
      <c r="R7" s="116">
        <f t="shared" ref="R7:R10" si="3">F7/4</f>
        <v>0.22500000000000001</v>
      </c>
      <c r="S7" s="29"/>
      <c r="T7" s="106">
        <f>_xlfn.PERCENTOF(S7,R7)</f>
        <v>0</v>
      </c>
      <c r="U7" s="94" t="str">
        <f t="shared" ref="U7:U10" si="4">IF(S7&gt;=R7,"CUMPLE","NO CUMPLE")</f>
        <v>NO CUMPLE</v>
      </c>
      <c r="V7" s="34"/>
      <c r="W7" s="116">
        <f t="shared" ref="W7:W10" si="5">F7/4</f>
        <v>0.22500000000000001</v>
      </c>
      <c r="X7" s="29"/>
      <c r="Y7" s="106">
        <f>_xlfn.PERCENTOF(X7,W7)</f>
        <v>0</v>
      </c>
      <c r="Z7" s="94" t="str">
        <f t="shared" ref="Z7:Z10" si="6">IF(X7&gt;=W7,"CUMPLE","NO CUMPLE")</f>
        <v>NO CUMPLE</v>
      </c>
      <c r="AA7" s="34"/>
      <c r="AB7" s="116">
        <f t="shared" ref="AB7:AB10" si="7">H7+M7+R7+W7</f>
        <v>0.9</v>
      </c>
      <c r="AC7" s="116">
        <f>I7+N7+S7+X7</f>
        <v>0</v>
      </c>
      <c r="AD7" s="106">
        <f>_xlfn.PERCENTOF(AC7,AB7)</f>
        <v>0</v>
      </c>
      <c r="AE7" s="94" t="str">
        <f t="shared" ref="AE7:AE10" si="8">IF(AC7&gt;=AB7,"CUMPLE","NO CUMPLE")</f>
        <v>NO CUMPLE</v>
      </c>
      <c r="AF7" s="34"/>
      <c r="AG7" s="85"/>
      <c r="AH7" s="85"/>
      <c r="AI7" s="85"/>
      <c r="AJ7" s="85"/>
      <c r="AK7" s="85"/>
      <c r="AL7" s="85"/>
    </row>
    <row r="8" spans="1:52" ht="99.75">
      <c r="A8" s="352"/>
      <c r="B8" s="102" t="s">
        <v>355</v>
      </c>
      <c r="C8" s="102" t="s">
        <v>356</v>
      </c>
      <c r="D8" s="102" t="s">
        <v>444</v>
      </c>
      <c r="E8" s="176">
        <v>0.2</v>
      </c>
      <c r="F8" s="176">
        <v>0.2</v>
      </c>
      <c r="G8" s="176" t="s">
        <v>566</v>
      </c>
      <c r="H8" s="116">
        <f t="shared" ref="H8:H10" si="9">F8/4</f>
        <v>0.05</v>
      </c>
      <c r="I8" s="32"/>
      <c r="J8" s="177">
        <f t="shared" ref="J8:J10" si="10">_xlfn.PERCENTOF(I8,H8)</f>
        <v>0</v>
      </c>
      <c r="K8" s="94" t="str">
        <f t="shared" si="0"/>
        <v>NO CUMPLE</v>
      </c>
      <c r="L8" s="34"/>
      <c r="M8" s="116">
        <f t="shared" si="1"/>
        <v>0.05</v>
      </c>
      <c r="N8" s="29"/>
      <c r="O8" s="106">
        <f t="shared" ref="O8:O10" si="11">_xlfn.PERCENTOF(N8,M8)</f>
        <v>0</v>
      </c>
      <c r="P8" s="94" t="str">
        <f t="shared" si="2"/>
        <v>NO CUMPLE</v>
      </c>
      <c r="Q8" s="34"/>
      <c r="R8" s="116">
        <f t="shared" si="3"/>
        <v>0.05</v>
      </c>
      <c r="S8" s="29"/>
      <c r="T8" s="106">
        <f t="shared" ref="T8:T10" si="12">_xlfn.PERCENTOF(S8,R8)</f>
        <v>0</v>
      </c>
      <c r="U8" s="94" t="str">
        <f t="shared" si="4"/>
        <v>NO CUMPLE</v>
      </c>
      <c r="V8" s="34"/>
      <c r="W8" s="116">
        <f t="shared" si="5"/>
        <v>0.05</v>
      </c>
      <c r="X8" s="29"/>
      <c r="Y8" s="106">
        <f t="shared" ref="Y8:Y10" si="13">_xlfn.PERCENTOF(X8,W8)</f>
        <v>0</v>
      </c>
      <c r="Z8" s="94" t="str">
        <f t="shared" si="6"/>
        <v>NO CUMPLE</v>
      </c>
      <c r="AA8" s="34"/>
      <c r="AB8" s="116">
        <f t="shared" si="7"/>
        <v>0.2</v>
      </c>
      <c r="AC8" s="116">
        <f t="shared" ref="AC8:AC10" si="14">I8+N8+S8+X8</f>
        <v>0</v>
      </c>
      <c r="AD8" s="106">
        <f t="shared" ref="AD8:AD10" si="15">_xlfn.PERCENTOF(AC8,AB8)</f>
        <v>0</v>
      </c>
      <c r="AE8" s="94" t="str">
        <f t="shared" si="8"/>
        <v>NO CUMPLE</v>
      </c>
      <c r="AF8" s="34"/>
      <c r="AG8" s="85"/>
      <c r="AH8" s="85"/>
      <c r="AI8" s="85"/>
      <c r="AJ8" s="85"/>
      <c r="AK8" s="85"/>
      <c r="AL8" s="85"/>
    </row>
    <row r="9" spans="1:52" ht="85.5">
      <c r="A9" s="352"/>
      <c r="B9" s="102" t="s">
        <v>254</v>
      </c>
      <c r="C9" s="102" t="s">
        <v>357</v>
      </c>
      <c r="D9" s="102" t="s">
        <v>445</v>
      </c>
      <c r="E9" s="148">
        <v>16</v>
      </c>
      <c r="F9" s="178">
        <v>4</v>
      </c>
      <c r="G9" s="176" t="s">
        <v>566</v>
      </c>
      <c r="H9" s="107">
        <f t="shared" si="9"/>
        <v>1</v>
      </c>
      <c r="I9" s="25"/>
      <c r="J9" s="106">
        <f t="shared" si="10"/>
        <v>0</v>
      </c>
      <c r="K9" s="94" t="str">
        <f t="shared" si="0"/>
        <v>NO CUMPLE</v>
      </c>
      <c r="L9" s="25"/>
      <c r="M9" s="107">
        <f t="shared" si="1"/>
        <v>1</v>
      </c>
      <c r="N9" s="25"/>
      <c r="O9" s="106">
        <f t="shared" si="11"/>
        <v>0</v>
      </c>
      <c r="P9" s="94" t="str">
        <f t="shared" si="2"/>
        <v>NO CUMPLE</v>
      </c>
      <c r="Q9" s="25"/>
      <c r="R9" s="107">
        <f t="shared" si="3"/>
        <v>1</v>
      </c>
      <c r="S9" s="25"/>
      <c r="T9" s="106">
        <f t="shared" si="12"/>
        <v>0</v>
      </c>
      <c r="U9" s="94" t="str">
        <f t="shared" si="4"/>
        <v>NO CUMPLE</v>
      </c>
      <c r="V9" s="25"/>
      <c r="W9" s="107">
        <f t="shared" si="5"/>
        <v>1</v>
      </c>
      <c r="X9" s="25"/>
      <c r="Y9" s="106">
        <f t="shared" si="13"/>
        <v>0</v>
      </c>
      <c r="Z9" s="94" t="str">
        <f t="shared" si="6"/>
        <v>NO CUMPLE</v>
      </c>
      <c r="AA9" s="25"/>
      <c r="AB9" s="107">
        <f t="shared" si="7"/>
        <v>4</v>
      </c>
      <c r="AC9" s="162">
        <f t="shared" si="14"/>
        <v>0</v>
      </c>
      <c r="AD9" s="106">
        <f t="shared" si="15"/>
        <v>0</v>
      </c>
      <c r="AE9" s="94" t="str">
        <f t="shared" si="8"/>
        <v>NO CUMPLE</v>
      </c>
      <c r="AF9" s="25"/>
      <c r="AG9" s="85"/>
      <c r="AH9" s="85"/>
      <c r="AI9" s="85"/>
      <c r="AJ9" s="85"/>
      <c r="AK9" s="85"/>
      <c r="AL9" s="85"/>
    </row>
    <row r="10" spans="1:52" ht="87.6" customHeight="1">
      <c r="A10" s="352"/>
      <c r="B10" s="102" t="s">
        <v>255</v>
      </c>
      <c r="C10" s="102" t="s">
        <v>256</v>
      </c>
      <c r="D10" s="102" t="s">
        <v>446</v>
      </c>
      <c r="E10" s="102">
        <v>16</v>
      </c>
      <c r="F10" s="179">
        <v>4</v>
      </c>
      <c r="G10" s="176" t="s">
        <v>566</v>
      </c>
      <c r="H10" s="107">
        <f t="shared" si="9"/>
        <v>1</v>
      </c>
      <c r="I10" s="25"/>
      <c r="J10" s="106">
        <f t="shared" si="10"/>
        <v>0</v>
      </c>
      <c r="K10" s="94" t="str">
        <f t="shared" si="0"/>
        <v>NO CUMPLE</v>
      </c>
      <c r="L10" s="25"/>
      <c r="M10" s="107">
        <f t="shared" si="1"/>
        <v>1</v>
      </c>
      <c r="N10" s="25"/>
      <c r="O10" s="106">
        <f t="shared" si="11"/>
        <v>0</v>
      </c>
      <c r="P10" s="94" t="str">
        <f t="shared" si="2"/>
        <v>NO CUMPLE</v>
      </c>
      <c r="Q10" s="25"/>
      <c r="R10" s="107">
        <f t="shared" si="3"/>
        <v>1</v>
      </c>
      <c r="S10" s="25"/>
      <c r="T10" s="106">
        <f t="shared" si="12"/>
        <v>0</v>
      </c>
      <c r="U10" s="94" t="str">
        <f t="shared" si="4"/>
        <v>NO CUMPLE</v>
      </c>
      <c r="V10" s="25"/>
      <c r="W10" s="107">
        <f t="shared" si="5"/>
        <v>1</v>
      </c>
      <c r="X10" s="25"/>
      <c r="Y10" s="106">
        <f t="shared" si="13"/>
        <v>0</v>
      </c>
      <c r="Z10" s="94" t="str">
        <f t="shared" si="6"/>
        <v>NO CUMPLE</v>
      </c>
      <c r="AA10" s="25"/>
      <c r="AB10" s="107">
        <f t="shared" si="7"/>
        <v>4</v>
      </c>
      <c r="AC10" s="162">
        <f t="shared" si="14"/>
        <v>0</v>
      </c>
      <c r="AD10" s="106">
        <f t="shared" si="15"/>
        <v>0</v>
      </c>
      <c r="AE10" s="94" t="str">
        <f t="shared" si="8"/>
        <v>NO CUMPLE</v>
      </c>
      <c r="AF10" s="25"/>
      <c r="AG10" s="85"/>
      <c r="AH10" s="85"/>
      <c r="AI10" s="85"/>
      <c r="AJ10" s="85"/>
      <c r="AK10" s="85"/>
      <c r="AL10" s="85"/>
    </row>
    <row r="11" spans="1:52" ht="45" customHeight="1">
      <c r="A11" s="359"/>
      <c r="B11" s="359"/>
      <c r="C11" s="359"/>
      <c r="D11" s="359"/>
      <c r="E11" s="359"/>
      <c r="F11" s="359"/>
      <c r="G11" s="359"/>
      <c r="H11" s="360"/>
      <c r="I11" s="278" t="s">
        <v>529</v>
      </c>
      <c r="J11" s="279"/>
      <c r="K11" s="280"/>
      <c r="L11" s="257"/>
      <c r="M11" s="258"/>
      <c r="N11" s="255" t="s">
        <v>530</v>
      </c>
      <c r="O11" s="256"/>
      <c r="P11" s="256"/>
      <c r="Q11" s="257"/>
      <c r="R11" s="258"/>
      <c r="S11" s="261" t="s">
        <v>531</v>
      </c>
      <c r="T11" s="262"/>
      <c r="U11" s="263"/>
      <c r="V11" s="257"/>
      <c r="W11" s="258"/>
      <c r="X11" s="270" t="s">
        <v>532</v>
      </c>
      <c r="Y11" s="271"/>
      <c r="Z11" s="271"/>
      <c r="AA11" s="257"/>
      <c r="AB11" s="258"/>
      <c r="AC11" s="272" t="s">
        <v>537</v>
      </c>
      <c r="AD11" s="273"/>
      <c r="AE11" s="273"/>
      <c r="AF11" s="160"/>
      <c r="AG11" s="85"/>
      <c r="AH11" s="85"/>
      <c r="AI11" s="85"/>
      <c r="AJ11" s="85"/>
      <c r="AK11" s="85"/>
      <c r="AL11" s="85"/>
    </row>
    <row r="12" spans="1:52" ht="15">
      <c r="A12" s="361"/>
      <c r="B12" s="361"/>
      <c r="C12" s="361"/>
      <c r="D12" s="361"/>
      <c r="E12" s="361"/>
      <c r="F12" s="361"/>
      <c r="G12" s="361"/>
      <c r="H12" s="362"/>
      <c r="I12" s="86" t="s">
        <v>526</v>
      </c>
      <c r="J12" s="77" t="s">
        <v>527</v>
      </c>
      <c r="K12" s="86" t="s">
        <v>533</v>
      </c>
      <c r="L12" s="259"/>
      <c r="M12" s="260"/>
      <c r="N12" s="87" t="s">
        <v>526</v>
      </c>
      <c r="O12" s="87" t="s">
        <v>527</v>
      </c>
      <c r="P12" s="78" t="s">
        <v>533</v>
      </c>
      <c r="Q12" s="259"/>
      <c r="R12" s="260"/>
      <c r="S12" s="79" t="s">
        <v>526</v>
      </c>
      <c r="T12" s="80" t="s">
        <v>527</v>
      </c>
      <c r="U12" s="81" t="s">
        <v>533</v>
      </c>
      <c r="V12" s="259"/>
      <c r="W12" s="260"/>
      <c r="X12" s="88" t="s">
        <v>526</v>
      </c>
      <c r="Y12" s="89" t="s">
        <v>527</v>
      </c>
      <c r="Z12" s="82" t="s">
        <v>533</v>
      </c>
      <c r="AA12" s="259"/>
      <c r="AB12" s="260"/>
      <c r="AC12" s="90" t="s">
        <v>526</v>
      </c>
      <c r="AD12" s="91" t="s">
        <v>527</v>
      </c>
      <c r="AE12" s="83" t="s">
        <v>533</v>
      </c>
    </row>
    <row r="13" spans="1:52">
      <c r="A13" s="361"/>
      <c r="B13" s="361"/>
      <c r="C13" s="361"/>
      <c r="D13" s="361"/>
      <c r="E13" s="361"/>
      <c r="F13" s="361"/>
      <c r="G13" s="361"/>
      <c r="H13" s="362"/>
      <c r="I13" s="92">
        <v>1</v>
      </c>
      <c r="J13" s="93">
        <f>AVERAGE(J7:J10)</f>
        <v>0</v>
      </c>
      <c r="K13" s="94" t="str">
        <f>IF(J13&gt;=I13,"CUMPLE","NO CUMPLE")</f>
        <v>NO CUMPLE</v>
      </c>
      <c r="L13" s="259"/>
      <c r="M13" s="260"/>
      <c r="N13" s="92">
        <v>1</v>
      </c>
      <c r="O13" s="93">
        <f>AVERAGE(O7:O10)</f>
        <v>0</v>
      </c>
      <c r="P13" s="94" t="str">
        <f>IF(O13&gt;=N13,"CUMPLE","NO CUMPLE")</f>
        <v>NO CUMPLE</v>
      </c>
      <c r="Q13" s="259"/>
      <c r="R13" s="260"/>
      <c r="S13" s="93">
        <v>1</v>
      </c>
      <c r="T13" s="93">
        <f>AVERAGE(T7:T10)</f>
        <v>0</v>
      </c>
      <c r="U13" s="94" t="str">
        <f>IF(T13&gt;=S13,"CUMPLE","NO CUMPLE")</f>
        <v>NO CUMPLE</v>
      </c>
      <c r="V13" s="259"/>
      <c r="W13" s="260"/>
      <c r="X13" s="93">
        <v>1</v>
      </c>
      <c r="Y13" s="93">
        <f>AVERAGE(Y7:Y10)</f>
        <v>0</v>
      </c>
      <c r="Z13" s="95" t="str">
        <f>IF(Y13&gt;=X13,"CUMPLE","NO CUMPLE")</f>
        <v>NO CUMPLE</v>
      </c>
      <c r="AA13" s="259"/>
      <c r="AB13" s="260"/>
      <c r="AC13" s="93">
        <v>1</v>
      </c>
      <c r="AD13" s="93">
        <f>AVERAGE(AD7:AD10)</f>
        <v>0</v>
      </c>
      <c r="AE13" s="95" t="str">
        <f>IF(AD13&gt;=AC13,"CUMPLE","NO CUMPLE")</f>
        <v>NO CUMPLE</v>
      </c>
    </row>
  </sheetData>
  <sheetProtection algorithmName="SHA-512" hashValue="Pk9G0o2V2B8tqQ9q7eV1KQYYCRtjpNjubBtC9qD6JNqwoOKuYKVG/fjYIMcapJOS7HIrbS5noCxK19F1PL6x4A==" saltValue="M+YLkKFrCbQRwi+t4e+m9A==" spinCount="100000" sheet="1" objects="1" scenarios="1"/>
  <mergeCells count="33">
    <mergeCell ref="A3:AF3"/>
    <mergeCell ref="E5:E6"/>
    <mergeCell ref="F5:F6"/>
    <mergeCell ref="G5:G6"/>
    <mergeCell ref="H5:L5"/>
    <mergeCell ref="M5:Q5"/>
    <mergeCell ref="A4:AF4"/>
    <mergeCell ref="A5:A6"/>
    <mergeCell ref="B5:B6"/>
    <mergeCell ref="C5:C6"/>
    <mergeCell ref="D5:D6"/>
    <mergeCell ref="A1:C1"/>
    <mergeCell ref="D1:AC1"/>
    <mergeCell ref="AD1:AF1"/>
    <mergeCell ref="A2:C2"/>
    <mergeCell ref="D2:L2"/>
    <mergeCell ref="M2:U2"/>
    <mergeCell ref="V2:AC2"/>
    <mergeCell ref="AD2:AF2"/>
    <mergeCell ref="A11:H13"/>
    <mergeCell ref="R5:V5"/>
    <mergeCell ref="W5:AA5"/>
    <mergeCell ref="AB5:AF5"/>
    <mergeCell ref="A7:A10"/>
    <mergeCell ref="I11:K11"/>
    <mergeCell ref="L11:M13"/>
    <mergeCell ref="N11:P11"/>
    <mergeCell ref="Q11:R13"/>
    <mergeCell ref="S11:U11"/>
    <mergeCell ref="V11:W13"/>
    <mergeCell ref="X11:Z11"/>
    <mergeCell ref="AA11:AB13"/>
    <mergeCell ref="AC11:AE11"/>
  </mergeCells>
  <conditionalFormatting sqref="K7">
    <cfRule type="iconSet" priority="150">
      <iconSet>
        <cfvo type="percent" val="0"/>
        <cfvo type="percent" val="33"/>
        <cfvo type="percent" val="67"/>
      </iconSet>
    </cfRule>
  </conditionalFormatting>
  <conditionalFormatting sqref="K7:K10">
    <cfRule type="containsText" dxfId="299" priority="104" operator="containsText" text="CUMPLE">
      <formula>NOT(ISERROR(SEARCH("CUMPLE",K7)))</formula>
    </cfRule>
    <cfRule type="containsText" dxfId="298" priority="103" operator="containsText" text="NO CUMPLE">
      <formula>NOT(ISERROR(SEARCH("NO CUMPLE",K7)))</formula>
    </cfRule>
  </conditionalFormatting>
  <conditionalFormatting sqref="K8">
    <cfRule type="iconSet" priority="135">
      <iconSet>
        <cfvo type="percent" val="0"/>
        <cfvo type="percent" val="33"/>
        <cfvo type="percent" val="67"/>
      </iconSet>
    </cfRule>
  </conditionalFormatting>
  <conditionalFormatting sqref="K9">
    <cfRule type="iconSet" priority="120">
      <iconSet>
        <cfvo type="percent" val="0"/>
        <cfvo type="percent" val="33"/>
        <cfvo type="percent" val="67"/>
      </iconSet>
    </cfRule>
  </conditionalFormatting>
  <conditionalFormatting sqref="K10">
    <cfRule type="iconSet" priority="105">
      <iconSet>
        <cfvo type="percent" val="0"/>
        <cfvo type="percent" val="33"/>
        <cfvo type="percent" val="67"/>
      </iconSet>
    </cfRule>
  </conditionalFormatting>
  <conditionalFormatting sqref="K13">
    <cfRule type="containsText" dxfId="297" priority="13" operator="containsText" text="NO CUMPLE">
      <formula>NOT(ISERROR(SEARCH("NO CUMPLE",K13)))</formula>
    </cfRule>
    <cfRule type="containsText" dxfId="296" priority="14" operator="containsText" text="CUMPLE">
      <formula>NOT(ISERROR(SEARCH("CUMPLE",K13)))</formula>
    </cfRule>
    <cfRule type="iconSet" priority="15">
      <iconSet>
        <cfvo type="percent" val="0"/>
        <cfvo type="percent" val="33"/>
        <cfvo type="percent" val="67"/>
      </iconSet>
    </cfRule>
  </conditionalFormatting>
  <conditionalFormatting sqref="P7">
    <cfRule type="iconSet" priority="147">
      <iconSet>
        <cfvo type="percent" val="0"/>
        <cfvo type="percent" val="33"/>
        <cfvo type="percent" val="67"/>
      </iconSet>
    </cfRule>
  </conditionalFormatting>
  <conditionalFormatting sqref="P7:P10">
    <cfRule type="containsText" dxfId="295" priority="101" operator="containsText" text="CUMPLE">
      <formula>NOT(ISERROR(SEARCH("CUMPLE",P7)))</formula>
    </cfRule>
    <cfRule type="containsText" dxfId="294" priority="100" operator="containsText" text="NO CUMPLE">
      <formula>NOT(ISERROR(SEARCH("NO CUMPLE",P7)))</formula>
    </cfRule>
  </conditionalFormatting>
  <conditionalFormatting sqref="P8">
    <cfRule type="iconSet" priority="132">
      <iconSet>
        <cfvo type="percent" val="0"/>
        <cfvo type="percent" val="33"/>
        <cfvo type="percent" val="67"/>
      </iconSet>
    </cfRule>
  </conditionalFormatting>
  <conditionalFormatting sqref="P9">
    <cfRule type="iconSet" priority="117">
      <iconSet>
        <cfvo type="percent" val="0"/>
        <cfvo type="percent" val="33"/>
        <cfvo type="percent" val="67"/>
      </iconSet>
    </cfRule>
  </conditionalFormatting>
  <conditionalFormatting sqref="P10">
    <cfRule type="iconSet" priority="102">
      <iconSet>
        <cfvo type="percent" val="0"/>
        <cfvo type="percent" val="33"/>
        <cfvo type="percent" val="67"/>
      </iconSet>
    </cfRule>
  </conditionalFormatting>
  <conditionalFormatting sqref="P13">
    <cfRule type="containsText" dxfId="293" priority="11" operator="containsText" text="CUMPLE">
      <formula>NOT(ISERROR(SEARCH("CUMPLE",P13)))</formula>
    </cfRule>
    <cfRule type="containsText" dxfId="292" priority="10" operator="containsText" text="NO CUMPLE">
      <formula>NOT(ISERROR(SEARCH("NO CUMPLE",P13)))</formula>
    </cfRule>
    <cfRule type="iconSet" priority="12">
      <iconSet>
        <cfvo type="percent" val="0"/>
        <cfvo type="percent" val="33"/>
        <cfvo type="percent" val="67"/>
      </iconSet>
    </cfRule>
  </conditionalFormatting>
  <conditionalFormatting sqref="U7">
    <cfRule type="iconSet" priority="144">
      <iconSet>
        <cfvo type="percent" val="0"/>
        <cfvo type="percent" val="33"/>
        <cfvo type="percent" val="67"/>
      </iconSet>
    </cfRule>
  </conditionalFormatting>
  <conditionalFormatting sqref="U7:U10">
    <cfRule type="containsText" dxfId="291" priority="97" operator="containsText" text="NO CUMPLE">
      <formula>NOT(ISERROR(SEARCH("NO CUMPLE",U7)))</formula>
    </cfRule>
    <cfRule type="containsText" dxfId="290" priority="98" operator="containsText" text="CUMPLE">
      <formula>NOT(ISERROR(SEARCH("CUMPLE",U7)))</formula>
    </cfRule>
  </conditionalFormatting>
  <conditionalFormatting sqref="U8">
    <cfRule type="iconSet" priority="129">
      <iconSet>
        <cfvo type="percent" val="0"/>
        <cfvo type="percent" val="33"/>
        <cfvo type="percent" val="67"/>
      </iconSet>
    </cfRule>
  </conditionalFormatting>
  <conditionalFormatting sqref="U9">
    <cfRule type="iconSet" priority="114">
      <iconSet>
        <cfvo type="percent" val="0"/>
        <cfvo type="percent" val="33"/>
        <cfvo type="percent" val="67"/>
      </iconSet>
    </cfRule>
  </conditionalFormatting>
  <conditionalFormatting sqref="U10">
    <cfRule type="iconSet" priority="99">
      <iconSet>
        <cfvo type="percent" val="0"/>
        <cfvo type="percent" val="33"/>
        <cfvo type="percent" val="67"/>
      </iconSet>
    </cfRule>
  </conditionalFormatting>
  <conditionalFormatting sqref="U13">
    <cfRule type="iconSet" priority="9">
      <iconSet>
        <cfvo type="percent" val="0"/>
        <cfvo type="percent" val="33"/>
        <cfvo type="percent" val="67"/>
      </iconSet>
    </cfRule>
    <cfRule type="containsText" dxfId="289" priority="8" operator="containsText" text="CUMPLE">
      <formula>NOT(ISERROR(SEARCH("CUMPLE",U13)))</formula>
    </cfRule>
    <cfRule type="containsText" dxfId="288" priority="7" operator="containsText" text="NO CUMPLE">
      <formula>NOT(ISERROR(SEARCH("NO CUMPLE",U13)))</formula>
    </cfRule>
  </conditionalFormatting>
  <conditionalFormatting sqref="Z7">
    <cfRule type="iconSet" priority="141">
      <iconSet>
        <cfvo type="percent" val="0"/>
        <cfvo type="percent" val="33"/>
        <cfvo type="percent" val="67"/>
      </iconSet>
    </cfRule>
  </conditionalFormatting>
  <conditionalFormatting sqref="Z7:Z10">
    <cfRule type="containsText" dxfId="287" priority="95" operator="containsText" text="CUMPLE">
      <formula>NOT(ISERROR(SEARCH("CUMPLE",Z7)))</formula>
    </cfRule>
    <cfRule type="containsText" dxfId="286" priority="94" operator="containsText" text="NO CUMPLE">
      <formula>NOT(ISERROR(SEARCH("NO CUMPLE",Z7)))</formula>
    </cfRule>
  </conditionalFormatting>
  <conditionalFormatting sqref="Z8">
    <cfRule type="iconSet" priority="126">
      <iconSet>
        <cfvo type="percent" val="0"/>
        <cfvo type="percent" val="33"/>
        <cfvo type="percent" val="67"/>
      </iconSet>
    </cfRule>
  </conditionalFormatting>
  <conditionalFormatting sqref="Z9">
    <cfRule type="iconSet" priority="111">
      <iconSet>
        <cfvo type="percent" val="0"/>
        <cfvo type="percent" val="33"/>
        <cfvo type="percent" val="67"/>
      </iconSet>
    </cfRule>
  </conditionalFormatting>
  <conditionalFormatting sqref="Z10">
    <cfRule type="iconSet" priority="96">
      <iconSet>
        <cfvo type="percent" val="0"/>
        <cfvo type="percent" val="33"/>
        <cfvo type="percent" val="67"/>
      </iconSet>
    </cfRule>
  </conditionalFormatting>
  <conditionalFormatting sqref="Z13">
    <cfRule type="iconSet" priority="6">
      <iconSet>
        <cfvo type="percent" val="0"/>
        <cfvo type="percent" val="33"/>
        <cfvo type="percent" val="67"/>
      </iconSet>
    </cfRule>
    <cfRule type="containsText" dxfId="285" priority="5" operator="containsText" text="CUMPLE">
      <formula>NOT(ISERROR(SEARCH("CUMPLE",Z13)))</formula>
    </cfRule>
    <cfRule type="containsText" dxfId="284" priority="4" operator="containsText" text="NO CUMPLE">
      <formula>NOT(ISERROR(SEARCH("NO CUMPLE",Z13)))</formula>
    </cfRule>
  </conditionalFormatting>
  <conditionalFormatting sqref="AE7">
    <cfRule type="iconSet" priority="138">
      <iconSet>
        <cfvo type="percent" val="0"/>
        <cfvo type="percent" val="33"/>
        <cfvo type="percent" val="67"/>
      </iconSet>
    </cfRule>
  </conditionalFormatting>
  <conditionalFormatting sqref="AE7:AE10">
    <cfRule type="containsText" dxfId="283" priority="92" operator="containsText" text="CUMPLE">
      <formula>NOT(ISERROR(SEARCH("CUMPLE",AE7)))</formula>
    </cfRule>
    <cfRule type="containsText" dxfId="282" priority="91" operator="containsText" text="NO CUMPLE">
      <formula>NOT(ISERROR(SEARCH("NO CUMPLE",AE7)))</formula>
    </cfRule>
  </conditionalFormatting>
  <conditionalFormatting sqref="AE8">
    <cfRule type="iconSet" priority="123">
      <iconSet>
        <cfvo type="percent" val="0"/>
        <cfvo type="percent" val="33"/>
        <cfvo type="percent" val="67"/>
      </iconSet>
    </cfRule>
  </conditionalFormatting>
  <conditionalFormatting sqref="AE9">
    <cfRule type="iconSet" priority="108">
      <iconSet>
        <cfvo type="percent" val="0"/>
        <cfvo type="percent" val="33"/>
        <cfvo type="percent" val="67"/>
      </iconSet>
    </cfRule>
  </conditionalFormatting>
  <conditionalFormatting sqref="AE10">
    <cfRule type="iconSet" priority="93">
      <iconSet>
        <cfvo type="percent" val="0"/>
        <cfvo type="percent" val="33"/>
        <cfvo type="percent" val="67"/>
      </iconSet>
    </cfRule>
  </conditionalFormatting>
  <conditionalFormatting sqref="AE13">
    <cfRule type="containsText" dxfId="281" priority="2" operator="containsText" text="CUMPLE">
      <formula>NOT(ISERROR(SEARCH("CUMPLE",AE13)))</formula>
    </cfRule>
    <cfRule type="iconSet" priority="3">
      <iconSet>
        <cfvo type="percent" val="0"/>
        <cfvo type="percent" val="33"/>
        <cfvo type="percent" val="67"/>
      </iconSet>
    </cfRule>
    <cfRule type="containsText" dxfId="280" priority="1" operator="containsText" text="NO CUMPLE">
      <formula>NOT(ISERROR(SEARCH("NO CUMPLE",AE13)))</formula>
    </cfRule>
  </conditionalFormatting>
  <dataValidations count="2">
    <dataValidation allowBlank="1" showInputMessage="1" showErrorMessage="1" prompt="Elija de acuerdo a la categoría anterior_x000a_" sqref="B5" xr:uid="{10D5C044-3996-4D71-9D9C-D54F15719ED1}"/>
    <dataValidation allowBlank="1" showInputMessage="1" showErrorMessage="1" prompt="Describa las acciones que desarrollan los componentes de la PP o Plan de Acciones Afirmativas" sqref="C7:C9 C5:E5" xr:uid="{06D66DC2-DFE3-431A-95F2-D0CAE046C82B}"/>
  </dataValidations>
  <pageMargins left="0.7" right="0.7" top="0.75" bottom="0.75" header="0.3" footer="0.3"/>
  <pageSetup scale="3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DAE19-C094-4EC5-B028-660ED5EA1BF5}">
  <dimension ref="A1:BA14"/>
  <sheetViews>
    <sheetView topLeftCell="A7" zoomScale="85" zoomScaleNormal="85" workbookViewId="0">
      <selection activeCell="C9" sqref="C9"/>
    </sheetView>
  </sheetViews>
  <sheetFormatPr baseColWidth="10" defaultColWidth="11" defaultRowHeight="14.25"/>
  <cols>
    <col min="1" max="1" width="20.42578125" style="96" customWidth="1"/>
    <col min="2" max="2" width="34.85546875" style="96" customWidth="1"/>
    <col min="3" max="3" width="28.7109375" style="96" customWidth="1"/>
    <col min="4" max="4" width="20.42578125" style="96" customWidth="1"/>
    <col min="5" max="5" width="8.85546875" style="96" customWidth="1"/>
    <col min="6" max="6" width="10.85546875" style="96" customWidth="1"/>
    <col min="7" max="7" width="21" style="96" customWidth="1"/>
    <col min="8" max="11" width="16.140625" style="96" customWidth="1"/>
    <col min="12" max="12" width="23" style="96" customWidth="1"/>
    <col min="13" max="16" width="16.140625" style="96" customWidth="1"/>
    <col min="17" max="17" width="23" style="96" customWidth="1"/>
    <col min="18" max="21" width="16.140625" style="96" customWidth="1"/>
    <col min="22" max="22" width="23" style="96" customWidth="1"/>
    <col min="23" max="26" width="16.140625" style="96" customWidth="1"/>
    <col min="27" max="27" width="23" style="96" customWidth="1"/>
    <col min="28" max="31" width="16.140625" style="96" customWidth="1"/>
    <col min="32" max="32" width="29.28515625" style="96" customWidth="1"/>
    <col min="33" max="33" width="25.7109375" style="52" customWidth="1"/>
    <col min="34" max="16384" width="11" style="52"/>
  </cols>
  <sheetData>
    <row r="1" spans="1:53" ht="86.25" customHeight="1">
      <c r="A1" s="248"/>
      <c r="B1" s="248"/>
      <c r="C1" s="248"/>
      <c r="D1" s="251" t="s">
        <v>597</v>
      </c>
      <c r="E1" s="252"/>
      <c r="F1" s="252"/>
      <c r="G1" s="252"/>
      <c r="H1" s="252"/>
      <c r="I1" s="252"/>
      <c r="J1" s="252"/>
      <c r="K1" s="252"/>
      <c r="L1" s="252"/>
      <c r="M1" s="252"/>
      <c r="N1" s="252"/>
      <c r="O1" s="252"/>
      <c r="P1" s="252"/>
      <c r="Q1" s="252"/>
      <c r="R1" s="252"/>
      <c r="S1" s="252"/>
      <c r="T1" s="252"/>
      <c r="U1" s="252"/>
      <c r="V1" s="252"/>
      <c r="W1" s="252"/>
      <c r="X1" s="252"/>
      <c r="Y1" s="252"/>
      <c r="Z1" s="252"/>
      <c r="AA1" s="252"/>
      <c r="AB1" s="252"/>
      <c r="AC1" s="253"/>
      <c r="AD1" s="248"/>
      <c r="AE1" s="248"/>
      <c r="AF1" s="248"/>
    </row>
    <row r="2" spans="1:53" s="53" customFormat="1" ht="43.5" customHeight="1">
      <c r="A2" s="249" t="s">
        <v>610</v>
      </c>
      <c r="B2" s="249"/>
      <c r="C2" s="249"/>
      <c r="D2" s="254" t="s">
        <v>611</v>
      </c>
      <c r="E2" s="252"/>
      <c r="F2" s="252"/>
      <c r="G2" s="252"/>
      <c r="H2" s="252"/>
      <c r="I2" s="252"/>
      <c r="J2" s="252"/>
      <c r="K2" s="252"/>
      <c r="L2" s="253"/>
      <c r="M2" s="254" t="s">
        <v>612</v>
      </c>
      <c r="N2" s="252"/>
      <c r="O2" s="252"/>
      <c r="P2" s="252"/>
      <c r="Q2" s="252"/>
      <c r="R2" s="252"/>
      <c r="S2" s="252"/>
      <c r="T2" s="252"/>
      <c r="U2" s="253"/>
      <c r="V2" s="254" t="s">
        <v>609</v>
      </c>
      <c r="W2" s="252"/>
      <c r="X2" s="252"/>
      <c r="Y2" s="252"/>
      <c r="Z2" s="252"/>
      <c r="AA2" s="252"/>
      <c r="AB2" s="252"/>
      <c r="AC2" s="253"/>
      <c r="AD2" s="250" t="s">
        <v>598</v>
      </c>
      <c r="AE2" s="250"/>
      <c r="AF2" s="250"/>
    </row>
    <row r="3" spans="1:53" ht="15.75" customHeight="1">
      <c r="A3" s="264"/>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6"/>
    </row>
    <row r="4" spans="1:53" s="98" customFormat="1" ht="36.75" customHeight="1">
      <c r="A4" s="321" t="s">
        <v>447</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97"/>
      <c r="AH4" s="97"/>
      <c r="AI4" s="97"/>
      <c r="AJ4" s="97"/>
      <c r="AK4" s="97"/>
      <c r="AL4" s="97"/>
      <c r="AM4" s="97"/>
    </row>
    <row r="5" spans="1:53" ht="30" customHeight="1">
      <c r="A5" s="342" t="s">
        <v>287</v>
      </c>
      <c r="B5" s="344" t="s">
        <v>1</v>
      </c>
      <c r="C5" s="344" t="s">
        <v>2</v>
      </c>
      <c r="D5" s="344" t="s">
        <v>3</v>
      </c>
      <c r="E5" s="344" t="s">
        <v>288</v>
      </c>
      <c r="F5" s="344" t="s">
        <v>0</v>
      </c>
      <c r="G5" s="344" t="s">
        <v>16</v>
      </c>
      <c r="H5" s="278" t="s">
        <v>529</v>
      </c>
      <c r="I5" s="279"/>
      <c r="J5" s="279"/>
      <c r="K5" s="279"/>
      <c r="L5" s="280"/>
      <c r="M5" s="255" t="s">
        <v>530</v>
      </c>
      <c r="N5" s="256"/>
      <c r="O5" s="256"/>
      <c r="P5" s="256"/>
      <c r="Q5" s="336"/>
      <c r="R5" s="263" t="s">
        <v>531</v>
      </c>
      <c r="S5" s="337"/>
      <c r="T5" s="337"/>
      <c r="U5" s="337"/>
      <c r="V5" s="261"/>
      <c r="W5" s="270" t="s">
        <v>532</v>
      </c>
      <c r="X5" s="271"/>
      <c r="Y5" s="271"/>
      <c r="Z5" s="271"/>
      <c r="AA5" s="338"/>
      <c r="AB5" s="272" t="s">
        <v>537</v>
      </c>
      <c r="AC5" s="273"/>
      <c r="AD5" s="273"/>
      <c r="AE5" s="273"/>
      <c r="AF5" s="339"/>
      <c r="AG5" s="99"/>
      <c r="AH5" s="99"/>
      <c r="AI5" s="99"/>
      <c r="AJ5" s="99"/>
      <c r="AK5" s="99"/>
      <c r="AL5" s="99"/>
      <c r="AM5" s="99"/>
      <c r="AN5" s="100"/>
      <c r="AO5" s="100"/>
      <c r="AP5" s="100"/>
      <c r="AQ5" s="100"/>
      <c r="AR5" s="100"/>
      <c r="AS5" s="100"/>
      <c r="AT5" s="100"/>
      <c r="AU5" s="100"/>
      <c r="AV5" s="100"/>
      <c r="AW5" s="100"/>
      <c r="AX5" s="100"/>
      <c r="AY5" s="100"/>
      <c r="AZ5" s="100"/>
      <c r="BA5" s="100"/>
    </row>
    <row r="6" spans="1:53" ht="35.25" customHeight="1">
      <c r="A6" s="343"/>
      <c r="B6" s="345"/>
      <c r="C6" s="345"/>
      <c r="D6" s="345"/>
      <c r="E6" s="345"/>
      <c r="F6" s="345"/>
      <c r="G6" s="345"/>
      <c r="H6" s="86" t="s">
        <v>526</v>
      </c>
      <c r="I6" s="86" t="s">
        <v>527</v>
      </c>
      <c r="J6" s="86" t="s">
        <v>591</v>
      </c>
      <c r="K6" s="86" t="s">
        <v>533</v>
      </c>
      <c r="L6" s="86" t="s">
        <v>528</v>
      </c>
      <c r="M6" s="87" t="s">
        <v>526</v>
      </c>
      <c r="N6" s="87" t="s">
        <v>527</v>
      </c>
      <c r="O6" s="87" t="s">
        <v>591</v>
      </c>
      <c r="P6" s="87" t="s">
        <v>533</v>
      </c>
      <c r="Q6" s="87" t="s">
        <v>528</v>
      </c>
      <c r="R6" s="80" t="s">
        <v>526</v>
      </c>
      <c r="S6" s="80" t="s">
        <v>527</v>
      </c>
      <c r="T6" s="80" t="s">
        <v>591</v>
      </c>
      <c r="U6" s="80" t="s">
        <v>533</v>
      </c>
      <c r="V6" s="80" t="s">
        <v>528</v>
      </c>
      <c r="W6" s="89" t="s">
        <v>526</v>
      </c>
      <c r="X6" s="89" t="s">
        <v>527</v>
      </c>
      <c r="Y6" s="89" t="s">
        <v>591</v>
      </c>
      <c r="Z6" s="89" t="s">
        <v>533</v>
      </c>
      <c r="AA6" s="89" t="s">
        <v>528</v>
      </c>
      <c r="AB6" s="91" t="s">
        <v>534</v>
      </c>
      <c r="AC6" s="91" t="s">
        <v>535</v>
      </c>
      <c r="AD6" s="91" t="s">
        <v>591</v>
      </c>
      <c r="AE6" s="91" t="s">
        <v>536</v>
      </c>
      <c r="AF6" s="91" t="s">
        <v>592</v>
      </c>
      <c r="AG6" s="99"/>
      <c r="AH6" s="99"/>
      <c r="AI6" s="99"/>
      <c r="AJ6" s="99"/>
      <c r="AK6" s="99"/>
      <c r="AL6" s="99"/>
      <c r="AM6" s="99"/>
      <c r="AN6" s="100"/>
      <c r="AO6" s="100"/>
      <c r="AP6" s="100"/>
      <c r="AQ6" s="100"/>
      <c r="AR6" s="100"/>
      <c r="AS6" s="100"/>
      <c r="AT6" s="100"/>
      <c r="AU6" s="100"/>
      <c r="AV6" s="100"/>
      <c r="AW6" s="100"/>
      <c r="AX6" s="100"/>
      <c r="AY6" s="100"/>
      <c r="AZ6" s="100"/>
      <c r="BA6" s="100"/>
    </row>
    <row r="7" spans="1:53" ht="143.25" customHeight="1">
      <c r="A7" s="364" t="s">
        <v>61</v>
      </c>
      <c r="B7" s="167" t="s">
        <v>58</v>
      </c>
      <c r="C7" s="167" t="s">
        <v>358</v>
      </c>
      <c r="D7" s="168" t="s">
        <v>448</v>
      </c>
      <c r="E7" s="150">
        <v>100</v>
      </c>
      <c r="F7" s="150">
        <v>25</v>
      </c>
      <c r="G7" s="150" t="s">
        <v>567</v>
      </c>
      <c r="H7" s="104">
        <f>F7/4</f>
        <v>6.25</v>
      </c>
      <c r="I7" s="25"/>
      <c r="J7" s="106">
        <f>_xlfn.PERCENTOF(I7,H7)</f>
        <v>0</v>
      </c>
      <c r="K7" s="94" t="str">
        <f t="shared" ref="K7:K11" si="0">IF(I7&gt;=H7,"CUMPLE","NO CUMPLE")</f>
        <v>NO CUMPLE</v>
      </c>
      <c r="L7" s="25"/>
      <c r="M7" s="104">
        <f>F7/4</f>
        <v>6.25</v>
      </c>
      <c r="N7" s="25"/>
      <c r="O7" s="106">
        <f>_xlfn.PERCENTOF(N7,M7)</f>
        <v>0</v>
      </c>
      <c r="P7" s="94" t="str">
        <f t="shared" ref="P7:P11" si="1">IF(N7&gt;=M7,"CUMPLE","NO CUMPLE")</f>
        <v>NO CUMPLE</v>
      </c>
      <c r="Q7" s="25"/>
      <c r="R7" s="104">
        <f>F7/4</f>
        <v>6.25</v>
      </c>
      <c r="S7" s="25"/>
      <c r="T7" s="106">
        <f>_xlfn.PERCENTOF(S7,R7)</f>
        <v>0</v>
      </c>
      <c r="U7" s="94" t="str">
        <f t="shared" ref="U7:U11" si="2">IF(S7&gt;=R7,"CUMPLE","NO CUMPLE")</f>
        <v>NO CUMPLE</v>
      </c>
      <c r="V7" s="25"/>
      <c r="W7" s="104">
        <f>F7/4</f>
        <v>6.25</v>
      </c>
      <c r="X7" s="25"/>
      <c r="Y7" s="106">
        <f>_xlfn.PERCENTOF(X7,W7)</f>
        <v>0</v>
      </c>
      <c r="Z7" s="94" t="str">
        <f t="shared" ref="Z7:Z11" si="3">IF(X7&gt;=W7,"CUMPLE","NO CUMPLE")</f>
        <v>NO CUMPLE</v>
      </c>
      <c r="AA7" s="25"/>
      <c r="AB7" s="107">
        <f>H7+M7+R7+W7</f>
        <v>25</v>
      </c>
      <c r="AC7" s="162">
        <f>I7+N7+S7+X7</f>
        <v>0</v>
      </c>
      <c r="AD7" s="106">
        <f>_xlfn.PERCENTOF(AC7,AB7)</f>
        <v>0</v>
      </c>
      <c r="AE7" s="94" t="str">
        <f t="shared" ref="AE7:AE11" si="4">IF(AC7&gt;=AB7,"CUMPLE","NO CUMPLE")</f>
        <v>NO CUMPLE</v>
      </c>
      <c r="AF7" s="25"/>
      <c r="AG7" s="85"/>
      <c r="AH7" s="85"/>
      <c r="AI7" s="85"/>
      <c r="AJ7" s="85"/>
      <c r="AK7" s="85"/>
      <c r="AL7" s="85"/>
      <c r="AM7" s="85"/>
    </row>
    <row r="8" spans="1:53" ht="143.25" customHeight="1">
      <c r="A8" s="364"/>
      <c r="B8" s="169" t="s">
        <v>359</v>
      </c>
      <c r="C8" s="170" t="s">
        <v>360</v>
      </c>
      <c r="D8" s="171" t="s">
        <v>449</v>
      </c>
      <c r="E8" s="172">
        <v>48</v>
      </c>
      <c r="F8" s="172">
        <v>12</v>
      </c>
      <c r="G8" s="150" t="s">
        <v>567</v>
      </c>
      <c r="H8" s="107">
        <f t="shared" ref="H8:H11" si="5">F8/4</f>
        <v>3</v>
      </c>
      <c r="I8" s="25"/>
      <c r="J8" s="106">
        <f t="shared" ref="J8:J11" si="6">_xlfn.PERCENTOF(I8,H8)</f>
        <v>0</v>
      </c>
      <c r="K8" s="94" t="str">
        <f t="shared" si="0"/>
        <v>NO CUMPLE</v>
      </c>
      <c r="L8" s="25"/>
      <c r="M8" s="107">
        <f>F8/4</f>
        <v>3</v>
      </c>
      <c r="N8" s="25"/>
      <c r="O8" s="106">
        <f t="shared" ref="O8:O11" si="7">_xlfn.PERCENTOF(N8,M8)</f>
        <v>0</v>
      </c>
      <c r="P8" s="94" t="str">
        <f t="shared" si="1"/>
        <v>NO CUMPLE</v>
      </c>
      <c r="Q8" s="25"/>
      <c r="R8" s="107">
        <f>F8/4</f>
        <v>3</v>
      </c>
      <c r="S8" s="25"/>
      <c r="T8" s="106">
        <f t="shared" ref="T8:T11" si="8">_xlfn.PERCENTOF(S8,R8)</f>
        <v>0</v>
      </c>
      <c r="U8" s="94" t="str">
        <f t="shared" si="2"/>
        <v>NO CUMPLE</v>
      </c>
      <c r="V8" s="25"/>
      <c r="W8" s="107">
        <f>F8/4</f>
        <v>3</v>
      </c>
      <c r="X8" s="25"/>
      <c r="Y8" s="106">
        <f t="shared" ref="Y8:Y11" si="9">_xlfn.PERCENTOF(X8,W8)</f>
        <v>0</v>
      </c>
      <c r="Z8" s="94" t="str">
        <f t="shared" si="3"/>
        <v>NO CUMPLE</v>
      </c>
      <c r="AA8" s="25"/>
      <c r="AB8" s="107">
        <f>H8+M8+R8+W8</f>
        <v>12</v>
      </c>
      <c r="AC8" s="162">
        <f t="shared" ref="AC8:AC11" si="10">I8+N8+S8+X8</f>
        <v>0</v>
      </c>
      <c r="AD8" s="106">
        <f t="shared" ref="AD8:AD11" si="11">_xlfn.PERCENTOF(AC8,AB8)</f>
        <v>0</v>
      </c>
      <c r="AE8" s="94" t="str">
        <f t="shared" si="4"/>
        <v>NO CUMPLE</v>
      </c>
      <c r="AF8" s="25"/>
      <c r="AG8" s="85"/>
      <c r="AH8" s="85"/>
      <c r="AI8" s="85"/>
      <c r="AJ8" s="85"/>
      <c r="AK8" s="85"/>
      <c r="AL8" s="85"/>
      <c r="AM8" s="85"/>
    </row>
    <row r="9" spans="1:53" ht="143.25" customHeight="1">
      <c r="A9" s="364"/>
      <c r="B9" s="169" t="s">
        <v>361</v>
      </c>
      <c r="C9" s="169" t="s">
        <v>362</v>
      </c>
      <c r="D9" s="171" t="s">
        <v>59</v>
      </c>
      <c r="E9" s="173">
        <v>1</v>
      </c>
      <c r="F9" s="173">
        <v>1</v>
      </c>
      <c r="G9" s="150" t="s">
        <v>567</v>
      </c>
      <c r="H9" s="116">
        <f t="shared" si="5"/>
        <v>0.25</v>
      </c>
      <c r="I9" s="29"/>
      <c r="J9" s="106">
        <f t="shared" si="6"/>
        <v>0</v>
      </c>
      <c r="K9" s="94" t="str">
        <f t="shared" si="0"/>
        <v>NO CUMPLE</v>
      </c>
      <c r="L9" s="34"/>
      <c r="M9" s="116">
        <f>F9/4</f>
        <v>0.25</v>
      </c>
      <c r="N9" s="28"/>
      <c r="O9" s="106">
        <f t="shared" si="7"/>
        <v>0</v>
      </c>
      <c r="P9" s="94" t="str">
        <f t="shared" si="1"/>
        <v>NO CUMPLE</v>
      </c>
      <c r="Q9" s="34"/>
      <c r="R9" s="116">
        <f>F9/4</f>
        <v>0.25</v>
      </c>
      <c r="S9" s="28"/>
      <c r="T9" s="106">
        <f t="shared" si="8"/>
        <v>0</v>
      </c>
      <c r="U9" s="94" t="str">
        <f t="shared" si="2"/>
        <v>NO CUMPLE</v>
      </c>
      <c r="V9" s="34"/>
      <c r="W9" s="116">
        <f>F9/4</f>
        <v>0.25</v>
      </c>
      <c r="X9" s="28"/>
      <c r="Y9" s="106">
        <f t="shared" si="9"/>
        <v>0</v>
      </c>
      <c r="Z9" s="94" t="str">
        <f t="shared" si="3"/>
        <v>NO CUMPLE</v>
      </c>
      <c r="AA9" s="34"/>
      <c r="AB9" s="116">
        <f>H9+M9+R9+W9</f>
        <v>1</v>
      </c>
      <c r="AC9" s="116">
        <f t="shared" si="10"/>
        <v>0</v>
      </c>
      <c r="AD9" s="106">
        <f t="shared" si="11"/>
        <v>0</v>
      </c>
      <c r="AE9" s="94" t="str">
        <f t="shared" si="4"/>
        <v>NO CUMPLE</v>
      </c>
      <c r="AF9" s="34"/>
      <c r="AG9" s="85"/>
      <c r="AH9" s="85"/>
      <c r="AI9" s="85"/>
      <c r="AJ9" s="85"/>
      <c r="AK9" s="85"/>
      <c r="AL9" s="85"/>
      <c r="AM9" s="85"/>
    </row>
    <row r="10" spans="1:53" ht="143.25" customHeight="1">
      <c r="A10" s="364"/>
      <c r="B10" s="169" t="s">
        <v>363</v>
      </c>
      <c r="C10" s="169" t="s">
        <v>364</v>
      </c>
      <c r="D10" s="171" t="s">
        <v>450</v>
      </c>
      <c r="E10" s="173">
        <v>0.8</v>
      </c>
      <c r="F10" s="173">
        <v>0.8</v>
      </c>
      <c r="G10" s="150" t="s">
        <v>567</v>
      </c>
      <c r="H10" s="116">
        <f t="shared" si="5"/>
        <v>0.2</v>
      </c>
      <c r="I10" s="29"/>
      <c r="J10" s="106">
        <f t="shared" si="6"/>
        <v>0</v>
      </c>
      <c r="K10" s="94" t="str">
        <f t="shared" si="0"/>
        <v>NO CUMPLE</v>
      </c>
      <c r="L10" s="34"/>
      <c r="M10" s="116">
        <f>F10/4</f>
        <v>0.2</v>
      </c>
      <c r="N10" s="28"/>
      <c r="O10" s="106">
        <f t="shared" si="7"/>
        <v>0</v>
      </c>
      <c r="P10" s="94" t="str">
        <f t="shared" si="1"/>
        <v>NO CUMPLE</v>
      </c>
      <c r="Q10" s="34"/>
      <c r="R10" s="116">
        <f>F10/4</f>
        <v>0.2</v>
      </c>
      <c r="S10" s="28"/>
      <c r="T10" s="106">
        <f t="shared" si="8"/>
        <v>0</v>
      </c>
      <c r="U10" s="94" t="str">
        <f t="shared" si="2"/>
        <v>NO CUMPLE</v>
      </c>
      <c r="V10" s="34"/>
      <c r="W10" s="116">
        <f>F10/4</f>
        <v>0.2</v>
      </c>
      <c r="X10" s="28"/>
      <c r="Y10" s="106">
        <f t="shared" si="9"/>
        <v>0</v>
      </c>
      <c r="Z10" s="94" t="str">
        <f t="shared" si="3"/>
        <v>NO CUMPLE</v>
      </c>
      <c r="AA10" s="34"/>
      <c r="AB10" s="116">
        <f>H10+M10+R10+W10</f>
        <v>0.8</v>
      </c>
      <c r="AC10" s="116">
        <f t="shared" si="10"/>
        <v>0</v>
      </c>
      <c r="AD10" s="106">
        <f t="shared" si="11"/>
        <v>0</v>
      </c>
      <c r="AE10" s="94" t="str">
        <f t="shared" si="4"/>
        <v>NO CUMPLE</v>
      </c>
      <c r="AF10" s="34"/>
      <c r="AG10" s="85"/>
      <c r="AH10" s="85"/>
      <c r="AI10" s="85"/>
      <c r="AJ10" s="85"/>
      <c r="AK10" s="85"/>
      <c r="AL10" s="85"/>
      <c r="AM10" s="85"/>
    </row>
    <row r="11" spans="1:53" ht="143.25" customHeight="1">
      <c r="A11" s="364"/>
      <c r="B11" s="174" t="s">
        <v>365</v>
      </c>
      <c r="C11" s="174" t="s">
        <v>60</v>
      </c>
      <c r="D11" s="175" t="s">
        <v>451</v>
      </c>
      <c r="E11" s="172">
        <v>44</v>
      </c>
      <c r="F11" s="172">
        <v>11</v>
      </c>
      <c r="G11" s="150" t="s">
        <v>567</v>
      </c>
      <c r="H11" s="104">
        <f t="shared" si="5"/>
        <v>2.75</v>
      </c>
      <c r="I11" s="25"/>
      <c r="J11" s="106">
        <f t="shared" si="6"/>
        <v>0</v>
      </c>
      <c r="K11" s="94" t="str">
        <f t="shared" si="0"/>
        <v>NO CUMPLE</v>
      </c>
      <c r="L11" s="25"/>
      <c r="M11" s="104">
        <f>F11/4</f>
        <v>2.75</v>
      </c>
      <c r="N11" s="25"/>
      <c r="O11" s="106">
        <f t="shared" si="7"/>
        <v>0</v>
      </c>
      <c r="P11" s="94" t="str">
        <f t="shared" si="1"/>
        <v>NO CUMPLE</v>
      </c>
      <c r="Q11" s="25"/>
      <c r="R11" s="104">
        <f>F11/4</f>
        <v>2.75</v>
      </c>
      <c r="S11" s="25"/>
      <c r="T11" s="106">
        <f t="shared" si="8"/>
        <v>0</v>
      </c>
      <c r="U11" s="94" t="str">
        <f t="shared" si="2"/>
        <v>NO CUMPLE</v>
      </c>
      <c r="V11" s="25"/>
      <c r="W11" s="104">
        <f>F11/4</f>
        <v>2.75</v>
      </c>
      <c r="X11" s="25"/>
      <c r="Y11" s="106">
        <f t="shared" si="9"/>
        <v>0</v>
      </c>
      <c r="Z11" s="94" t="str">
        <f t="shared" si="3"/>
        <v>NO CUMPLE</v>
      </c>
      <c r="AA11" s="25"/>
      <c r="AB11" s="107">
        <f>H11+M11+R11+W11</f>
        <v>11</v>
      </c>
      <c r="AC11" s="162">
        <f t="shared" si="10"/>
        <v>0</v>
      </c>
      <c r="AD11" s="106">
        <f t="shared" si="11"/>
        <v>0</v>
      </c>
      <c r="AE11" s="94" t="str">
        <f t="shared" si="4"/>
        <v>NO CUMPLE</v>
      </c>
      <c r="AF11" s="25"/>
      <c r="AG11" s="85"/>
      <c r="AH11" s="85"/>
      <c r="AI11" s="85"/>
      <c r="AJ11" s="85"/>
      <c r="AK11" s="85"/>
      <c r="AL11" s="85"/>
      <c r="AM11" s="85"/>
    </row>
    <row r="12" spans="1:53" s="158" customFormat="1" ht="83.25" customHeight="1">
      <c r="A12" s="359"/>
      <c r="B12" s="359"/>
      <c r="C12" s="359"/>
      <c r="D12" s="359"/>
      <c r="E12" s="359"/>
      <c r="F12" s="359"/>
      <c r="G12" s="359"/>
      <c r="H12" s="360"/>
      <c r="I12" s="278" t="s">
        <v>529</v>
      </c>
      <c r="J12" s="279"/>
      <c r="K12" s="280"/>
      <c r="L12" s="257"/>
      <c r="M12" s="258"/>
      <c r="N12" s="255" t="s">
        <v>530</v>
      </c>
      <c r="O12" s="256"/>
      <c r="P12" s="256"/>
      <c r="Q12" s="257"/>
      <c r="R12" s="258"/>
      <c r="S12" s="261" t="s">
        <v>531</v>
      </c>
      <c r="T12" s="262"/>
      <c r="U12" s="263"/>
      <c r="V12" s="257"/>
      <c r="W12" s="258"/>
      <c r="X12" s="270" t="s">
        <v>532</v>
      </c>
      <c r="Y12" s="271"/>
      <c r="Z12" s="271"/>
      <c r="AA12" s="257"/>
      <c r="AB12" s="258"/>
      <c r="AC12" s="272" t="s">
        <v>537</v>
      </c>
      <c r="AD12" s="273"/>
      <c r="AE12" s="273"/>
      <c r="AF12" s="160"/>
      <c r="AG12" s="157"/>
      <c r="AH12" s="157"/>
      <c r="AI12" s="157"/>
      <c r="AJ12" s="157"/>
      <c r="AK12" s="157"/>
      <c r="AL12" s="157"/>
      <c r="AM12" s="157"/>
    </row>
    <row r="13" spans="1:53" ht="15">
      <c r="A13" s="361"/>
      <c r="B13" s="361"/>
      <c r="C13" s="361"/>
      <c r="D13" s="361"/>
      <c r="E13" s="361"/>
      <c r="F13" s="361"/>
      <c r="G13" s="361"/>
      <c r="H13" s="362"/>
      <c r="I13" s="86" t="s">
        <v>526</v>
      </c>
      <c r="J13" s="77" t="s">
        <v>527</v>
      </c>
      <c r="K13" s="86" t="s">
        <v>533</v>
      </c>
      <c r="L13" s="259"/>
      <c r="M13" s="260"/>
      <c r="N13" s="87" t="s">
        <v>526</v>
      </c>
      <c r="O13" s="87" t="s">
        <v>527</v>
      </c>
      <c r="P13" s="78" t="s">
        <v>533</v>
      </c>
      <c r="Q13" s="259"/>
      <c r="R13" s="260"/>
      <c r="S13" s="79" t="s">
        <v>526</v>
      </c>
      <c r="T13" s="80" t="s">
        <v>527</v>
      </c>
      <c r="U13" s="81" t="s">
        <v>533</v>
      </c>
      <c r="V13" s="259"/>
      <c r="W13" s="260"/>
      <c r="X13" s="88" t="s">
        <v>526</v>
      </c>
      <c r="Y13" s="89" t="s">
        <v>527</v>
      </c>
      <c r="Z13" s="82" t="s">
        <v>533</v>
      </c>
      <c r="AA13" s="259"/>
      <c r="AB13" s="260"/>
      <c r="AC13" s="90" t="s">
        <v>526</v>
      </c>
      <c r="AD13" s="91" t="s">
        <v>527</v>
      </c>
      <c r="AE13" s="83" t="s">
        <v>533</v>
      </c>
    </row>
    <row r="14" spans="1:53">
      <c r="A14" s="361"/>
      <c r="B14" s="361"/>
      <c r="C14" s="361"/>
      <c r="D14" s="361"/>
      <c r="E14" s="361"/>
      <c r="F14" s="361"/>
      <c r="G14" s="361"/>
      <c r="H14" s="362"/>
      <c r="I14" s="92">
        <v>1</v>
      </c>
      <c r="J14" s="93">
        <f>AVERAGE(J7:J11)</f>
        <v>0</v>
      </c>
      <c r="K14" s="94" t="str">
        <f>IF(J14&gt;=I14,"CUMPLE","NO CUMPLE")</f>
        <v>NO CUMPLE</v>
      </c>
      <c r="L14" s="259"/>
      <c r="M14" s="260"/>
      <c r="N14" s="92">
        <v>1</v>
      </c>
      <c r="O14" s="93">
        <f>AVERAGE(O7:O11)</f>
        <v>0</v>
      </c>
      <c r="P14" s="94" t="str">
        <f>IF(O14&gt;=N14,"CUMPLE","NO CUMPLE")</f>
        <v>NO CUMPLE</v>
      </c>
      <c r="Q14" s="259"/>
      <c r="R14" s="260"/>
      <c r="S14" s="93">
        <v>1</v>
      </c>
      <c r="T14" s="93">
        <f>AVERAGE(T7:T11)</f>
        <v>0</v>
      </c>
      <c r="U14" s="94" t="str">
        <f>IF(T14&gt;=S14,"CUMPLE","NO CUMPLE")</f>
        <v>NO CUMPLE</v>
      </c>
      <c r="V14" s="259"/>
      <c r="W14" s="260"/>
      <c r="X14" s="93">
        <v>1</v>
      </c>
      <c r="Y14" s="93">
        <f>AVERAGE(Y7:Y11)</f>
        <v>0</v>
      </c>
      <c r="Z14" s="95" t="str">
        <f>IF(Y14&gt;=X14,"CUMPLE","NO CUMPLE")</f>
        <v>NO CUMPLE</v>
      </c>
      <c r="AA14" s="259"/>
      <c r="AB14" s="260"/>
      <c r="AC14" s="93">
        <v>1</v>
      </c>
      <c r="AD14" s="93">
        <f>AVERAGE(AD7:AD11)</f>
        <v>0</v>
      </c>
      <c r="AE14" s="95" t="str">
        <f>IF(AD14&gt;=AC14,"CUMPLE","NO CUMPLE")</f>
        <v>NO CUMPLE</v>
      </c>
    </row>
  </sheetData>
  <sheetProtection algorithmName="SHA-512" hashValue="IP3/aagRZE35r7OoKJ8eWumZvJY4gQv2nStPkD1aAaEv9cyKabNvltPMxVIZ8Zo9dBcrpPjuc5mnx1C30tssVg==" saltValue="HYOitpQ5I8GwRs1Eb0sUWA==" spinCount="100000" sheet="1" objects="1" scenarios="1"/>
  <mergeCells count="33">
    <mergeCell ref="W5:AA5"/>
    <mergeCell ref="AB5:AF5"/>
    <mergeCell ref="C5:C6"/>
    <mergeCell ref="D5:D6"/>
    <mergeCell ref="H5:L5"/>
    <mergeCell ref="M5:Q5"/>
    <mergeCell ref="R5:V5"/>
    <mergeCell ref="S12:U12"/>
    <mergeCell ref="V12:W14"/>
    <mergeCell ref="X12:Z12"/>
    <mergeCell ref="AA12:AB14"/>
    <mergeCell ref="AC12:AE12"/>
    <mergeCell ref="I12:K12"/>
    <mergeCell ref="L12:M14"/>
    <mergeCell ref="N12:P12"/>
    <mergeCell ref="Q12:R14"/>
    <mergeCell ref="A12:H14"/>
    <mergeCell ref="A7:A11"/>
    <mergeCell ref="A1:C1"/>
    <mergeCell ref="D1:AC1"/>
    <mergeCell ref="AD1:AF1"/>
    <mergeCell ref="A2:C2"/>
    <mergeCell ref="D2:L2"/>
    <mergeCell ref="M2:U2"/>
    <mergeCell ref="V2:AC2"/>
    <mergeCell ref="AD2:AF2"/>
    <mergeCell ref="A3:AF3"/>
    <mergeCell ref="E5:E6"/>
    <mergeCell ref="F5:F6"/>
    <mergeCell ref="G5:G6"/>
    <mergeCell ref="A4:AF4"/>
    <mergeCell ref="A5:A6"/>
    <mergeCell ref="B5:B6"/>
  </mergeCells>
  <conditionalFormatting sqref="K7">
    <cfRule type="iconSet" priority="75">
      <iconSet>
        <cfvo type="percent" val="0"/>
        <cfvo type="percent" val="33"/>
        <cfvo type="percent" val="67"/>
      </iconSet>
    </cfRule>
  </conditionalFormatting>
  <conditionalFormatting sqref="K7:K11">
    <cfRule type="containsText" dxfId="279" priority="44" operator="containsText" text="CUMPLE">
      <formula>NOT(ISERROR(SEARCH("CUMPLE",K7)))</formula>
    </cfRule>
    <cfRule type="containsText" dxfId="278" priority="43" operator="containsText" text="NO CUMPLE">
      <formula>NOT(ISERROR(SEARCH("NO CUMPLE",K7)))</formula>
    </cfRule>
  </conditionalFormatting>
  <conditionalFormatting sqref="K8">
    <cfRule type="iconSet" priority="60">
      <iconSet>
        <cfvo type="percent" val="0"/>
        <cfvo type="percent" val="33"/>
        <cfvo type="percent" val="67"/>
      </iconSet>
    </cfRule>
  </conditionalFormatting>
  <conditionalFormatting sqref="K9">
    <cfRule type="iconSet" priority="105">
      <iconSet>
        <cfvo type="percent" val="0"/>
        <cfvo type="percent" val="33"/>
        <cfvo type="percent" val="67"/>
      </iconSet>
    </cfRule>
  </conditionalFormatting>
  <conditionalFormatting sqref="K10">
    <cfRule type="iconSet" priority="90">
      <iconSet>
        <cfvo type="percent" val="0"/>
        <cfvo type="percent" val="33"/>
        <cfvo type="percent" val="67"/>
      </iconSet>
    </cfRule>
  </conditionalFormatting>
  <conditionalFormatting sqref="K11">
    <cfRule type="iconSet" priority="45">
      <iconSet>
        <cfvo type="percent" val="0"/>
        <cfvo type="percent" val="33"/>
        <cfvo type="percent" val="67"/>
      </iconSet>
    </cfRule>
  </conditionalFormatting>
  <conditionalFormatting sqref="K14">
    <cfRule type="containsText" dxfId="277" priority="13" operator="containsText" text="NO CUMPLE">
      <formula>NOT(ISERROR(SEARCH("NO CUMPLE",K14)))</formula>
    </cfRule>
    <cfRule type="containsText" dxfId="276" priority="14" operator="containsText" text="CUMPLE">
      <formula>NOT(ISERROR(SEARCH("CUMPLE",K14)))</formula>
    </cfRule>
    <cfRule type="iconSet" priority="15">
      <iconSet>
        <cfvo type="percent" val="0"/>
        <cfvo type="percent" val="33"/>
        <cfvo type="percent" val="67"/>
      </iconSet>
    </cfRule>
  </conditionalFormatting>
  <conditionalFormatting sqref="P7">
    <cfRule type="iconSet" priority="72">
      <iconSet>
        <cfvo type="percent" val="0"/>
        <cfvo type="percent" val="33"/>
        <cfvo type="percent" val="67"/>
      </iconSet>
    </cfRule>
  </conditionalFormatting>
  <conditionalFormatting sqref="P7:P11">
    <cfRule type="containsText" dxfId="275" priority="40" operator="containsText" text="NO CUMPLE">
      <formula>NOT(ISERROR(SEARCH("NO CUMPLE",P7)))</formula>
    </cfRule>
    <cfRule type="containsText" dxfId="274" priority="41" operator="containsText" text="CUMPLE">
      <formula>NOT(ISERROR(SEARCH("CUMPLE",P7)))</formula>
    </cfRule>
  </conditionalFormatting>
  <conditionalFormatting sqref="P8">
    <cfRule type="iconSet" priority="57">
      <iconSet>
        <cfvo type="percent" val="0"/>
        <cfvo type="percent" val="33"/>
        <cfvo type="percent" val="67"/>
      </iconSet>
    </cfRule>
  </conditionalFormatting>
  <conditionalFormatting sqref="P9">
    <cfRule type="iconSet" priority="102">
      <iconSet>
        <cfvo type="percent" val="0"/>
        <cfvo type="percent" val="33"/>
        <cfvo type="percent" val="67"/>
      </iconSet>
    </cfRule>
  </conditionalFormatting>
  <conditionalFormatting sqref="P10">
    <cfRule type="iconSet" priority="87">
      <iconSet>
        <cfvo type="percent" val="0"/>
        <cfvo type="percent" val="33"/>
        <cfvo type="percent" val="67"/>
      </iconSet>
    </cfRule>
  </conditionalFormatting>
  <conditionalFormatting sqref="P11">
    <cfRule type="iconSet" priority="42">
      <iconSet>
        <cfvo type="percent" val="0"/>
        <cfvo type="percent" val="33"/>
        <cfvo type="percent" val="67"/>
      </iconSet>
    </cfRule>
  </conditionalFormatting>
  <conditionalFormatting sqref="P14">
    <cfRule type="containsText" dxfId="273" priority="10" operator="containsText" text="NO CUMPLE">
      <formula>NOT(ISERROR(SEARCH("NO CUMPLE",P14)))</formula>
    </cfRule>
    <cfRule type="containsText" dxfId="272" priority="11" operator="containsText" text="CUMPLE">
      <formula>NOT(ISERROR(SEARCH("CUMPLE",P14)))</formula>
    </cfRule>
    <cfRule type="iconSet" priority="12">
      <iconSet>
        <cfvo type="percent" val="0"/>
        <cfvo type="percent" val="33"/>
        <cfvo type="percent" val="67"/>
      </iconSet>
    </cfRule>
  </conditionalFormatting>
  <conditionalFormatting sqref="U7">
    <cfRule type="iconSet" priority="69">
      <iconSet>
        <cfvo type="percent" val="0"/>
        <cfvo type="percent" val="33"/>
        <cfvo type="percent" val="67"/>
      </iconSet>
    </cfRule>
  </conditionalFormatting>
  <conditionalFormatting sqref="U7:U11">
    <cfRule type="containsText" dxfId="271" priority="37" operator="containsText" text="NO CUMPLE">
      <formula>NOT(ISERROR(SEARCH("NO CUMPLE",U7)))</formula>
    </cfRule>
    <cfRule type="containsText" dxfId="270" priority="38" operator="containsText" text="CUMPLE">
      <formula>NOT(ISERROR(SEARCH("CUMPLE",U7)))</formula>
    </cfRule>
  </conditionalFormatting>
  <conditionalFormatting sqref="U8">
    <cfRule type="iconSet" priority="54">
      <iconSet>
        <cfvo type="percent" val="0"/>
        <cfvo type="percent" val="33"/>
        <cfvo type="percent" val="67"/>
      </iconSet>
    </cfRule>
  </conditionalFormatting>
  <conditionalFormatting sqref="U9">
    <cfRule type="iconSet" priority="99">
      <iconSet>
        <cfvo type="percent" val="0"/>
        <cfvo type="percent" val="33"/>
        <cfvo type="percent" val="67"/>
      </iconSet>
    </cfRule>
  </conditionalFormatting>
  <conditionalFormatting sqref="U10">
    <cfRule type="iconSet" priority="84">
      <iconSet>
        <cfvo type="percent" val="0"/>
        <cfvo type="percent" val="33"/>
        <cfvo type="percent" val="67"/>
      </iconSet>
    </cfRule>
  </conditionalFormatting>
  <conditionalFormatting sqref="U11">
    <cfRule type="iconSet" priority="39">
      <iconSet>
        <cfvo type="percent" val="0"/>
        <cfvo type="percent" val="33"/>
        <cfvo type="percent" val="67"/>
      </iconSet>
    </cfRule>
  </conditionalFormatting>
  <conditionalFormatting sqref="U14">
    <cfRule type="iconSet" priority="9">
      <iconSet>
        <cfvo type="percent" val="0"/>
        <cfvo type="percent" val="33"/>
        <cfvo type="percent" val="67"/>
      </iconSet>
    </cfRule>
    <cfRule type="containsText" dxfId="269" priority="7" operator="containsText" text="NO CUMPLE">
      <formula>NOT(ISERROR(SEARCH("NO CUMPLE",U14)))</formula>
    </cfRule>
    <cfRule type="containsText" dxfId="268" priority="8" operator="containsText" text="CUMPLE">
      <formula>NOT(ISERROR(SEARCH("CUMPLE",U14)))</formula>
    </cfRule>
  </conditionalFormatting>
  <conditionalFormatting sqref="Z7">
    <cfRule type="iconSet" priority="66">
      <iconSet>
        <cfvo type="percent" val="0"/>
        <cfvo type="percent" val="33"/>
        <cfvo type="percent" val="67"/>
      </iconSet>
    </cfRule>
  </conditionalFormatting>
  <conditionalFormatting sqref="Z7:Z11">
    <cfRule type="containsText" dxfId="267" priority="35" operator="containsText" text="CUMPLE">
      <formula>NOT(ISERROR(SEARCH("CUMPLE",Z7)))</formula>
    </cfRule>
    <cfRule type="containsText" dxfId="266" priority="34" operator="containsText" text="NO CUMPLE">
      <formula>NOT(ISERROR(SEARCH("NO CUMPLE",Z7)))</formula>
    </cfRule>
  </conditionalFormatting>
  <conditionalFormatting sqref="Z8">
    <cfRule type="iconSet" priority="51">
      <iconSet>
        <cfvo type="percent" val="0"/>
        <cfvo type="percent" val="33"/>
        <cfvo type="percent" val="67"/>
      </iconSet>
    </cfRule>
  </conditionalFormatting>
  <conditionalFormatting sqref="Z9">
    <cfRule type="iconSet" priority="96">
      <iconSet>
        <cfvo type="percent" val="0"/>
        <cfvo type="percent" val="33"/>
        <cfvo type="percent" val="67"/>
      </iconSet>
    </cfRule>
  </conditionalFormatting>
  <conditionalFormatting sqref="Z10">
    <cfRule type="iconSet" priority="81">
      <iconSet>
        <cfvo type="percent" val="0"/>
        <cfvo type="percent" val="33"/>
        <cfvo type="percent" val="67"/>
      </iconSet>
    </cfRule>
  </conditionalFormatting>
  <conditionalFormatting sqref="Z11">
    <cfRule type="iconSet" priority="36">
      <iconSet>
        <cfvo type="percent" val="0"/>
        <cfvo type="percent" val="33"/>
        <cfvo type="percent" val="67"/>
      </iconSet>
    </cfRule>
  </conditionalFormatting>
  <conditionalFormatting sqref="Z14">
    <cfRule type="iconSet" priority="6">
      <iconSet>
        <cfvo type="percent" val="0"/>
        <cfvo type="percent" val="33"/>
        <cfvo type="percent" val="67"/>
      </iconSet>
    </cfRule>
    <cfRule type="containsText" dxfId="265" priority="5" operator="containsText" text="CUMPLE">
      <formula>NOT(ISERROR(SEARCH("CUMPLE",Z14)))</formula>
    </cfRule>
    <cfRule type="containsText" dxfId="264" priority="4" operator="containsText" text="NO CUMPLE">
      <formula>NOT(ISERROR(SEARCH("NO CUMPLE",Z14)))</formula>
    </cfRule>
  </conditionalFormatting>
  <conditionalFormatting sqref="AE7">
    <cfRule type="iconSet" priority="63">
      <iconSet>
        <cfvo type="percent" val="0"/>
        <cfvo type="percent" val="33"/>
        <cfvo type="percent" val="67"/>
      </iconSet>
    </cfRule>
  </conditionalFormatting>
  <conditionalFormatting sqref="AE7:AE11">
    <cfRule type="containsText" dxfId="263" priority="31" operator="containsText" text="NO CUMPLE">
      <formula>NOT(ISERROR(SEARCH("NO CUMPLE",AE7)))</formula>
    </cfRule>
    <cfRule type="containsText" dxfId="262" priority="32" operator="containsText" text="CUMPLE">
      <formula>NOT(ISERROR(SEARCH("CUMPLE",AE7)))</formula>
    </cfRule>
  </conditionalFormatting>
  <conditionalFormatting sqref="AE8">
    <cfRule type="iconSet" priority="48">
      <iconSet>
        <cfvo type="percent" val="0"/>
        <cfvo type="percent" val="33"/>
        <cfvo type="percent" val="67"/>
      </iconSet>
    </cfRule>
  </conditionalFormatting>
  <conditionalFormatting sqref="AE9">
    <cfRule type="iconSet" priority="93">
      <iconSet>
        <cfvo type="percent" val="0"/>
        <cfvo type="percent" val="33"/>
        <cfvo type="percent" val="67"/>
      </iconSet>
    </cfRule>
  </conditionalFormatting>
  <conditionalFormatting sqref="AE10">
    <cfRule type="iconSet" priority="78">
      <iconSet>
        <cfvo type="percent" val="0"/>
        <cfvo type="percent" val="33"/>
        <cfvo type="percent" val="67"/>
      </iconSet>
    </cfRule>
  </conditionalFormatting>
  <conditionalFormatting sqref="AE11">
    <cfRule type="iconSet" priority="33">
      <iconSet>
        <cfvo type="percent" val="0"/>
        <cfvo type="percent" val="33"/>
        <cfvo type="percent" val="67"/>
      </iconSet>
    </cfRule>
  </conditionalFormatting>
  <conditionalFormatting sqref="AE14">
    <cfRule type="containsText" dxfId="261" priority="1" operator="containsText" text="NO CUMPLE">
      <formula>NOT(ISERROR(SEARCH("NO CUMPLE",AE14)))</formula>
    </cfRule>
    <cfRule type="iconSet" priority="3">
      <iconSet>
        <cfvo type="percent" val="0"/>
        <cfvo type="percent" val="33"/>
        <cfvo type="percent" val="67"/>
      </iconSet>
    </cfRule>
    <cfRule type="containsText" dxfId="260" priority="2" operator="containsText" text="CUMPLE">
      <formula>NOT(ISERROR(SEARCH("CUMPLE",AE14)))</formula>
    </cfRule>
  </conditionalFormatting>
  <dataValidations xWindow="313" yWindow="789" count="3">
    <dataValidation allowBlank="1" showInputMessage="1" showErrorMessage="1" prompt="Describa las acciones que desarrollan los componentes de la PP o Plan de Acciones Afirmativas" sqref="C5:E5" xr:uid="{1600BA0A-9D6C-4955-9956-63FEC966BF01}"/>
    <dataValidation allowBlank="1" showInputMessage="1" showErrorMessage="1" prompt="Elija de acuerdo a la categoría anterior_x000a_" sqref="B5" xr:uid="{F02977A8-8B52-469F-BE8D-B671C65132B4}"/>
    <dataValidation type="list" allowBlank="1" showErrorMessage="1" sqref="A7" xr:uid="{CD1CFD97-BC60-4A9C-A4F1-B3088D2061AA}">
      <formula1>Dimensiones</formula1>
    </dataValidation>
  </dataValidations>
  <pageMargins left="0.7" right="0.7" top="0.75" bottom="0.75" header="0.3" footer="0.3"/>
  <pageSetup scale="3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3</vt:i4>
      </vt:variant>
    </vt:vector>
  </HeadingPairs>
  <TitlesOfParts>
    <vt:vector size="26" baseType="lpstr">
      <vt:lpstr>Consolidado Año 2025</vt:lpstr>
      <vt:lpstr>Talento Humano</vt:lpstr>
      <vt:lpstr>Tecnico Cientifica</vt:lpstr>
      <vt:lpstr>Comunicaciones</vt:lpstr>
      <vt:lpstr>Mision Medica </vt:lpstr>
      <vt:lpstr>TICs</vt:lpstr>
      <vt:lpstr>Biomedico</vt:lpstr>
      <vt:lpstr>SIAU</vt:lpstr>
      <vt:lpstr>SST</vt:lpstr>
      <vt:lpstr>Calidad</vt:lpstr>
      <vt:lpstr>Ambiental </vt:lpstr>
      <vt:lpstr>Financiera</vt:lpstr>
      <vt:lpstr>Planeación </vt:lpstr>
      <vt:lpstr>Contratación </vt:lpstr>
      <vt:lpstr>Facturacion </vt:lpstr>
      <vt:lpstr>Almacen</vt:lpstr>
      <vt:lpstr>Comercial</vt:lpstr>
      <vt:lpstr>Infraestructura</vt:lpstr>
      <vt:lpstr>Defensa Judicial</vt:lpstr>
      <vt:lpstr>Control Interno</vt:lpstr>
      <vt:lpstr>Gestion Documental </vt:lpstr>
      <vt:lpstr>Asesor Juridico </vt:lpstr>
      <vt:lpstr>Instructivo</vt:lpstr>
      <vt:lpstr>Instructivo!Área_de_impresión</vt:lpstr>
      <vt:lpstr>'Talento Humano'!Área_de_impresión</vt:lpstr>
      <vt:lpstr>'Tecnico Cientifica'!Área_de_impresión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2025-03-06T15:50:34Z</dcterms:created>
  <dcterms:modified xsi:type="dcterms:W3CDTF">2025-08-27T16:03:27Z</dcterms:modified>
</cp:coreProperties>
</file>