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vsd" ContentType="application/vnd.visi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showInkAnnotation="0" codeName="ThisWorkbook"/>
  <mc:AlternateContent xmlns:mc="http://schemas.openxmlformats.org/markup-compatibility/2006">
    <mc:Choice Requires="x15">
      <x15ac:absPath xmlns:x15ac="http://schemas.microsoft.com/office/spreadsheetml/2010/11/ac" url="C:\Users\06979.ESECEODOMINIO\Desktop\1. Contratación\5 Formatos\MODIFICADOS OK\"/>
    </mc:Choice>
  </mc:AlternateContent>
  <xr:revisionPtr revIDLastSave="0" documentId="13_ncr:1_{D8C0FA8D-437C-4C57-8750-8023F50758AF}" xr6:coauthVersionLast="47" xr6:coauthVersionMax="47" xr10:uidLastSave="{00000000-0000-0000-0000-000000000000}"/>
  <bookViews>
    <workbookView xWindow="3075" yWindow="3075" windowWidth="21600" windowHeight="11295" tabRatio="688" firstSheet="1" activeTab="1" xr2:uid="{00000000-000D-0000-FFFF-FFFF00000000}"/>
  </bookViews>
  <sheets>
    <sheet name="INFORMACION PAGOS" sheetId="28" state="hidden" r:id="rId1"/>
    <sheet name="CCYAP" sheetId="34" r:id="rId2"/>
    <sheet name="Instructivo" sheetId="33" r:id="rId3"/>
    <sheet name="OTC-IT-001" sheetId="30" state="hidden" r:id="rId4"/>
    <sheet name="MACRO" sheetId="31" state="hidden" r:id="rId5"/>
    <sheet name="1" sheetId="27" state="hidden" r:id="rId6"/>
  </sheets>
  <definedNames>
    <definedName name="_xlnm._FilterDatabase" localSheetId="3" hidden="1">'OTC-IT-001'!$D$46:$H$49</definedName>
    <definedName name="_xlnm.Print_Area" localSheetId="1">CCYAP!$B$1:$AJ$54</definedName>
    <definedName name="_xlnm.Print_Area" localSheetId="0">'INFORMACION PAGOS'!$A$1:$AK$36</definedName>
    <definedName name="_xlnm.Print_Area" localSheetId="3">'OTC-IT-001'!$A$1:$H$59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7" i="34" l="1"/>
  <c r="Z7" i="34"/>
  <c r="F7" i="34"/>
  <c r="H36" i="34"/>
  <c r="H34" i="34"/>
  <c r="K16" i="34"/>
  <c r="AJ13" i="34"/>
  <c r="T13" i="34"/>
  <c r="M13" i="34"/>
  <c r="G13" i="34"/>
  <c r="T12" i="34"/>
  <c r="AJ10" i="34"/>
  <c r="AF10" i="34"/>
  <c r="W10" i="34"/>
  <c r="F10" i="34"/>
  <c r="AB6" i="34"/>
  <c r="Z6" i="34"/>
  <c r="W6" i="34"/>
  <c r="AI5" i="34"/>
  <c r="AH5" i="34"/>
  <c r="AG5" i="34"/>
  <c r="W5" i="34"/>
  <c r="H38" i="34" l="1"/>
  <c r="A4" i="27" l="1"/>
  <c r="ER35" i="27"/>
  <c r="ER36" i="27" s="1"/>
  <c r="ER37" i="27" s="1"/>
  <c r="ER38" i="27" s="1"/>
  <c r="ER39" i="27" s="1"/>
  <c r="ER40" i="27" s="1"/>
  <c r="ER41" i="27" s="1"/>
  <c r="D25" i="27"/>
  <c r="AR25" i="27" s="1"/>
  <c r="AC25" i="27"/>
  <c r="AD25" i="27" s="1"/>
  <c r="E25" i="27"/>
  <c r="D24" i="27"/>
  <c r="AT24" i="27" s="1"/>
  <c r="AC24" i="27"/>
  <c r="AD24" i="27" s="1"/>
  <c r="E24" i="27"/>
  <c r="D23" i="27"/>
  <c r="AR23" i="27" s="1"/>
  <c r="AC23" i="27"/>
  <c r="AD23" i="27" s="1"/>
  <c r="E23" i="27"/>
  <c r="D22" i="27"/>
  <c r="AC22" i="27"/>
  <c r="AD22" i="27" s="1"/>
  <c r="E22" i="27"/>
  <c r="D21" i="27"/>
  <c r="AQ21" i="27" s="1"/>
  <c r="AC21" i="27"/>
  <c r="E21" i="27"/>
  <c r="D20" i="27"/>
  <c r="AS20" i="27" s="1"/>
  <c r="AC20" i="27"/>
  <c r="E20" i="27"/>
  <c r="D19" i="27"/>
  <c r="AT19" i="27" s="1"/>
  <c r="AC19" i="27"/>
  <c r="AD19" i="27" s="1"/>
  <c r="AV19" i="27" s="1"/>
  <c r="E19" i="27"/>
  <c r="D18" i="27"/>
  <c r="AC18" i="27"/>
  <c r="AD18" i="27" s="1"/>
  <c r="AE18" i="27" s="1"/>
  <c r="AW18" i="27" s="1"/>
  <c r="E18" i="27"/>
  <c r="D17" i="27"/>
  <c r="AO17" i="27" s="1"/>
  <c r="BG17" i="27" s="1"/>
  <c r="AC17" i="27"/>
  <c r="E17" i="27"/>
  <c r="D16" i="27"/>
  <c r="AR16" i="27" s="1"/>
  <c r="AC16" i="27"/>
  <c r="AD16" i="27" s="1"/>
  <c r="AE16" i="27" s="1"/>
  <c r="E16" i="27"/>
  <c r="D15" i="27"/>
  <c r="AO15" i="27" s="1"/>
  <c r="BG15" i="27" s="1"/>
  <c r="AC15" i="27"/>
  <c r="AD15" i="27" s="1"/>
  <c r="E15" i="27"/>
  <c r="D14" i="27"/>
  <c r="AT14" i="27" s="1"/>
  <c r="AC14" i="27"/>
  <c r="AD14" i="27" s="1"/>
  <c r="AE14" i="27" s="1"/>
  <c r="AF14" i="27" s="1"/>
  <c r="AG14" i="27" s="1"/>
  <c r="E14" i="27"/>
  <c r="D13" i="27"/>
  <c r="AC13" i="27"/>
  <c r="AD13" i="27" s="1"/>
  <c r="AE13" i="27" s="1"/>
  <c r="E13" i="27"/>
  <c r="D12" i="27"/>
  <c r="AR12" i="27" s="1"/>
  <c r="AC12" i="27"/>
  <c r="AD12" i="27" s="1"/>
  <c r="E12" i="27"/>
  <c r="D11" i="27"/>
  <c r="AT11" i="27" s="1"/>
  <c r="AC11" i="27"/>
  <c r="AD11" i="27" s="1"/>
  <c r="AV11" i="27" s="1"/>
  <c r="E11" i="27"/>
  <c r="D10" i="27"/>
  <c r="AC10" i="27"/>
  <c r="AD10" i="27" s="1"/>
  <c r="AE10" i="27" s="1"/>
  <c r="AF10" i="27" s="1"/>
  <c r="E10" i="27"/>
  <c r="D9" i="27"/>
  <c r="AT9" i="27" s="1"/>
  <c r="AC9" i="27"/>
  <c r="AD9" i="27" s="1"/>
  <c r="AE9" i="27" s="1"/>
  <c r="E9" i="27"/>
  <c r="D8" i="27"/>
  <c r="AR8" i="27" s="1"/>
  <c r="AC8" i="27"/>
  <c r="E8" i="27"/>
  <c r="D7" i="27"/>
  <c r="AS7" i="27" s="1"/>
  <c r="BL7" i="27" s="1"/>
  <c r="CV7" i="27" s="1"/>
  <c r="AC7" i="27"/>
  <c r="AD7" i="27" s="1"/>
  <c r="AE7" i="27" s="1"/>
  <c r="AF7" i="27" s="1"/>
  <c r="E7" i="27"/>
  <c r="D6" i="27"/>
  <c r="AC6" i="27"/>
  <c r="AD6" i="27" s="1"/>
  <c r="AE6" i="27" s="1"/>
  <c r="AF6" i="27" s="1"/>
  <c r="E6" i="27"/>
  <c r="D5" i="27"/>
  <c r="AC5" i="27"/>
  <c r="E5" i="27"/>
  <c r="AC4" i="27"/>
  <c r="AD4" i="27" s="1"/>
  <c r="E5" i="31"/>
  <c r="D5" i="31"/>
  <c r="AC5" i="31"/>
  <c r="AD5" i="31" s="1"/>
  <c r="AE5" i="31" s="1"/>
  <c r="ER35" i="31"/>
  <c r="ER36" i="31" s="1"/>
  <c r="ER37" i="31" s="1"/>
  <c r="ER38" i="31" s="1"/>
  <c r="ER39" i="31" s="1"/>
  <c r="ER40" i="31" s="1"/>
  <c r="ER41" i="31" s="1"/>
  <c r="E6" i="31"/>
  <c r="D6" i="31"/>
  <c r="AR6" i="31" s="1"/>
  <c r="AC6" i="31"/>
  <c r="AU6" i="31" s="1"/>
  <c r="E7" i="31"/>
  <c r="D7" i="31"/>
  <c r="AS7" i="31" s="1"/>
  <c r="AC7" i="31"/>
  <c r="E8" i="31"/>
  <c r="D8" i="31"/>
  <c r="AC8" i="31"/>
  <c r="AD8" i="31" s="1"/>
  <c r="AE8" i="31" s="1"/>
  <c r="AF8" i="31" s="1"/>
  <c r="AG8" i="31" s="1"/>
  <c r="E9" i="31"/>
  <c r="D9" i="31"/>
  <c r="AS9" i="31" s="1"/>
  <c r="AC9" i="31"/>
  <c r="AD9" i="31" s="1"/>
  <c r="AE9" i="31" s="1"/>
  <c r="AF9" i="31" s="1"/>
  <c r="E10" i="31"/>
  <c r="D10" i="31"/>
  <c r="AC10" i="31"/>
  <c r="E11" i="31"/>
  <c r="D11" i="31"/>
  <c r="AT11" i="31" s="1"/>
  <c r="AC11" i="31"/>
  <c r="AD11" i="31" s="1"/>
  <c r="E12" i="31"/>
  <c r="D12" i="31"/>
  <c r="AC12" i="31"/>
  <c r="AD12" i="31" s="1"/>
  <c r="AE12" i="31" s="1"/>
  <c r="AF12" i="31" s="1"/>
  <c r="AG12" i="31" s="1"/>
  <c r="E13" i="31"/>
  <c r="D13" i="31"/>
  <c r="AC13" i="31"/>
  <c r="E14" i="31"/>
  <c r="D14" i="31"/>
  <c r="AC14" i="31"/>
  <c r="AD14" i="31" s="1"/>
  <c r="E15" i="31"/>
  <c r="D15" i="31"/>
  <c r="AT15" i="31" s="1"/>
  <c r="AC15" i="31"/>
  <c r="E16" i="31"/>
  <c r="D16" i="31"/>
  <c r="AO16" i="31" s="1"/>
  <c r="BG16" i="31" s="1"/>
  <c r="AC16" i="31"/>
  <c r="E17" i="31"/>
  <c r="D17" i="31"/>
  <c r="AO17" i="31" s="1"/>
  <c r="AC17" i="31"/>
  <c r="E18" i="31"/>
  <c r="D18" i="31"/>
  <c r="AC18" i="31"/>
  <c r="AD18" i="31" s="1"/>
  <c r="AE18" i="31" s="1"/>
  <c r="AW18" i="31" s="1"/>
  <c r="E19" i="31"/>
  <c r="D19" i="31"/>
  <c r="AR19" i="31" s="1"/>
  <c r="AC19" i="31"/>
  <c r="AD19" i="31" s="1"/>
  <c r="AE19" i="31" s="1"/>
  <c r="AF19" i="31" s="1"/>
  <c r="E20" i="31"/>
  <c r="D20" i="31"/>
  <c r="AS20" i="31" s="1"/>
  <c r="AC20" i="31"/>
  <c r="E21" i="31"/>
  <c r="D21" i="31"/>
  <c r="AP21" i="31" s="1"/>
  <c r="AC21" i="31"/>
  <c r="AD21" i="31" s="1"/>
  <c r="E22" i="31"/>
  <c r="D22" i="31"/>
  <c r="AT22" i="31" s="1"/>
  <c r="AC22" i="31"/>
  <c r="AD22" i="31" s="1"/>
  <c r="AE22" i="31" s="1"/>
  <c r="E23" i="31"/>
  <c r="D23" i="31"/>
  <c r="AC23" i="31"/>
  <c r="AD23" i="31" s="1"/>
  <c r="AE23" i="31" s="1"/>
  <c r="E24" i="31"/>
  <c r="D24" i="31"/>
  <c r="AC24" i="31"/>
  <c r="AD24" i="31" s="1"/>
  <c r="AE24" i="31" s="1"/>
  <c r="E25" i="31"/>
  <c r="D25" i="31"/>
  <c r="AS25" i="31" s="1"/>
  <c r="AC25" i="31"/>
  <c r="E26" i="31"/>
  <c r="D26" i="31"/>
  <c r="AC26" i="31"/>
  <c r="AD26" i="31" s="1"/>
  <c r="AE26" i="31" s="1"/>
  <c r="AF26" i="31" s="1"/>
  <c r="E27" i="31"/>
  <c r="D27" i="31"/>
  <c r="AP27" i="31" s="1"/>
  <c r="AC27" i="31"/>
  <c r="E28" i="31"/>
  <c r="D28" i="31"/>
  <c r="AC28" i="31"/>
  <c r="E29" i="31"/>
  <c r="D29" i="31"/>
  <c r="AP29" i="31" s="1"/>
  <c r="AC29" i="31"/>
  <c r="E30" i="31"/>
  <c r="D30" i="31"/>
  <c r="AW30" i="31" s="1"/>
  <c r="BP30" i="31" s="1"/>
  <c r="AC30" i="31"/>
  <c r="AD30" i="31" s="1"/>
  <c r="AE30" i="31" s="1"/>
  <c r="AF30" i="31" s="1"/>
  <c r="AG30" i="31" s="1"/>
  <c r="E31" i="31"/>
  <c r="D31" i="31"/>
  <c r="AS31" i="31" s="1"/>
  <c r="AC31" i="31"/>
  <c r="E32" i="31"/>
  <c r="D32" i="31"/>
  <c r="AR32" i="31" s="1"/>
  <c r="AC32" i="31"/>
  <c r="E33" i="31"/>
  <c r="D33" i="31"/>
  <c r="AR33" i="31" s="1"/>
  <c r="AC33" i="31"/>
  <c r="AD33" i="31" s="1"/>
  <c r="AE33" i="31" s="1"/>
  <c r="E34" i="31"/>
  <c r="D34" i="31"/>
  <c r="AC34" i="31"/>
  <c r="AD34" i="31" s="1"/>
  <c r="E35" i="31"/>
  <c r="D35" i="31"/>
  <c r="AR35" i="31" s="1"/>
  <c r="AC35" i="31"/>
  <c r="AD35" i="31" s="1"/>
  <c r="E36" i="31"/>
  <c r="D36" i="31"/>
  <c r="AC36" i="31"/>
  <c r="AD36" i="31" s="1"/>
  <c r="AE36" i="31" s="1"/>
  <c r="E37" i="31"/>
  <c r="D37" i="31"/>
  <c r="AR37" i="31" s="1"/>
  <c r="AC37" i="31"/>
  <c r="AD37" i="31" s="1"/>
  <c r="E38" i="31"/>
  <c r="D38" i="31"/>
  <c r="AO38" i="31" s="1"/>
  <c r="BG38" i="31" s="1"/>
  <c r="AC38" i="31"/>
  <c r="AD38" i="31" s="1"/>
  <c r="E39" i="31"/>
  <c r="D39" i="31"/>
  <c r="AC39" i="31"/>
  <c r="AD39" i="31" s="1"/>
  <c r="AE39" i="31" s="1"/>
  <c r="AF39" i="31" s="1"/>
  <c r="AG39" i="31" s="1"/>
  <c r="E40" i="31"/>
  <c r="D40" i="31"/>
  <c r="AC40" i="31"/>
  <c r="E41" i="31"/>
  <c r="D41" i="31"/>
  <c r="AP41" i="31" s="1"/>
  <c r="AC41" i="31"/>
  <c r="AD41" i="31" s="1"/>
  <c r="E42" i="31"/>
  <c r="D42" i="31"/>
  <c r="AT42" i="31" s="1"/>
  <c r="AC42" i="31"/>
  <c r="E43" i="31"/>
  <c r="D43" i="31"/>
  <c r="AC43" i="31"/>
  <c r="AD43" i="31" s="1"/>
  <c r="E44" i="31"/>
  <c r="D44" i="31"/>
  <c r="AP44" i="31" s="1"/>
  <c r="AC44" i="31"/>
  <c r="E45" i="31"/>
  <c r="D45" i="31"/>
  <c r="AO45" i="31" s="1"/>
  <c r="BG45" i="31" s="1"/>
  <c r="AC45" i="31"/>
  <c r="E46" i="31"/>
  <c r="D46" i="31"/>
  <c r="AS46" i="31" s="1"/>
  <c r="AC46" i="31"/>
  <c r="E47" i="31"/>
  <c r="D47" i="31"/>
  <c r="AC47" i="31"/>
  <c r="E48" i="31"/>
  <c r="D48" i="31"/>
  <c r="AT48" i="31" s="1"/>
  <c r="AC48" i="31"/>
  <c r="AD48" i="31" s="1"/>
  <c r="E49" i="31"/>
  <c r="D49" i="31"/>
  <c r="AC49" i="31"/>
  <c r="E50" i="31"/>
  <c r="D50" i="31"/>
  <c r="AO50" i="31" s="1"/>
  <c r="AC50" i="31"/>
  <c r="AD50" i="31" s="1"/>
  <c r="E51" i="31"/>
  <c r="D51" i="31"/>
  <c r="AC51" i="31"/>
  <c r="E52" i="31"/>
  <c r="D52" i="31"/>
  <c r="AO52" i="31" s="1"/>
  <c r="BG52" i="31" s="1"/>
  <c r="AC52" i="31"/>
  <c r="E53" i="31"/>
  <c r="D53" i="31"/>
  <c r="AC53" i="31"/>
  <c r="E54" i="31"/>
  <c r="D54" i="31"/>
  <c r="AS54" i="31" s="1"/>
  <c r="AC54" i="31"/>
  <c r="AD54" i="31" s="1"/>
  <c r="AE54" i="31" s="1"/>
  <c r="E55" i="31"/>
  <c r="D55" i="31"/>
  <c r="AU55" i="31" s="1"/>
  <c r="AC55" i="31"/>
  <c r="AD55" i="31" s="1"/>
  <c r="AE55" i="31" s="1"/>
  <c r="E56" i="31"/>
  <c r="D56" i="31"/>
  <c r="AP56" i="31" s="1"/>
  <c r="AC56" i="31"/>
  <c r="E57" i="31"/>
  <c r="D57" i="31"/>
  <c r="AC57" i="31"/>
  <c r="E58" i="31"/>
  <c r="D58" i="31"/>
  <c r="AC58" i="31"/>
  <c r="E59" i="31"/>
  <c r="D59" i="31"/>
  <c r="AS59" i="31" s="1"/>
  <c r="AC59" i="31"/>
  <c r="AD59" i="31" s="1"/>
  <c r="E60" i="31"/>
  <c r="D60" i="31"/>
  <c r="AC60" i="31"/>
  <c r="AD60" i="31" s="1"/>
  <c r="E61" i="31"/>
  <c r="D61" i="31"/>
  <c r="AC61" i="31"/>
  <c r="E62" i="31"/>
  <c r="D62" i="31"/>
  <c r="AS62" i="31" s="1"/>
  <c r="AC62" i="31"/>
  <c r="AD62" i="31" s="1"/>
  <c r="E63" i="31"/>
  <c r="D63" i="31"/>
  <c r="AV63" i="31" s="1"/>
  <c r="AC63" i="31"/>
  <c r="AD63" i="31" s="1"/>
  <c r="AE63" i="31" s="1"/>
  <c r="E64" i="31"/>
  <c r="D64" i="31"/>
  <c r="AT64" i="31" s="1"/>
  <c r="AC64" i="31"/>
  <c r="AD64" i="31" s="1"/>
  <c r="E65" i="31"/>
  <c r="D65" i="31"/>
  <c r="AS65" i="31" s="1"/>
  <c r="AC65" i="31"/>
  <c r="E66" i="31"/>
  <c r="D66" i="31"/>
  <c r="AC66" i="31"/>
  <c r="E67" i="31"/>
  <c r="D67" i="31"/>
  <c r="AP67" i="31" s="1"/>
  <c r="AC67" i="31"/>
  <c r="AD67" i="31" s="1"/>
  <c r="AE67" i="31" s="1"/>
  <c r="E68" i="31"/>
  <c r="D68" i="31"/>
  <c r="AT68" i="31" s="1"/>
  <c r="AC68" i="31"/>
  <c r="E69" i="31"/>
  <c r="D69" i="31"/>
  <c r="AC69" i="31"/>
  <c r="AD69" i="31" s="1"/>
  <c r="AE69" i="31" s="1"/>
  <c r="E70" i="31"/>
  <c r="D70" i="31"/>
  <c r="AT70" i="31" s="1"/>
  <c r="AC70" i="31"/>
  <c r="AD70" i="31" s="1"/>
  <c r="E71" i="31"/>
  <c r="D71" i="31"/>
  <c r="AQ71" i="31" s="1"/>
  <c r="DI71" i="31" s="1"/>
  <c r="AC71" i="31"/>
  <c r="E72" i="31"/>
  <c r="D72" i="31"/>
  <c r="AR72" i="31" s="1"/>
  <c r="AC72" i="31"/>
  <c r="AD72" i="31" s="1"/>
  <c r="E73" i="31"/>
  <c r="D73" i="31"/>
  <c r="AR73" i="31" s="1"/>
  <c r="AC73" i="31"/>
  <c r="E74" i="31"/>
  <c r="D74" i="31"/>
  <c r="AR74" i="31" s="1"/>
  <c r="AC74" i="31"/>
  <c r="E75" i="31"/>
  <c r="D75" i="31"/>
  <c r="AC75" i="31"/>
  <c r="AD75" i="31" s="1"/>
  <c r="E76" i="31"/>
  <c r="D76" i="31"/>
  <c r="AQ76" i="31" s="1"/>
  <c r="AC76" i="31"/>
  <c r="E77" i="31"/>
  <c r="D77" i="31"/>
  <c r="AQ77" i="31" s="1"/>
  <c r="AC77" i="31"/>
  <c r="AD77" i="31" s="1"/>
  <c r="E78" i="31"/>
  <c r="D78" i="31"/>
  <c r="AS78" i="31" s="1"/>
  <c r="AC78" i="31"/>
  <c r="AD78" i="31" s="1"/>
  <c r="E79" i="31"/>
  <c r="D79" i="31"/>
  <c r="AC79" i="31"/>
  <c r="AD79" i="31" s="1"/>
  <c r="E80" i="31"/>
  <c r="D80" i="31"/>
  <c r="AC80" i="31"/>
  <c r="AD80" i="31" s="1"/>
  <c r="AE80" i="31" s="1"/>
  <c r="AF80" i="31" s="1"/>
  <c r="AG80" i="31" s="1"/>
  <c r="AH80" i="31" s="1"/>
  <c r="AI80" i="31" s="1"/>
  <c r="AJ80" i="31" s="1"/>
  <c r="E81" i="31"/>
  <c r="D81" i="31"/>
  <c r="AC81" i="31"/>
  <c r="AD81" i="31" s="1"/>
  <c r="AE81" i="31" s="1"/>
  <c r="AF81" i="31" s="1"/>
  <c r="E82" i="31"/>
  <c r="D82" i="31"/>
  <c r="AC82" i="31"/>
  <c r="E83" i="31"/>
  <c r="D83" i="31"/>
  <c r="AC83" i="31"/>
  <c r="E84" i="31"/>
  <c r="D84" i="31"/>
  <c r="AC84" i="31"/>
  <c r="E85" i="31"/>
  <c r="D85" i="31"/>
  <c r="AU85" i="31" s="1"/>
  <c r="AC85" i="31"/>
  <c r="AD85" i="31" s="1"/>
  <c r="AE85" i="31" s="1"/>
  <c r="AF85" i="31" s="1"/>
  <c r="E86" i="31"/>
  <c r="D86" i="31"/>
  <c r="AT86" i="31" s="1"/>
  <c r="AC86" i="31"/>
  <c r="E87" i="31"/>
  <c r="D87" i="31"/>
  <c r="AC87" i="31"/>
  <c r="E88" i="31"/>
  <c r="D88" i="31"/>
  <c r="AS88" i="31" s="1"/>
  <c r="AC88" i="31"/>
  <c r="AD88" i="31" s="1"/>
  <c r="E89" i="31"/>
  <c r="D89" i="31"/>
  <c r="AC89" i="31"/>
  <c r="AD89" i="31" s="1"/>
  <c r="AE89" i="31" s="1"/>
  <c r="E90" i="31"/>
  <c r="D90" i="31"/>
  <c r="AP90" i="31" s="1"/>
  <c r="AC90" i="31"/>
  <c r="E91" i="31"/>
  <c r="D91" i="31"/>
  <c r="AS91" i="31" s="1"/>
  <c r="AC91" i="31"/>
  <c r="AD91" i="31" s="1"/>
  <c r="E92" i="31"/>
  <c r="D92" i="31"/>
  <c r="AC92" i="31"/>
  <c r="E93" i="31"/>
  <c r="D93" i="31"/>
  <c r="AC93" i="31"/>
  <c r="E94" i="31"/>
  <c r="D94" i="31"/>
  <c r="AC94" i="31"/>
  <c r="AD94" i="31" s="1"/>
  <c r="AE94" i="31" s="1"/>
  <c r="AF94" i="31" s="1"/>
  <c r="AG94" i="31" s="1"/>
  <c r="AH94" i="31" s="1"/>
  <c r="E95" i="31"/>
  <c r="D95" i="31"/>
  <c r="AC95" i="31"/>
  <c r="E96" i="31"/>
  <c r="D96" i="31"/>
  <c r="AC96" i="31"/>
  <c r="AD96" i="31" s="1"/>
  <c r="E97" i="31"/>
  <c r="D97" i="31"/>
  <c r="AC97" i="31"/>
  <c r="AD97" i="31" s="1"/>
  <c r="E98" i="31"/>
  <c r="D98" i="31"/>
  <c r="AC98" i="31"/>
  <c r="AD98" i="31" s="1"/>
  <c r="AE98" i="31" s="1"/>
  <c r="AF98" i="31" s="1"/>
  <c r="AG98" i="31" s="1"/>
  <c r="E99" i="31"/>
  <c r="D99" i="31"/>
  <c r="AC99" i="31"/>
  <c r="AU99" i="31" s="1"/>
  <c r="E100" i="31"/>
  <c r="D100" i="31"/>
  <c r="AP100" i="31" s="1"/>
  <c r="AC100" i="31"/>
  <c r="E101" i="31"/>
  <c r="D101" i="31"/>
  <c r="AS101" i="31" s="1"/>
  <c r="AC101" i="31"/>
  <c r="AD101" i="31" s="1"/>
  <c r="E102" i="31"/>
  <c r="D102" i="31"/>
  <c r="AT102" i="31" s="1"/>
  <c r="BM102" i="31" s="1"/>
  <c r="AC102" i="31"/>
  <c r="E103" i="31"/>
  <c r="D103" i="31"/>
  <c r="AR103" i="31" s="1"/>
  <c r="AC103" i="31"/>
  <c r="AD103" i="31" s="1"/>
  <c r="E104" i="31"/>
  <c r="D104" i="31"/>
  <c r="AT104" i="31" s="1"/>
  <c r="AC104" i="31"/>
  <c r="AU104" i="31" s="1"/>
  <c r="BM104" i="31" s="1"/>
  <c r="E105" i="31"/>
  <c r="D105" i="31"/>
  <c r="AQ105" i="31" s="1"/>
  <c r="AC105" i="31"/>
  <c r="E106" i="31"/>
  <c r="D106" i="31"/>
  <c r="AC106" i="31"/>
  <c r="E107" i="31"/>
  <c r="D107" i="31"/>
  <c r="AC107" i="31"/>
  <c r="AD107" i="31" s="1"/>
  <c r="AE107" i="31" s="1"/>
  <c r="AF107" i="31" s="1"/>
  <c r="AG107" i="31" s="1"/>
  <c r="AH107" i="31" s="1"/>
  <c r="AI107" i="31" s="1"/>
  <c r="E108" i="31"/>
  <c r="D108" i="31"/>
  <c r="AC108" i="31"/>
  <c r="AD108" i="31" s="1"/>
  <c r="E109" i="31"/>
  <c r="D109" i="31"/>
  <c r="AO109" i="31" s="1"/>
  <c r="BG109" i="31" s="1"/>
  <c r="AC109" i="31"/>
  <c r="AD109" i="31" s="1"/>
  <c r="E110" i="31"/>
  <c r="D110" i="31"/>
  <c r="AC110" i="31"/>
  <c r="E111" i="31"/>
  <c r="D111" i="31"/>
  <c r="AC111" i="31"/>
  <c r="AD111" i="31" s="1"/>
  <c r="AE111" i="31" s="1"/>
  <c r="AF111" i="31" s="1"/>
  <c r="AG111" i="31" s="1"/>
  <c r="E112" i="31"/>
  <c r="D112" i="31"/>
  <c r="AR112" i="31" s="1"/>
  <c r="AC112" i="31"/>
  <c r="AD112" i="31" s="1"/>
  <c r="E113" i="31"/>
  <c r="D113" i="31"/>
  <c r="AC113" i="31"/>
  <c r="AD113" i="31" s="1"/>
  <c r="E114" i="31"/>
  <c r="D114" i="31"/>
  <c r="AC114" i="31"/>
  <c r="AD114" i="31" s="1"/>
  <c r="AE114" i="31" s="1"/>
  <c r="E115" i="31"/>
  <c r="D115" i="31"/>
  <c r="AS115" i="31" s="1"/>
  <c r="AC115" i="31"/>
  <c r="E116" i="31"/>
  <c r="D116" i="31"/>
  <c r="AR116" i="31" s="1"/>
  <c r="AC116" i="31"/>
  <c r="AD116" i="31" s="1"/>
  <c r="E117" i="31"/>
  <c r="D117" i="31"/>
  <c r="AO117" i="31" s="1"/>
  <c r="BG117" i="31" s="1"/>
  <c r="AC117" i="31"/>
  <c r="E118" i="31"/>
  <c r="D118" i="31"/>
  <c r="AP118" i="31" s="1"/>
  <c r="AC118" i="31"/>
  <c r="E119" i="31"/>
  <c r="D119" i="31"/>
  <c r="AT119" i="31" s="1"/>
  <c r="AC119" i="31"/>
  <c r="AD119" i="31" s="1"/>
  <c r="AE119" i="31" s="1"/>
  <c r="E120" i="31"/>
  <c r="D120" i="31"/>
  <c r="AQ120" i="31" s="1"/>
  <c r="AR120" i="31"/>
  <c r="AC120" i="31"/>
  <c r="E121" i="31"/>
  <c r="D121" i="31"/>
  <c r="AT121" i="31" s="1"/>
  <c r="AC121" i="31"/>
  <c r="E122" i="31"/>
  <c r="D122" i="31"/>
  <c r="AP122" i="31" s="1"/>
  <c r="AC122" i="31"/>
  <c r="AD122" i="31" s="1"/>
  <c r="E123" i="31"/>
  <c r="D123" i="31"/>
  <c r="AC123" i="31"/>
  <c r="E124" i="31"/>
  <c r="D124" i="31"/>
  <c r="AC124" i="31"/>
  <c r="AD124" i="31" s="1"/>
  <c r="AE124" i="31" s="1"/>
  <c r="E125" i="31"/>
  <c r="D125" i="31"/>
  <c r="AC125" i="31"/>
  <c r="AD125" i="31" s="1"/>
  <c r="E126" i="31"/>
  <c r="D126" i="31"/>
  <c r="AC126" i="31"/>
  <c r="AD126" i="31" s="1"/>
  <c r="E127" i="31"/>
  <c r="D127" i="31"/>
  <c r="AT127" i="31" s="1"/>
  <c r="AC127" i="31"/>
  <c r="E128" i="31"/>
  <c r="D128" i="31"/>
  <c r="AC128" i="31"/>
  <c r="AD128" i="31" s="1"/>
  <c r="AE128" i="31" s="1"/>
  <c r="E129" i="31"/>
  <c r="D129" i="31"/>
  <c r="AC129" i="31"/>
  <c r="E130" i="31"/>
  <c r="D130" i="31"/>
  <c r="AT130" i="31" s="1"/>
  <c r="AC130" i="31"/>
  <c r="AD130" i="31" s="1"/>
  <c r="E131" i="31"/>
  <c r="D131" i="31"/>
  <c r="AS131" i="31" s="1"/>
  <c r="AC131" i="31"/>
  <c r="AD131" i="31" s="1"/>
  <c r="AE131" i="31" s="1"/>
  <c r="AF131" i="31" s="1"/>
  <c r="E132" i="31"/>
  <c r="D132" i="31"/>
  <c r="AC132" i="31"/>
  <c r="AD132" i="31" s="1"/>
  <c r="E133" i="31"/>
  <c r="D133" i="31"/>
  <c r="AR133" i="31" s="1"/>
  <c r="AC133" i="31"/>
  <c r="AD133" i="31" s="1"/>
  <c r="E134" i="31"/>
  <c r="D134" i="31"/>
  <c r="AC134" i="31"/>
  <c r="E135" i="31"/>
  <c r="D135" i="31"/>
  <c r="AC135" i="31"/>
  <c r="AD135" i="31" s="1"/>
  <c r="AE135" i="31" s="1"/>
  <c r="AF135" i="31" s="1"/>
  <c r="E136" i="31"/>
  <c r="D136" i="31"/>
  <c r="AO136" i="31" s="1"/>
  <c r="BG136" i="31" s="1"/>
  <c r="AC136" i="31"/>
  <c r="AD136" i="31" s="1"/>
  <c r="E137" i="31"/>
  <c r="D137" i="31"/>
  <c r="AC137" i="31"/>
  <c r="E138" i="31"/>
  <c r="D138" i="31"/>
  <c r="AS138" i="31" s="1"/>
  <c r="AC138" i="31"/>
  <c r="AD138" i="31" s="1"/>
  <c r="E139" i="31"/>
  <c r="D139" i="31"/>
  <c r="AR139" i="31" s="1"/>
  <c r="AC139" i="31"/>
  <c r="AD139" i="31" s="1"/>
  <c r="E140" i="31"/>
  <c r="D140" i="31"/>
  <c r="AC140" i="31"/>
  <c r="AD140" i="31" s="1"/>
  <c r="AE140" i="31" s="1"/>
  <c r="E141" i="31"/>
  <c r="D141" i="31"/>
  <c r="AP141" i="31" s="1"/>
  <c r="AC141" i="31"/>
  <c r="E142" i="31"/>
  <c r="D142" i="31"/>
  <c r="AC142" i="31"/>
  <c r="E143" i="31"/>
  <c r="D143" i="31"/>
  <c r="AC143" i="31"/>
  <c r="AD143" i="31" s="1"/>
  <c r="E144" i="31"/>
  <c r="D144" i="31"/>
  <c r="AU144" i="31" s="1"/>
  <c r="AC144" i="31"/>
  <c r="AD144" i="31" s="1"/>
  <c r="AE144" i="31" s="1"/>
  <c r="AF144" i="31" s="1"/>
  <c r="E145" i="31"/>
  <c r="D145" i="31"/>
  <c r="AR145" i="31" s="1"/>
  <c r="AC145" i="31"/>
  <c r="E146" i="31"/>
  <c r="D146" i="31"/>
  <c r="AC146" i="31"/>
  <c r="E147" i="31"/>
  <c r="D147" i="31"/>
  <c r="AC147" i="31"/>
  <c r="AD147" i="31" s="1"/>
  <c r="AE147" i="31" s="1"/>
  <c r="AF147" i="31" s="1"/>
  <c r="E148" i="31"/>
  <c r="D148" i="31"/>
  <c r="AC148" i="31"/>
  <c r="AD148" i="31" s="1"/>
  <c r="E149" i="31"/>
  <c r="D149" i="31"/>
  <c r="AS149" i="31" s="1"/>
  <c r="AC149" i="31"/>
  <c r="E150" i="31"/>
  <c r="D150" i="31"/>
  <c r="AP150" i="31" s="1"/>
  <c r="AC150" i="31"/>
  <c r="E151" i="31"/>
  <c r="D151" i="31"/>
  <c r="AC151" i="31"/>
  <c r="AD151" i="31" s="1"/>
  <c r="AE151" i="31" s="1"/>
  <c r="E152" i="31"/>
  <c r="D152" i="31"/>
  <c r="AC152" i="31"/>
  <c r="AD152" i="31" s="1"/>
  <c r="AE152" i="31" s="1"/>
  <c r="E153" i="31"/>
  <c r="D153" i="31"/>
  <c r="AT153" i="31" s="1"/>
  <c r="AC153" i="31"/>
  <c r="AD153" i="31" s="1"/>
  <c r="E154" i="31"/>
  <c r="D154" i="31"/>
  <c r="AT154" i="31" s="1"/>
  <c r="AC154" i="31"/>
  <c r="AD154" i="31" s="1"/>
  <c r="E155" i="31"/>
  <c r="D155" i="31"/>
  <c r="AC155" i="31"/>
  <c r="AD155" i="31" s="1"/>
  <c r="E156" i="31"/>
  <c r="D156" i="31"/>
  <c r="AC156" i="31"/>
  <c r="AD156" i="31" s="1"/>
  <c r="AE156" i="31" s="1"/>
  <c r="AF156" i="31" s="1"/>
  <c r="E157" i="31"/>
  <c r="D157" i="31"/>
  <c r="AO157" i="31" s="1"/>
  <c r="AC157" i="31"/>
  <c r="E158" i="31"/>
  <c r="D158" i="31"/>
  <c r="AC158" i="31"/>
  <c r="AD158" i="31" s="1"/>
  <c r="E159" i="31"/>
  <c r="D159" i="31"/>
  <c r="AC159" i="31"/>
  <c r="AD159" i="31" s="1"/>
  <c r="E160" i="31"/>
  <c r="D160" i="31"/>
  <c r="AC160" i="31"/>
  <c r="AD160" i="31" s="1"/>
  <c r="E161" i="31"/>
  <c r="D161" i="31"/>
  <c r="AC161" i="31"/>
  <c r="AD161" i="31" s="1"/>
  <c r="E162" i="31"/>
  <c r="D162" i="31"/>
  <c r="AT162" i="31" s="1"/>
  <c r="AC162" i="31"/>
  <c r="E163" i="31"/>
  <c r="D163" i="31"/>
  <c r="AS163" i="31" s="1"/>
  <c r="AC163" i="31"/>
  <c r="E164" i="31"/>
  <c r="D164" i="31"/>
  <c r="AC164" i="31"/>
  <c r="AD164" i="31" s="1"/>
  <c r="AE164" i="31" s="1"/>
  <c r="AF164" i="31" s="1"/>
  <c r="E165" i="31"/>
  <c r="D165" i="31"/>
  <c r="AR165" i="31" s="1"/>
  <c r="AC165" i="31"/>
  <c r="E166" i="31"/>
  <c r="D166" i="31"/>
  <c r="AC166" i="31"/>
  <c r="E167" i="31"/>
  <c r="D167" i="31"/>
  <c r="AT167" i="31" s="1"/>
  <c r="AC167" i="31"/>
  <c r="AD167" i="31" s="1"/>
  <c r="E168" i="31"/>
  <c r="D168" i="31"/>
  <c r="AQ168" i="31" s="1"/>
  <c r="DI168" i="31" s="1"/>
  <c r="AC168" i="31"/>
  <c r="AD168" i="31" s="1"/>
  <c r="E169" i="31"/>
  <c r="D169" i="31"/>
  <c r="AC169" i="31"/>
  <c r="AD169" i="31" s="1"/>
  <c r="AE169" i="31" s="1"/>
  <c r="E170" i="31"/>
  <c r="D170" i="31"/>
  <c r="AC170" i="31"/>
  <c r="E171" i="31"/>
  <c r="D171" i="31"/>
  <c r="AC171" i="31"/>
  <c r="AD171" i="31" s="1"/>
  <c r="AE171" i="31" s="1"/>
  <c r="AF171" i="31" s="1"/>
  <c r="AG171" i="31" s="1"/>
  <c r="AH171" i="31" s="1"/>
  <c r="E172" i="31"/>
  <c r="D172" i="31"/>
  <c r="AC172" i="31"/>
  <c r="AD172" i="31" s="1"/>
  <c r="AE172" i="31" s="1"/>
  <c r="E173" i="31"/>
  <c r="D173" i="31"/>
  <c r="AQ173" i="31" s="1"/>
  <c r="AC173" i="31"/>
  <c r="E174" i="31"/>
  <c r="D174" i="31"/>
  <c r="AU174" i="31" s="1"/>
  <c r="AC174" i="31"/>
  <c r="AD174" i="31" s="1"/>
  <c r="AE174" i="31" s="1"/>
  <c r="E175" i="31"/>
  <c r="D175" i="31"/>
  <c r="AR175" i="31" s="1"/>
  <c r="BJ175" i="31" s="1"/>
  <c r="AC175" i="31"/>
  <c r="AD175" i="31" s="1"/>
  <c r="AE175" i="31" s="1"/>
  <c r="AF175" i="31" s="1"/>
  <c r="E176" i="31"/>
  <c r="D176" i="31"/>
  <c r="AC176" i="31"/>
  <c r="AD176" i="31" s="1"/>
  <c r="AE176" i="31" s="1"/>
  <c r="AF176" i="31" s="1"/>
  <c r="AG176" i="31" s="1"/>
  <c r="AH176" i="31" s="1"/>
  <c r="E177" i="31"/>
  <c r="D177" i="31"/>
  <c r="AC177" i="31"/>
  <c r="E178" i="31"/>
  <c r="D178" i="31"/>
  <c r="AC178" i="31"/>
  <c r="AD178" i="31" s="1"/>
  <c r="AE178" i="31" s="1"/>
  <c r="E179" i="31"/>
  <c r="D179" i="31"/>
  <c r="AC179" i="31"/>
  <c r="E180" i="31"/>
  <c r="D180" i="31"/>
  <c r="AC180" i="31"/>
  <c r="AD180" i="31" s="1"/>
  <c r="E181" i="31"/>
  <c r="D181" i="31"/>
  <c r="AR181" i="31" s="1"/>
  <c r="AC181" i="31"/>
  <c r="AD181" i="31" s="1"/>
  <c r="E182" i="31"/>
  <c r="D182" i="31"/>
  <c r="AU182" i="31" s="1"/>
  <c r="AC182" i="31"/>
  <c r="AD182" i="31" s="1"/>
  <c r="E183" i="31"/>
  <c r="D183" i="31"/>
  <c r="AO183" i="31" s="1"/>
  <c r="AC183" i="31"/>
  <c r="E184" i="31"/>
  <c r="D184" i="31"/>
  <c r="AC184" i="31"/>
  <c r="E185" i="31"/>
  <c r="D185" i="31"/>
  <c r="AR185" i="31" s="1"/>
  <c r="AC185" i="31"/>
  <c r="E186" i="31"/>
  <c r="D186" i="31"/>
  <c r="AC186" i="31"/>
  <c r="AD186" i="31" s="1"/>
  <c r="E187" i="31"/>
  <c r="D187" i="31"/>
  <c r="AC187" i="31"/>
  <c r="E188" i="31"/>
  <c r="D188" i="31"/>
  <c r="AT188" i="31" s="1"/>
  <c r="AC188" i="31"/>
  <c r="AD188" i="31" s="1"/>
  <c r="E189" i="31"/>
  <c r="D189" i="31"/>
  <c r="AC189" i="31"/>
  <c r="AD189" i="31" s="1"/>
  <c r="AE189" i="31" s="1"/>
  <c r="AF189" i="31" s="1"/>
  <c r="AG189" i="31" s="1"/>
  <c r="AH189" i="31" s="1"/>
  <c r="AI189" i="31" s="1"/>
  <c r="E190" i="31"/>
  <c r="D190" i="31"/>
  <c r="AO190" i="31" s="1"/>
  <c r="BG190" i="31" s="1"/>
  <c r="AC190" i="31"/>
  <c r="AD190" i="31" s="1"/>
  <c r="AE190" i="31" s="1"/>
  <c r="AF190" i="31" s="1"/>
  <c r="AG190" i="31" s="1"/>
  <c r="E191" i="31"/>
  <c r="D191" i="31"/>
  <c r="AS191" i="31" s="1"/>
  <c r="AC191" i="31"/>
  <c r="E192" i="31"/>
  <c r="D192" i="31"/>
  <c r="AC192" i="31"/>
  <c r="AD192" i="31" s="1"/>
  <c r="AE192" i="31" s="1"/>
  <c r="AF192" i="31" s="1"/>
  <c r="E193" i="31"/>
  <c r="D193" i="31"/>
  <c r="AS193" i="31" s="1"/>
  <c r="AC193" i="31"/>
  <c r="E194" i="31"/>
  <c r="D194" i="31"/>
  <c r="AC194" i="31"/>
  <c r="AD194" i="31" s="1"/>
  <c r="AE194" i="31" s="1"/>
  <c r="AF194" i="31" s="1"/>
  <c r="E195" i="31"/>
  <c r="D195" i="31"/>
  <c r="AC195" i="31"/>
  <c r="AD195" i="31" s="1"/>
  <c r="AE195" i="31" s="1"/>
  <c r="E196" i="31"/>
  <c r="D196" i="31"/>
  <c r="AC196" i="31"/>
  <c r="AD196" i="31" s="1"/>
  <c r="E197" i="31"/>
  <c r="D197" i="31"/>
  <c r="AR197" i="31" s="1"/>
  <c r="AC197" i="31"/>
  <c r="AD197" i="31" s="1"/>
  <c r="AE197" i="31" s="1"/>
  <c r="E198" i="31"/>
  <c r="D198" i="31"/>
  <c r="AS198" i="31" s="1"/>
  <c r="AC198" i="31"/>
  <c r="AD198" i="31" s="1"/>
  <c r="E199" i="31"/>
  <c r="D199" i="31"/>
  <c r="AR199" i="31" s="1"/>
  <c r="AC199" i="31"/>
  <c r="E200" i="31"/>
  <c r="D200" i="31"/>
  <c r="AC200" i="31"/>
  <c r="AD200" i="31" s="1"/>
  <c r="E201" i="31"/>
  <c r="D201" i="31"/>
  <c r="AC201" i="31"/>
  <c r="E202" i="31"/>
  <c r="D202" i="31"/>
  <c r="AQ202" i="31" s="1"/>
  <c r="AC202" i="31"/>
  <c r="E203" i="31"/>
  <c r="D203" i="31"/>
  <c r="AC203" i="31"/>
  <c r="E204" i="31"/>
  <c r="D204" i="31"/>
  <c r="AC204" i="31"/>
  <c r="AD204" i="31" s="1"/>
  <c r="E205" i="31"/>
  <c r="D205" i="31"/>
  <c r="AR205" i="31" s="1"/>
  <c r="AC205" i="31"/>
  <c r="E206" i="31"/>
  <c r="D206" i="31"/>
  <c r="AC206" i="31"/>
  <c r="AD206" i="31" s="1"/>
  <c r="AE206" i="31" s="1"/>
  <c r="AF206" i="31" s="1"/>
  <c r="AG206" i="31" s="1"/>
  <c r="AH206" i="31" s="1"/>
  <c r="E207" i="31"/>
  <c r="D207" i="31"/>
  <c r="AP207" i="31" s="1"/>
  <c r="AC207" i="31"/>
  <c r="AD207" i="31" s="1"/>
  <c r="AE207" i="31" s="1"/>
  <c r="AF207" i="31" s="1"/>
  <c r="E208" i="31"/>
  <c r="D208" i="31"/>
  <c r="AC208" i="31"/>
  <c r="AD208" i="31" s="1"/>
  <c r="AE208" i="31" s="1"/>
  <c r="E209" i="31"/>
  <c r="D209" i="31"/>
  <c r="AS209" i="31" s="1"/>
  <c r="AC209" i="31"/>
  <c r="E210" i="31"/>
  <c r="D210" i="31"/>
  <c r="AP210" i="31" s="1"/>
  <c r="AC210" i="31"/>
  <c r="AD210" i="31" s="1"/>
  <c r="E211" i="31"/>
  <c r="D211" i="31"/>
  <c r="AC211" i="31"/>
  <c r="E212" i="31"/>
  <c r="D212" i="31"/>
  <c r="AC212" i="31"/>
  <c r="AD212" i="31" s="1"/>
  <c r="E213" i="31"/>
  <c r="D213" i="31"/>
  <c r="AR213" i="31" s="1"/>
  <c r="AC213" i="31"/>
  <c r="E214" i="31"/>
  <c r="D214" i="31"/>
  <c r="AC214" i="31"/>
  <c r="E215" i="31"/>
  <c r="D215" i="31"/>
  <c r="AP215" i="31" s="1"/>
  <c r="AC215" i="31"/>
  <c r="AD215" i="31" s="1"/>
  <c r="E216" i="31"/>
  <c r="D216" i="31"/>
  <c r="AC216" i="31"/>
  <c r="AD216" i="31" s="1"/>
  <c r="AE216" i="31" s="1"/>
  <c r="E217" i="31"/>
  <c r="D217" i="31"/>
  <c r="AC217" i="31"/>
  <c r="E218" i="31"/>
  <c r="D218" i="31"/>
  <c r="AC218" i="31"/>
  <c r="AD218" i="31" s="1"/>
  <c r="E219" i="31"/>
  <c r="D219" i="31"/>
  <c r="AC219" i="31"/>
  <c r="E220" i="31"/>
  <c r="D220" i="31"/>
  <c r="AO220" i="31" s="1"/>
  <c r="BG220" i="31" s="1"/>
  <c r="AC220" i="31"/>
  <c r="AD220" i="31" s="1"/>
  <c r="E221" i="31"/>
  <c r="D221" i="31"/>
  <c r="AC221" i="31"/>
  <c r="E222" i="31"/>
  <c r="D222" i="31"/>
  <c r="AC222" i="31"/>
  <c r="AD222" i="31" s="1"/>
  <c r="AE222" i="31" s="1"/>
  <c r="E223" i="31"/>
  <c r="D223" i="31"/>
  <c r="AP223" i="31" s="1"/>
  <c r="AC223" i="31"/>
  <c r="AD223" i="31" s="1"/>
  <c r="E224" i="31"/>
  <c r="D224" i="31"/>
  <c r="AT224" i="31" s="1"/>
  <c r="AC224" i="31"/>
  <c r="E225" i="31"/>
  <c r="D225" i="31"/>
  <c r="AP225" i="31" s="1"/>
  <c r="AC225" i="31"/>
  <c r="E226" i="31"/>
  <c r="D226" i="31"/>
  <c r="AS226" i="31" s="1"/>
  <c r="AC226" i="31"/>
  <c r="AD226" i="31" s="1"/>
  <c r="E227" i="31"/>
  <c r="D227" i="31"/>
  <c r="AC227" i="31"/>
  <c r="E228" i="31"/>
  <c r="D228" i="31"/>
  <c r="AC228" i="31"/>
  <c r="AD228" i="31" s="1"/>
  <c r="E229" i="31"/>
  <c r="D229" i="31"/>
  <c r="AR229" i="31" s="1"/>
  <c r="AC229" i="31"/>
  <c r="AD229" i="31" s="1"/>
  <c r="AE229" i="31" s="1"/>
  <c r="E230" i="31"/>
  <c r="D230" i="31"/>
  <c r="AC230" i="31"/>
  <c r="AD230" i="31" s="1"/>
  <c r="E231" i="31"/>
  <c r="D231" i="31"/>
  <c r="AV231" i="31" s="1"/>
  <c r="AC231" i="31"/>
  <c r="AD231" i="31" s="1"/>
  <c r="AE231" i="31" s="1"/>
  <c r="E232" i="31"/>
  <c r="D232" i="31"/>
  <c r="AC232" i="31"/>
  <c r="E233" i="31"/>
  <c r="D233" i="31"/>
  <c r="AP233" i="31" s="1"/>
  <c r="AC233" i="31"/>
  <c r="E234" i="31"/>
  <c r="D234" i="31"/>
  <c r="AC234" i="31"/>
  <c r="AD234" i="31" s="1"/>
  <c r="E235" i="31"/>
  <c r="D235" i="31"/>
  <c r="AC235" i="31"/>
  <c r="AD235" i="31" s="1"/>
  <c r="E236" i="31"/>
  <c r="D236" i="31"/>
  <c r="AC236" i="31"/>
  <c r="AD236" i="31" s="1"/>
  <c r="AE236" i="31" s="1"/>
  <c r="E237" i="31"/>
  <c r="D237" i="31"/>
  <c r="AC237" i="31"/>
  <c r="E238" i="31"/>
  <c r="D238" i="31"/>
  <c r="AP238" i="31" s="1"/>
  <c r="AC238" i="31"/>
  <c r="AD238" i="31" s="1"/>
  <c r="E239" i="31"/>
  <c r="D239" i="31"/>
  <c r="AC239" i="31"/>
  <c r="E240" i="31"/>
  <c r="D240" i="31"/>
  <c r="AZ240" i="31" s="1"/>
  <c r="AC240" i="31"/>
  <c r="AD240" i="31" s="1"/>
  <c r="AE240" i="31" s="1"/>
  <c r="AF240" i="31" s="1"/>
  <c r="AG240" i="31" s="1"/>
  <c r="AH240" i="31" s="1"/>
  <c r="E241" i="31"/>
  <c r="D241" i="31"/>
  <c r="AC241" i="31"/>
  <c r="E242" i="31"/>
  <c r="D242" i="31"/>
  <c r="AC242" i="31"/>
  <c r="AD242" i="31" s="1"/>
  <c r="E243" i="31"/>
  <c r="D243" i="31"/>
  <c r="AQ243" i="31" s="1"/>
  <c r="AC243" i="31"/>
  <c r="AD243" i="31" s="1"/>
  <c r="AE243" i="31" s="1"/>
  <c r="E244" i="31"/>
  <c r="D244" i="31"/>
  <c r="AC244" i="31"/>
  <c r="AD244" i="31" s="1"/>
  <c r="AE244" i="31" s="1"/>
  <c r="AF244" i="31" s="1"/>
  <c r="E245" i="31"/>
  <c r="D245" i="31"/>
  <c r="AT245" i="31" s="1"/>
  <c r="AC245" i="31"/>
  <c r="AD245" i="31" s="1"/>
  <c r="AE245" i="31" s="1"/>
  <c r="AF245" i="31" s="1"/>
  <c r="E246" i="31"/>
  <c r="D246" i="31"/>
  <c r="AC246" i="31"/>
  <c r="E247" i="31"/>
  <c r="D247" i="31"/>
  <c r="AC247" i="31"/>
  <c r="E248" i="31"/>
  <c r="D248" i="31"/>
  <c r="AW248" i="31" s="1"/>
  <c r="AC248" i="31"/>
  <c r="AD248" i="31" s="1"/>
  <c r="AE248" i="31" s="1"/>
  <c r="AF248" i="31" s="1"/>
  <c r="E249" i="31"/>
  <c r="D249" i="31"/>
  <c r="AC249" i="31"/>
  <c r="E250" i="31"/>
  <c r="D250" i="31"/>
  <c r="AC250" i="31"/>
  <c r="AD250" i="31" s="1"/>
  <c r="AE250" i="31" s="1"/>
  <c r="AF250" i="31" s="1"/>
  <c r="AG250" i="31" s="1"/>
  <c r="AH250" i="31" s="1"/>
  <c r="E251" i="31"/>
  <c r="D251" i="31"/>
  <c r="AC251" i="31"/>
  <c r="E252" i="31"/>
  <c r="D252" i="31"/>
  <c r="AC252" i="31"/>
  <c r="AD252" i="31" s="1"/>
  <c r="AE252" i="31" s="1"/>
  <c r="AF252" i="31" s="1"/>
  <c r="E253" i="31"/>
  <c r="D253" i="31"/>
  <c r="AR253" i="31" s="1"/>
  <c r="AC253" i="31"/>
  <c r="AD253" i="31" s="1"/>
  <c r="E254" i="31"/>
  <c r="D254" i="31"/>
  <c r="AC254" i="31"/>
  <c r="AD254" i="31" s="1"/>
  <c r="E255" i="31"/>
  <c r="D255" i="31"/>
  <c r="AO255" i="31" s="1"/>
  <c r="BG255" i="31" s="1"/>
  <c r="AC255" i="31"/>
  <c r="E256" i="31"/>
  <c r="D256" i="31"/>
  <c r="AC256" i="31"/>
  <c r="E257" i="31"/>
  <c r="D257" i="31"/>
  <c r="AT257" i="31" s="1"/>
  <c r="AC257" i="31"/>
  <c r="AD257" i="31" s="1"/>
  <c r="E258" i="31"/>
  <c r="D258" i="31"/>
  <c r="AC258" i="31"/>
  <c r="AD258" i="31" s="1"/>
  <c r="AE258" i="31" s="1"/>
  <c r="E259" i="31"/>
  <c r="D259" i="31"/>
  <c r="AR259" i="31" s="1"/>
  <c r="AC259" i="31"/>
  <c r="AD259" i="31" s="1"/>
  <c r="E260" i="31"/>
  <c r="D260" i="31"/>
  <c r="AC260" i="31"/>
  <c r="AD260" i="31" s="1"/>
  <c r="AE260" i="31" s="1"/>
  <c r="E261" i="31"/>
  <c r="D261" i="31"/>
  <c r="AP261" i="31" s="1"/>
  <c r="AC261" i="31"/>
  <c r="AD261" i="31" s="1"/>
  <c r="AE261" i="31" s="1"/>
  <c r="AF261" i="31" s="1"/>
  <c r="AG261" i="31" s="1"/>
  <c r="E262" i="31"/>
  <c r="D262" i="31"/>
  <c r="AC262" i="31"/>
  <c r="E263" i="31"/>
  <c r="D263" i="31"/>
  <c r="AO263" i="31" s="1"/>
  <c r="BG263" i="31" s="1"/>
  <c r="AC263" i="31"/>
  <c r="E264" i="31"/>
  <c r="D264" i="31"/>
  <c r="AC264" i="31"/>
  <c r="AD264" i="31" s="1"/>
  <c r="E265" i="31"/>
  <c r="D265" i="31"/>
  <c r="AS265" i="31" s="1"/>
  <c r="AC265" i="31"/>
  <c r="AD265" i="31" s="1"/>
  <c r="AV265" i="31" s="1"/>
  <c r="E266" i="31"/>
  <c r="D266" i="31"/>
  <c r="AC266" i="31"/>
  <c r="AD266" i="31" s="1"/>
  <c r="AE266" i="31" s="1"/>
  <c r="E267" i="31"/>
  <c r="D267" i="31"/>
  <c r="AC267" i="31"/>
  <c r="AD267" i="31" s="1"/>
  <c r="E268" i="31"/>
  <c r="D268" i="31"/>
  <c r="AC268" i="31"/>
  <c r="AD268" i="31" s="1"/>
  <c r="E269" i="31"/>
  <c r="D269" i="31"/>
  <c r="AT269" i="31" s="1"/>
  <c r="AC269" i="31"/>
  <c r="AD269" i="31" s="1"/>
  <c r="E270" i="31"/>
  <c r="D270" i="31"/>
  <c r="AC270" i="31"/>
  <c r="AD270" i="31" s="1"/>
  <c r="AE270" i="31" s="1"/>
  <c r="AF270" i="31" s="1"/>
  <c r="E271" i="31"/>
  <c r="D271" i="31"/>
  <c r="AQ271" i="31" s="1"/>
  <c r="AC271" i="31"/>
  <c r="AD271" i="31" s="1"/>
  <c r="E272" i="31"/>
  <c r="D272" i="31"/>
  <c r="AC272" i="31"/>
  <c r="AD272" i="31" s="1"/>
  <c r="AE272" i="31" s="1"/>
  <c r="AF272" i="31" s="1"/>
  <c r="AG272" i="31" s="1"/>
  <c r="AH272" i="31" s="1"/>
  <c r="AI272" i="31" s="1"/>
  <c r="E273" i="31"/>
  <c r="D273" i="31"/>
  <c r="AR273" i="31" s="1"/>
  <c r="AC273" i="31"/>
  <c r="AD273" i="31" s="1"/>
  <c r="AE273" i="31" s="1"/>
  <c r="E274" i="31"/>
  <c r="D274" i="31"/>
  <c r="AQ274" i="31" s="1"/>
  <c r="DI274" i="31" s="1"/>
  <c r="AC274" i="31"/>
  <c r="E275" i="31"/>
  <c r="D275" i="31"/>
  <c r="AC275" i="31"/>
  <c r="E276" i="31"/>
  <c r="D276" i="31"/>
  <c r="AC276" i="31"/>
  <c r="AD276" i="31" s="1"/>
  <c r="AE276" i="31" s="1"/>
  <c r="E277" i="31"/>
  <c r="D277" i="31"/>
  <c r="AR277" i="31" s="1"/>
  <c r="AC277" i="31"/>
  <c r="AD277" i="31" s="1"/>
  <c r="AE277" i="31" s="1"/>
  <c r="E278" i="31"/>
  <c r="D278" i="31"/>
  <c r="AC278" i="31"/>
  <c r="AD278" i="31" s="1"/>
  <c r="AE278" i="31" s="1"/>
  <c r="E279" i="31"/>
  <c r="D279" i="31"/>
  <c r="AC279" i="31"/>
  <c r="E280" i="31"/>
  <c r="D280" i="31"/>
  <c r="AT280" i="31" s="1"/>
  <c r="AC280" i="31"/>
  <c r="AD280" i="31" s="1"/>
  <c r="E281" i="31"/>
  <c r="D281" i="31"/>
  <c r="AO281" i="31" s="1"/>
  <c r="AC281" i="31"/>
  <c r="AD281" i="31" s="1"/>
  <c r="E282" i="31"/>
  <c r="D282" i="31"/>
  <c r="AC282" i="31"/>
  <c r="AD282" i="31" s="1"/>
  <c r="E283" i="31"/>
  <c r="D283" i="31"/>
  <c r="AC283" i="31"/>
  <c r="E284" i="31"/>
  <c r="D284" i="31"/>
  <c r="AC284" i="31"/>
  <c r="AD284" i="31" s="1"/>
  <c r="E285" i="31"/>
  <c r="D285" i="31"/>
  <c r="AP285" i="31" s="1"/>
  <c r="AC285" i="31"/>
  <c r="AD285" i="31" s="1"/>
  <c r="E286" i="31"/>
  <c r="D286" i="31"/>
  <c r="AO286" i="31" s="1"/>
  <c r="BG286" i="31" s="1"/>
  <c r="AC286" i="31"/>
  <c r="E287" i="31"/>
  <c r="D287" i="31"/>
  <c r="AT287" i="31" s="1"/>
  <c r="AC287" i="31"/>
  <c r="E288" i="31"/>
  <c r="D288" i="31"/>
  <c r="AC288" i="31"/>
  <c r="AD288" i="31" s="1"/>
  <c r="AE288" i="31" s="1"/>
  <c r="E289" i="31"/>
  <c r="D289" i="31"/>
  <c r="AC289" i="31"/>
  <c r="AD289" i="31" s="1"/>
  <c r="E290" i="31"/>
  <c r="D290" i="31"/>
  <c r="AC290" i="31"/>
  <c r="E291" i="31"/>
  <c r="D291" i="31"/>
  <c r="AC291" i="31"/>
  <c r="E292" i="31"/>
  <c r="D292" i="31"/>
  <c r="AC292" i="31"/>
  <c r="AD292" i="31" s="1"/>
  <c r="AE292" i="31" s="1"/>
  <c r="AF292" i="31" s="1"/>
  <c r="E293" i="31"/>
  <c r="D293" i="31"/>
  <c r="AC293" i="31"/>
  <c r="E294" i="31"/>
  <c r="D294" i="31"/>
  <c r="AC294" i="31"/>
  <c r="AD294" i="31" s="1"/>
  <c r="AE294" i="31" s="1"/>
  <c r="AF294" i="31" s="1"/>
  <c r="E295" i="31"/>
  <c r="D295" i="31"/>
  <c r="AC295" i="31"/>
  <c r="E296" i="31"/>
  <c r="D296" i="31"/>
  <c r="AC296" i="31"/>
  <c r="AD296" i="31" s="1"/>
  <c r="E297" i="31"/>
  <c r="D297" i="31"/>
  <c r="AS297" i="31" s="1"/>
  <c r="AC297" i="31"/>
  <c r="E298" i="31"/>
  <c r="D298" i="31"/>
  <c r="AC298" i="31"/>
  <c r="AD298" i="31" s="1"/>
  <c r="AE298" i="31" s="1"/>
  <c r="AF298" i="31" s="1"/>
  <c r="AG298" i="31" s="1"/>
  <c r="E299" i="31"/>
  <c r="D299" i="31"/>
  <c r="AC299" i="31"/>
  <c r="E300" i="31"/>
  <c r="D300" i="31"/>
  <c r="AC300" i="31"/>
  <c r="AD300" i="31" s="1"/>
  <c r="AE300" i="31" s="1"/>
  <c r="AF300" i="31" s="1"/>
  <c r="AG300" i="31" s="1"/>
  <c r="E301" i="31"/>
  <c r="D301" i="31"/>
  <c r="AP301" i="31" s="1"/>
  <c r="AC301" i="31"/>
  <c r="E302" i="31"/>
  <c r="D302" i="31"/>
  <c r="AC302" i="31"/>
  <c r="AD302" i="31" s="1"/>
  <c r="AE302" i="31" s="1"/>
  <c r="E303" i="31"/>
  <c r="D303" i="31"/>
  <c r="AC303" i="31"/>
  <c r="E304" i="31"/>
  <c r="D304" i="31"/>
  <c r="AO304" i="31" s="1"/>
  <c r="BG304" i="31" s="1"/>
  <c r="AC304" i="31"/>
  <c r="AD304" i="31" s="1"/>
  <c r="E305" i="31"/>
  <c r="D305" i="31"/>
  <c r="AR305" i="31" s="1"/>
  <c r="AC305" i="31"/>
  <c r="E306" i="31"/>
  <c r="D306" i="31"/>
  <c r="AC306" i="31"/>
  <c r="AD306" i="31" s="1"/>
  <c r="AE306" i="31" s="1"/>
  <c r="AF306" i="31" s="1"/>
  <c r="AG306" i="31" s="1"/>
  <c r="E307" i="31"/>
  <c r="D307" i="31"/>
  <c r="AC307" i="31"/>
  <c r="AD307" i="31" s="1"/>
  <c r="AE307" i="31" s="1"/>
  <c r="AF307" i="31" s="1"/>
  <c r="AG307" i="31" s="1"/>
  <c r="E308" i="31"/>
  <c r="D308" i="31"/>
  <c r="AC308" i="31"/>
  <c r="AD308" i="31" s="1"/>
  <c r="E309" i="31"/>
  <c r="D309" i="31"/>
  <c r="AO309" i="31" s="1"/>
  <c r="BG309" i="31" s="1"/>
  <c r="AC309" i="31"/>
  <c r="AD309" i="31" s="1"/>
  <c r="AE309" i="31" s="1"/>
  <c r="E310" i="31"/>
  <c r="D310" i="31"/>
  <c r="AO310" i="31" s="1"/>
  <c r="BG310" i="31" s="1"/>
  <c r="AC310" i="31"/>
  <c r="AD310" i="31" s="1"/>
  <c r="AC4" i="31"/>
  <c r="AD4" i="31" s="1"/>
  <c r="AE4" i="31" s="1"/>
  <c r="AF4" i="31" s="1"/>
  <c r="AG4" i="31" s="1"/>
  <c r="AH4" i="31" s="1"/>
  <c r="AI4" i="31" s="1"/>
  <c r="AJ4" i="31" s="1"/>
  <c r="AK4" i="31" s="1"/>
  <c r="AL4" i="31" s="1"/>
  <c r="AM4" i="31" s="1"/>
  <c r="AP297" i="31"/>
  <c r="AE168" i="31"/>
  <c r="AF168" i="31" s="1"/>
  <c r="AE136" i="31"/>
  <c r="AT117" i="31"/>
  <c r="DI105" i="31"/>
  <c r="AT150" i="31"/>
  <c r="AU113" i="31"/>
  <c r="AS113" i="31"/>
  <c r="AT80" i="31"/>
  <c r="AT78" i="31"/>
  <c r="AQ74" i="31"/>
  <c r="AT74" i="31"/>
  <c r="AE77" i="31"/>
  <c r="AF77" i="31" s="1"/>
  <c r="AE75" i="31"/>
  <c r="AF75" i="31" s="1"/>
  <c r="AF63" i="31"/>
  <c r="AE62" i="31"/>
  <c r="AV54" i="31"/>
  <c r="AT105" i="31"/>
  <c r="AT103" i="31"/>
  <c r="CT103" i="31" s="1"/>
  <c r="AT95" i="31"/>
  <c r="AT85" i="31"/>
  <c r="AS74" i="31"/>
  <c r="AO74" i="31"/>
  <c r="AQ43" i="31"/>
  <c r="AQ41" i="31"/>
  <c r="DI41" i="31" s="1"/>
  <c r="AQ39" i="31"/>
  <c r="DI39" i="31" s="1"/>
  <c r="AE35" i="31"/>
  <c r="AT56" i="31"/>
  <c r="AT54" i="31"/>
  <c r="BL54" i="31" s="1"/>
  <c r="AT50" i="31"/>
  <c r="AE38" i="31"/>
  <c r="AV9" i="31"/>
  <c r="AT33" i="31"/>
  <c r="AT29" i="31"/>
  <c r="AS19" i="31"/>
  <c r="AQ23" i="31"/>
  <c r="DI23" i="31" s="1"/>
  <c r="AV9" i="27"/>
  <c r="AE11" i="27"/>
  <c r="AX14" i="27"/>
  <c r="AU6" i="27"/>
  <c r="AT6" i="27"/>
  <c r="AP6" i="27"/>
  <c r="AT13" i="31"/>
  <c r="AT9" i="31"/>
  <c r="AG7" i="27"/>
  <c r="AE19" i="27"/>
  <c r="AO8" i="27"/>
  <c r="BG8" i="27" s="1"/>
  <c r="AP10" i="27"/>
  <c r="AO10" i="27"/>
  <c r="BG10" i="27" s="1"/>
  <c r="AQ10" i="27"/>
  <c r="AV10" i="27"/>
  <c r="AP12" i="27"/>
  <c r="AT12" i="27"/>
  <c r="AS12" i="27"/>
  <c r="AQ12" i="27"/>
  <c r="AP14" i="27"/>
  <c r="AQ14" i="27"/>
  <c r="AS21" i="27"/>
  <c r="AO21" i="27"/>
  <c r="BG21" i="27" s="1"/>
  <c r="AE22" i="27"/>
  <c r="AT16" i="27"/>
  <c r="AO23" i="27"/>
  <c r="BG23" i="27" s="1"/>
  <c r="AT23" i="27"/>
  <c r="AS23" i="27"/>
  <c r="BK23" i="27" s="1"/>
  <c r="CU23" i="27" s="1"/>
  <c r="AU23" i="27"/>
  <c r="AO25" i="27"/>
  <c r="BG25" i="27" s="1"/>
  <c r="AS25" i="27"/>
  <c r="AQ25" i="27"/>
  <c r="DI25" i="27" s="1"/>
  <c r="AU25" i="27"/>
  <c r="AG63" i="31"/>
  <c r="AY63" i="31" s="1"/>
  <c r="AX30" i="31"/>
  <c r="AH111" i="31"/>
  <c r="AI111" i="31" s="1"/>
  <c r="AS302" i="31"/>
  <c r="AQ283" i="31"/>
  <c r="DI283" i="31" s="1"/>
  <c r="AO283" i="31"/>
  <c r="AR275" i="31"/>
  <c r="AD227" i="31"/>
  <c r="AQ214" i="31"/>
  <c r="AT214" i="31"/>
  <c r="AS211" i="31"/>
  <c r="AO211" i="31"/>
  <c r="BG211" i="31" s="1"/>
  <c r="AP190" i="31"/>
  <c r="AW190" i="31"/>
  <c r="AQ169" i="31"/>
  <c r="AR169" i="31"/>
  <c r="CT169" i="31" s="1"/>
  <c r="AS169" i="31"/>
  <c r="AO169" i="31"/>
  <c r="BG169" i="31" s="1"/>
  <c r="AT169" i="31"/>
  <c r="AP169" i="31"/>
  <c r="AE160" i="31"/>
  <c r="AD142" i="31"/>
  <c r="AE142" i="31" s="1"/>
  <c r="AE116" i="31"/>
  <c r="AW116" i="31" s="1"/>
  <c r="AQ98" i="31"/>
  <c r="BI98" i="31" s="1"/>
  <c r="F98" i="31" s="1"/>
  <c r="AS98" i="31"/>
  <c r="AT98" i="31"/>
  <c r="AP98" i="31"/>
  <c r="AD95" i="31"/>
  <c r="AR79" i="31"/>
  <c r="AT79" i="31"/>
  <c r="AE59" i="31"/>
  <c r="AQ58" i="31"/>
  <c r="AP58" i="31"/>
  <c r="AO58" i="31"/>
  <c r="BG58" i="31" s="1"/>
  <c r="AR58" i="31"/>
  <c r="AS58" i="31"/>
  <c r="AT58" i="31"/>
  <c r="AU15" i="27"/>
  <c r="E4" i="27"/>
  <c r="D4" i="27"/>
  <c r="AQ4" i="27" s="1"/>
  <c r="AT283" i="31"/>
  <c r="AP270" i="31"/>
  <c r="AO253" i="31"/>
  <c r="AD232" i="31"/>
  <c r="AD224" i="31"/>
  <c r="AE224" i="31" s="1"/>
  <c r="AF224" i="31" s="1"/>
  <c r="AS190" i="31"/>
  <c r="AQ187" i="31"/>
  <c r="AT187" i="31"/>
  <c r="AR183" i="31"/>
  <c r="AT181" i="31"/>
  <c r="AQ179" i="31"/>
  <c r="AO179" i="31"/>
  <c r="AS179" i="31"/>
  <c r="AT179" i="31"/>
  <c r="AO177" i="31"/>
  <c r="AP177" i="31"/>
  <c r="AT177" i="31"/>
  <c r="AQ175" i="31"/>
  <c r="DI175" i="31" s="1"/>
  <c r="AS175" i="31"/>
  <c r="AE139" i="31"/>
  <c r="AW139" i="31" s="1"/>
  <c r="AD134" i="31"/>
  <c r="AU134" i="31"/>
  <c r="AR106" i="31"/>
  <c r="AS106" i="31"/>
  <c r="AO106" i="31"/>
  <c r="AD93" i="31"/>
  <c r="AQ66" i="31"/>
  <c r="AP66" i="31"/>
  <c r="AO66" i="31"/>
  <c r="BG66" i="31" s="1"/>
  <c r="AR66" i="31"/>
  <c r="BJ66" i="31" s="1"/>
  <c r="AT66" i="31"/>
  <c r="AS66" i="31"/>
  <c r="AD49" i="31"/>
  <c r="AU49" i="31"/>
  <c r="AQ267" i="31"/>
  <c r="AU267" i="31"/>
  <c r="AR262" i="31"/>
  <c r="AQ257" i="31"/>
  <c r="AO257" i="31"/>
  <c r="AP257" i="31"/>
  <c r="AR257" i="31"/>
  <c r="AS257" i="31"/>
  <c r="AT254" i="31"/>
  <c r="AQ249" i="31"/>
  <c r="DI249" i="31" s="1"/>
  <c r="AR249" i="31"/>
  <c r="AS249" i="31"/>
  <c r="AQ238" i="31"/>
  <c r="AO238" i="31"/>
  <c r="BG238" i="31" s="1"/>
  <c r="AR238" i="31"/>
  <c r="AQ222" i="31"/>
  <c r="CQ222" i="31" s="1"/>
  <c r="AO222" i="31"/>
  <c r="AV222" i="31"/>
  <c r="AS219" i="31"/>
  <c r="AO219" i="31"/>
  <c r="BG219" i="31" s="1"/>
  <c r="AR203" i="31"/>
  <c r="AS203" i="31"/>
  <c r="AQ195" i="31"/>
  <c r="AT195" i="31"/>
  <c r="AS195" i="31"/>
  <c r="AQ191" i="31"/>
  <c r="AR182" i="31"/>
  <c r="AP182" i="31"/>
  <c r="AQ182" i="31"/>
  <c r="AQ178" i="31"/>
  <c r="DI178" i="31" s="1"/>
  <c r="AO174" i="31"/>
  <c r="BG174" i="31" s="1"/>
  <c r="AR174" i="31"/>
  <c r="AS174" i="31"/>
  <c r="AD166" i="31"/>
  <c r="AU166" i="31"/>
  <c r="AD146" i="31"/>
  <c r="AV146" i="31" s="1"/>
  <c r="AQ137" i="31"/>
  <c r="DI137" i="31" s="1"/>
  <c r="AT137" i="31"/>
  <c r="AO137" i="31"/>
  <c r="AS137" i="31"/>
  <c r="AE126" i="31"/>
  <c r="AV126" i="31"/>
  <c r="DI120" i="31"/>
  <c r="AD118" i="31"/>
  <c r="AE118" i="31" s="1"/>
  <c r="AD117" i="31"/>
  <c r="AU101" i="31"/>
  <c r="AO101" i="31"/>
  <c r="AT101" i="31"/>
  <c r="BL101" i="31" s="1"/>
  <c r="AD92" i="31"/>
  <c r="AD84" i="31"/>
  <c r="AE84" i="31" s="1"/>
  <c r="AW84" i="31" s="1"/>
  <c r="AU84" i="31"/>
  <c r="AP80" i="31"/>
  <c r="AR80" i="31"/>
  <c r="AX80" i="31"/>
  <c r="AQ80" i="31"/>
  <c r="DI80" i="31" s="1"/>
  <c r="AO80" i="31"/>
  <c r="AE78" i="31"/>
  <c r="AU70" i="31"/>
  <c r="AP70" i="31"/>
  <c r="AS70" i="31"/>
  <c r="AD68" i="31"/>
  <c r="AQ63" i="31"/>
  <c r="AT63" i="31"/>
  <c r="AU63" i="31"/>
  <c r="AO63" i="31"/>
  <c r="BG63" i="31" s="1"/>
  <c r="AS63" i="31"/>
  <c r="AR63" i="31"/>
  <c r="AQ55" i="31"/>
  <c r="AR55" i="31"/>
  <c r="BJ55" i="31" s="1"/>
  <c r="AS55" i="31"/>
  <c r="AO55" i="31"/>
  <c r="AT55" i="31"/>
  <c r="AP55" i="31"/>
  <c r="AD42" i="31"/>
  <c r="AU42" i="31"/>
  <c r="BM42" i="31" s="1"/>
  <c r="AE37" i="31"/>
  <c r="AV37" i="31"/>
  <c r="AQ36" i="31"/>
  <c r="DI36" i="31" s="1"/>
  <c r="AR36" i="31"/>
  <c r="AS36" i="31"/>
  <c r="AO36" i="31"/>
  <c r="AT36" i="31"/>
  <c r="AP36" i="31"/>
  <c r="AV36" i="31"/>
  <c r="AD17" i="31"/>
  <c r="AQ15" i="31"/>
  <c r="AP15" i="31"/>
  <c r="AO15" i="31"/>
  <c r="AR15" i="31"/>
  <c r="AS15" i="31"/>
  <c r="AR243" i="31"/>
  <c r="AS243" i="31"/>
  <c r="AT235" i="31"/>
  <c r="AQ215" i="31"/>
  <c r="AR215" i="31"/>
  <c r="AQ207" i="31"/>
  <c r="BI207" i="31" s="1"/>
  <c r="AQ198" i="31"/>
  <c r="AP198" i="31"/>
  <c r="AU198" i="31"/>
  <c r="AS173" i="31"/>
  <c r="AO172" i="31"/>
  <c r="AQ165" i="31"/>
  <c r="AP164" i="31"/>
  <c r="AD163" i="31"/>
  <c r="AE163" i="31" s="1"/>
  <c r="AU163" i="31"/>
  <c r="AQ161" i="31"/>
  <c r="AT161" i="31"/>
  <c r="AU160" i="31"/>
  <c r="AQ153" i="31"/>
  <c r="AR153" i="31"/>
  <c r="AS153" i="31"/>
  <c r="AQ152" i="31"/>
  <c r="DI152" i="31" s="1"/>
  <c r="AQ145" i="31"/>
  <c r="AT145" i="31"/>
  <c r="AQ141" i="31"/>
  <c r="AQ140" i="31"/>
  <c r="DI140" i="31" s="1"/>
  <c r="AQ132" i="31"/>
  <c r="AP132" i="31"/>
  <c r="AQ131" i="31"/>
  <c r="AR131" i="31"/>
  <c r="AU130" i="31"/>
  <c r="AQ129" i="31"/>
  <c r="DI129" i="31" s="1"/>
  <c r="AR129" i="31"/>
  <c r="AS129" i="31"/>
  <c r="AQ128" i="31"/>
  <c r="AQ127" i="31"/>
  <c r="DI127" i="31" s="1"/>
  <c r="AR127" i="31"/>
  <c r="BJ127" i="31" s="1"/>
  <c r="AS127" i="31"/>
  <c r="AQ126" i="31"/>
  <c r="AP126" i="31"/>
  <c r="AQ125" i="31"/>
  <c r="AR125" i="31"/>
  <c r="AS125" i="31"/>
  <c r="AQ124" i="31"/>
  <c r="DI124" i="31" s="1"/>
  <c r="AP124" i="31"/>
  <c r="AU124" i="31"/>
  <c r="AQ121" i="31"/>
  <c r="DI121" i="31" s="1"/>
  <c r="AR121" i="31"/>
  <c r="AS121" i="31"/>
  <c r="BL121" i="31" s="1"/>
  <c r="AR114" i="31"/>
  <c r="AS114" i="31"/>
  <c r="AU114" i="31"/>
  <c r="AO114" i="31"/>
  <c r="BG114" i="31" s="1"/>
  <c r="AT114" i="31"/>
  <c r="AD110" i="31"/>
  <c r="AE109" i="31"/>
  <c r="AD105" i="31"/>
  <c r="AE105" i="31" s="1"/>
  <c r="AF105" i="31" s="1"/>
  <c r="AG105" i="31" s="1"/>
  <c r="AU105" i="31"/>
  <c r="AQ102" i="31"/>
  <c r="AS102" i="31"/>
  <c r="AD99" i="31"/>
  <c r="AQ97" i="31"/>
  <c r="AP97" i="31"/>
  <c r="AO97" i="31"/>
  <c r="AR97" i="31"/>
  <c r="AP76" i="31"/>
  <c r="AR76" i="31"/>
  <c r="AO75" i="31"/>
  <c r="AD73" i="31"/>
  <c r="AU73" i="31"/>
  <c r="AO71" i="31"/>
  <c r="AP71" i="31"/>
  <c r="AR71" i="31"/>
  <c r="AS71" i="31"/>
  <c r="AT71" i="31"/>
  <c r="AQ67" i="31"/>
  <c r="AS67" i="31"/>
  <c r="AO62" i="31"/>
  <c r="AR62" i="31"/>
  <c r="AT59" i="31"/>
  <c r="AD56" i="31"/>
  <c r="AQ54" i="31"/>
  <c r="AR54" i="31"/>
  <c r="BK54" i="31" s="1"/>
  <c r="CU54" i="31" s="1"/>
  <c r="AD52" i="31"/>
  <c r="AU52" i="31"/>
  <c r="AD45" i="31"/>
  <c r="AE45" i="31" s="1"/>
  <c r="AU45" i="31"/>
  <c r="AS37" i="31"/>
  <c r="AD10" i="31"/>
  <c r="AU10" i="31"/>
  <c r="AQ116" i="31"/>
  <c r="AO116" i="31"/>
  <c r="AP116" i="31"/>
  <c r="AT116" i="31"/>
  <c r="CT116" i="31" s="1"/>
  <c r="AU116" i="31"/>
  <c r="AP115" i="31"/>
  <c r="AP113" i="31"/>
  <c r="AQ108" i="31"/>
  <c r="AO108" i="31"/>
  <c r="AP108" i="31"/>
  <c r="AT108" i="31"/>
  <c r="AU108" i="31"/>
  <c r="AD104" i="31"/>
  <c r="AV104" i="31" s="1"/>
  <c r="AD100" i="31"/>
  <c r="AU100" i="31"/>
  <c r="AU96" i="31"/>
  <c r="AQ90" i="31"/>
  <c r="AR90" i="31"/>
  <c r="AS90" i="31"/>
  <c r="AU89" i="31"/>
  <c r="AS86" i="31"/>
  <c r="BL86" i="31" s="1"/>
  <c r="AQ85" i="31"/>
  <c r="DI85" i="31" s="1"/>
  <c r="AP85" i="31"/>
  <c r="AS82" i="31"/>
  <c r="AT81" i="31"/>
  <c r="AR77" i="31"/>
  <c r="AD65" i="31"/>
  <c r="AE65" i="31" s="1"/>
  <c r="AU65" i="31"/>
  <c r="AD61" i="31"/>
  <c r="AD57" i="31"/>
  <c r="AU57" i="31"/>
  <c r="AQ38" i="31"/>
  <c r="AP38" i="31"/>
  <c r="AR38" i="31"/>
  <c r="AS38" i="31"/>
  <c r="AT38" i="31"/>
  <c r="AQ35" i="31"/>
  <c r="AD31" i="31"/>
  <c r="AU31" i="31"/>
  <c r="AD29" i="31"/>
  <c r="AE29" i="31" s="1"/>
  <c r="AU29" i="31"/>
  <c r="AD27" i="31"/>
  <c r="AU27" i="31"/>
  <c r="AD25" i="31"/>
  <c r="AU25" i="31"/>
  <c r="AO19" i="31"/>
  <c r="BG19" i="31" s="1"/>
  <c r="AP19" i="31"/>
  <c r="AU11" i="31"/>
  <c r="AX7" i="27"/>
  <c r="AV7" i="27"/>
  <c r="AQ7" i="27"/>
  <c r="DI7" i="27" s="1"/>
  <c r="AT7" i="27"/>
  <c r="AO7" i="27"/>
  <c r="AU11" i="27"/>
  <c r="AQ11" i="27"/>
  <c r="BJ11" i="27" s="1"/>
  <c r="AS11" i="27"/>
  <c r="AO11" i="27"/>
  <c r="BG11" i="27" s="1"/>
  <c r="AP11" i="27"/>
  <c r="AR11" i="27"/>
  <c r="CT11" i="27" s="1"/>
  <c r="AQ50" i="31"/>
  <c r="DI50" i="31" s="1"/>
  <c r="AP50" i="31"/>
  <c r="AU50" i="31"/>
  <c r="AQ46" i="31"/>
  <c r="DI46" i="31" s="1"/>
  <c r="AP46" i="31"/>
  <c r="AQ42" i="31"/>
  <c r="CQ42" i="31" s="1"/>
  <c r="AO42" i="31"/>
  <c r="AP42" i="31"/>
  <c r="BH42" i="31" s="1"/>
  <c r="CR42" i="31" s="1"/>
  <c r="AR42" i="31"/>
  <c r="AS42" i="31"/>
  <c r="AO41" i="31"/>
  <c r="AR41" i="31"/>
  <c r="AU41" i="31"/>
  <c r="AU34" i="31"/>
  <c r="AQ22" i="31"/>
  <c r="AO22" i="31"/>
  <c r="BG22" i="31" s="1"/>
  <c r="AP22" i="31"/>
  <c r="AU22" i="31"/>
  <c r="AO21" i="31"/>
  <c r="AR21" i="31"/>
  <c r="AU21" i="31"/>
  <c r="AQ20" i="31"/>
  <c r="DI20" i="31" s="1"/>
  <c r="AT20" i="31"/>
  <c r="BL20" i="31" s="1"/>
  <c r="AQ12" i="31"/>
  <c r="AU12" i="31"/>
  <c r="AV12" i="31"/>
  <c r="AO12" i="31"/>
  <c r="BG12" i="31" s="1"/>
  <c r="AT12" i="31"/>
  <c r="AS12" i="31"/>
  <c r="AD7" i="31"/>
  <c r="AU7" i="31"/>
  <c r="AD6" i="31"/>
  <c r="AE6" i="31" s="1"/>
  <c r="AU9" i="27"/>
  <c r="BN9" i="27" s="1"/>
  <c r="CX9" i="27" s="1"/>
  <c r="AQ9" i="27"/>
  <c r="DI9" i="27" s="1"/>
  <c r="AS9" i="27"/>
  <c r="BL9" i="27" s="1"/>
  <c r="AO9" i="27"/>
  <c r="AP9" i="27"/>
  <c r="AR9" i="27"/>
  <c r="CT9" i="27" s="1"/>
  <c r="AD17" i="27"/>
  <c r="AE17" i="27" s="1"/>
  <c r="AU17" i="27"/>
  <c r="AU24" i="27"/>
  <c r="AQ24" i="27"/>
  <c r="DI24" i="27" s="1"/>
  <c r="AS24" i="27"/>
  <c r="BL24" i="27" s="1"/>
  <c r="AO24" i="27"/>
  <c r="BG24" i="27" s="1"/>
  <c r="AP24" i="27"/>
  <c r="AR24" i="27"/>
  <c r="CT24" i="27" s="1"/>
  <c r="AQ5" i="31"/>
  <c r="AT5" i="31"/>
  <c r="AU5" i="31"/>
  <c r="AV5" i="31"/>
  <c r="AD5" i="27"/>
  <c r="AU5" i="27"/>
  <c r="AU19" i="27"/>
  <c r="AQ19" i="27"/>
  <c r="AS19" i="27"/>
  <c r="BL19" i="27" s="1"/>
  <c r="AO19" i="27"/>
  <c r="BG19" i="27" s="1"/>
  <c r="AR19" i="27"/>
  <c r="AU22" i="27"/>
  <c r="AQ22" i="27"/>
  <c r="AS22" i="27"/>
  <c r="AO22" i="27"/>
  <c r="AP22" i="27"/>
  <c r="AR22" i="27"/>
  <c r="AU18" i="27"/>
  <c r="AD20" i="27"/>
  <c r="AU20" i="27"/>
  <c r="DI38" i="31"/>
  <c r="A4" i="31"/>
  <c r="E4" i="31" s="1"/>
  <c r="AE15" i="27"/>
  <c r="AE264" i="31"/>
  <c r="AF266" i="31"/>
  <c r="AG192" i="31"/>
  <c r="AH192" i="31" s="1"/>
  <c r="AZ206" i="31"/>
  <c r="AI206" i="31"/>
  <c r="AJ206" i="31" s="1"/>
  <c r="DI42" i="31"/>
  <c r="BL42" i="31"/>
  <c r="I42" i="31" s="1"/>
  <c r="DI191" i="31"/>
  <c r="AW294" i="31"/>
  <c r="AF140" i="31"/>
  <c r="AX140" i="31" s="1"/>
  <c r="AE259" i="31"/>
  <c r="DI58" i="31"/>
  <c r="AF116" i="31"/>
  <c r="AF160" i="31"/>
  <c r="AI240" i="31"/>
  <c r="AJ240" i="31" s="1"/>
  <c r="AK240" i="31" s="1"/>
  <c r="AL240" i="31" s="1"/>
  <c r="AM240" i="31" s="1"/>
  <c r="AG294" i="31"/>
  <c r="BM6" i="27"/>
  <c r="AE25" i="27"/>
  <c r="AV25" i="27"/>
  <c r="CQ66" i="31"/>
  <c r="DI66" i="31"/>
  <c r="BL179" i="31"/>
  <c r="I179" i="31" s="1"/>
  <c r="AF236" i="31"/>
  <c r="BJ249" i="31"/>
  <c r="DI77" i="31"/>
  <c r="BG106" i="31"/>
  <c r="BL169" i="31"/>
  <c r="CV169" i="31" s="1"/>
  <c r="BK169" i="31"/>
  <c r="CU169" i="31" s="1"/>
  <c r="AV105" i="31"/>
  <c r="BN105" i="31" s="1"/>
  <c r="CX105" i="31" s="1"/>
  <c r="CT121" i="31"/>
  <c r="BG101" i="31"/>
  <c r="AV65" i="31"/>
  <c r="AF208" i="31"/>
  <c r="AG208" i="31" s="1"/>
  <c r="CQ58" i="31"/>
  <c r="AX131" i="31"/>
  <c r="AG131" i="31"/>
  <c r="AY131" i="31" s="1"/>
  <c r="AO241" i="31"/>
  <c r="AP241" i="31"/>
  <c r="AR241" i="31"/>
  <c r="AQ241" i="31"/>
  <c r="DI241" i="31" s="1"/>
  <c r="AT241" i="31"/>
  <c r="AS241" i="31"/>
  <c r="BI67" i="31"/>
  <c r="DI67" i="31"/>
  <c r="BM114" i="31"/>
  <c r="BG183" i="31"/>
  <c r="AH63" i="31"/>
  <c r="AI63" i="31" s="1"/>
  <c r="AJ63" i="31" s="1"/>
  <c r="BB63" i="31" s="1"/>
  <c r="BJ12" i="27"/>
  <c r="DI12" i="27"/>
  <c r="AE280" i="31"/>
  <c r="AF280" i="31" s="1"/>
  <c r="AG280" i="31" s="1"/>
  <c r="AV280" i="31"/>
  <c r="CT74" i="31"/>
  <c r="BL74" i="31"/>
  <c r="AQ293" i="31"/>
  <c r="AP293" i="31"/>
  <c r="AO293" i="31"/>
  <c r="AT293" i="31"/>
  <c r="AS293" i="31"/>
  <c r="AR293" i="31"/>
  <c r="AE180" i="31"/>
  <c r="AF180" i="31" s="1"/>
  <c r="AG180" i="31" s="1"/>
  <c r="AV180" i="31"/>
  <c r="AU178" i="31"/>
  <c r="AP178" i="31"/>
  <c r="AS177" i="31"/>
  <c r="AQ177" i="31"/>
  <c r="CQ177" i="31" s="1"/>
  <c r="AR177" i="31"/>
  <c r="CT177" i="31" s="1"/>
  <c r="AP166" i="31"/>
  <c r="AS166" i="31"/>
  <c r="AQ166" i="31"/>
  <c r="DI166" i="31" s="1"/>
  <c r="AR166" i="31"/>
  <c r="AO166" i="31"/>
  <c r="BG166" i="31" s="1"/>
  <c r="AT166" i="31"/>
  <c r="BG71" i="31"/>
  <c r="AG9" i="31"/>
  <c r="AX9" i="31"/>
  <c r="DI76" i="31"/>
  <c r="AD305" i="31"/>
  <c r="AE296" i="31"/>
  <c r="AV296" i="31"/>
  <c r="AG270" i="31"/>
  <c r="AX270" i="31"/>
  <c r="AD262" i="31"/>
  <c r="AE262" i="31" s="1"/>
  <c r="AU262" i="31"/>
  <c r="AP246" i="31"/>
  <c r="AR246" i="31"/>
  <c r="AQ246" i="31"/>
  <c r="AS246" i="31"/>
  <c r="AT246" i="31"/>
  <c r="AO246" i="31"/>
  <c r="BG246" i="31" s="1"/>
  <c r="AS245" i="31"/>
  <c r="AV245" i="31"/>
  <c r="AQ245" i="31"/>
  <c r="AU245" i="31"/>
  <c r="AP245" i="31"/>
  <c r="AR245" i="31"/>
  <c r="AO245" i="31"/>
  <c r="BG245" i="31" s="1"/>
  <c r="AQ201" i="31"/>
  <c r="AP201" i="31"/>
  <c r="BH201" i="31" s="1"/>
  <c r="AT201" i="31"/>
  <c r="AR201" i="31"/>
  <c r="AO201" i="31"/>
  <c r="AS201" i="31"/>
  <c r="BK201" i="31" s="1"/>
  <c r="CU201" i="31" s="1"/>
  <c r="AD184" i="31"/>
  <c r="AQ171" i="31"/>
  <c r="AO171" i="31"/>
  <c r="AT171" i="31"/>
  <c r="AP171" i="31"/>
  <c r="AU171" i="31"/>
  <c r="AS171" i="31"/>
  <c r="AV171" i="31"/>
  <c r="AR171" i="31"/>
  <c r="AY171" i="31"/>
  <c r="AX171" i="31"/>
  <c r="AW171" i="31"/>
  <c r="DI21" i="27"/>
  <c r="AT304" i="31"/>
  <c r="AP304" i="31"/>
  <c r="AS304" i="31"/>
  <c r="AD283" i="31"/>
  <c r="AV283" i="31" s="1"/>
  <c r="AU283" i="31"/>
  <c r="AE226" i="31"/>
  <c r="AD211" i="31"/>
  <c r="AU211" i="31"/>
  <c r="AF197" i="31"/>
  <c r="AX197" i="31" s="1"/>
  <c r="AR124" i="31"/>
  <c r="AO124" i="31"/>
  <c r="AS124" i="31"/>
  <c r="AV124" i="31"/>
  <c r="BN124" i="31" s="1"/>
  <c r="AT124" i="31"/>
  <c r="CQ25" i="27"/>
  <c r="BJ25" i="27"/>
  <c r="AO269" i="31"/>
  <c r="BG269" i="31" s="1"/>
  <c r="AP269" i="31"/>
  <c r="AQ269" i="31"/>
  <c r="AR269" i="31"/>
  <c r="AS269" i="31"/>
  <c r="BK269" i="31" s="1"/>
  <c r="CU269" i="31" s="1"/>
  <c r="AU269" i="31"/>
  <c r="AS268" i="31"/>
  <c r="AQ268" i="31"/>
  <c r="AU268" i="31"/>
  <c r="AQ143" i="31"/>
  <c r="AR143" i="31"/>
  <c r="AO143" i="31"/>
  <c r="AP143" i="31"/>
  <c r="BI143" i="31" s="1"/>
  <c r="F143" i="31" s="1"/>
  <c r="AT143" i="31"/>
  <c r="AS143" i="31"/>
  <c r="AO128" i="31"/>
  <c r="AR128" i="31"/>
  <c r="AS128" i="31"/>
  <c r="AV128" i="31"/>
  <c r="AT128" i="31"/>
  <c r="BL23" i="27"/>
  <c r="CT23" i="27"/>
  <c r="AQ307" i="31"/>
  <c r="AO307" i="31"/>
  <c r="AR307" i="31"/>
  <c r="AP307" i="31"/>
  <c r="AQ273" i="31"/>
  <c r="DI273" i="31" s="1"/>
  <c r="AO273" i="31"/>
  <c r="AU273" i="31"/>
  <c r="AT273" i="31"/>
  <c r="AP273" i="31"/>
  <c r="AS273" i="31"/>
  <c r="BK273" i="31" s="1"/>
  <c r="AF258" i="31"/>
  <c r="AG258" i="31" s="1"/>
  <c r="AH258" i="31" s="1"/>
  <c r="AI258" i="31" s="1"/>
  <c r="AP253" i="31"/>
  <c r="AO204" i="31"/>
  <c r="AR204" i="31"/>
  <c r="AP204" i="31"/>
  <c r="BH204" i="31" s="1"/>
  <c r="AU204" i="31"/>
  <c r="AR292" i="31"/>
  <c r="AP292" i="31"/>
  <c r="AO289" i="31"/>
  <c r="BG289" i="31" s="1"/>
  <c r="AR289" i="31"/>
  <c r="AQ289" i="31"/>
  <c r="AT289" i="31"/>
  <c r="AS289" i="31"/>
  <c r="AP289" i="31"/>
  <c r="AR263" i="31"/>
  <c r="AV252" i="31"/>
  <c r="AO221" i="31"/>
  <c r="BG221" i="31" s="1"/>
  <c r="AT221" i="31"/>
  <c r="AQ221" i="31"/>
  <c r="AP221" i="31"/>
  <c r="AS221" i="31"/>
  <c r="AR221" i="31"/>
  <c r="AP81" i="31"/>
  <c r="AS81" i="31"/>
  <c r="AO81" i="31"/>
  <c r="BG81" i="31" s="1"/>
  <c r="AR81" i="31"/>
  <c r="CT81" i="31" s="1"/>
  <c r="AU81" i="31"/>
  <c r="DI43" i="31"/>
  <c r="AR299" i="31"/>
  <c r="AQ299" i="31"/>
  <c r="DI299" i="31" s="1"/>
  <c r="AS299" i="31"/>
  <c r="AT299" i="31"/>
  <c r="AD290" i="31"/>
  <c r="AE290" i="31" s="1"/>
  <c r="AF290" i="31" s="1"/>
  <c r="AO285" i="31"/>
  <c r="BG285" i="31" s="1"/>
  <c r="AR285" i="31"/>
  <c r="AQ285" i="31"/>
  <c r="AS285" i="31"/>
  <c r="AS275" i="31"/>
  <c r="AT275" i="31"/>
  <c r="CT275" i="31" s="1"/>
  <c r="AV270" i="31"/>
  <c r="AQ270" i="31"/>
  <c r="BI270" i="31" s="1"/>
  <c r="AR220" i="31"/>
  <c r="AQ220" i="31"/>
  <c r="AE198" i="31"/>
  <c r="AV198" i="31"/>
  <c r="BN198" i="31" s="1"/>
  <c r="CX198" i="31" s="1"/>
  <c r="AE138" i="31"/>
  <c r="AV138" i="31"/>
  <c r="AO68" i="31"/>
  <c r="BG68" i="31" s="1"/>
  <c r="AP68" i="31"/>
  <c r="AS68" i="31"/>
  <c r="AR68" i="31"/>
  <c r="AQ68" i="31"/>
  <c r="AF33" i="31"/>
  <c r="AG33" i="31" s="1"/>
  <c r="AY33" i="31" s="1"/>
  <c r="AW33" i="31"/>
  <c r="AW152" i="31"/>
  <c r="AF152" i="31"/>
  <c r="AS287" i="31"/>
  <c r="AR284" i="31"/>
  <c r="AO284" i="31"/>
  <c r="AP281" i="31"/>
  <c r="AS281" i="31"/>
  <c r="AQ281" i="31"/>
  <c r="AR281" i="31"/>
  <c r="AT281" i="31"/>
  <c r="AQ278" i="31"/>
  <c r="AP278" i="31"/>
  <c r="AT278" i="31"/>
  <c r="AS278" i="31"/>
  <c r="BL278" i="31" s="1"/>
  <c r="AR278" i="31"/>
  <c r="AQ277" i="31"/>
  <c r="AO277" i="31"/>
  <c r="AU277" i="31"/>
  <c r="AO267" i="31"/>
  <c r="AT267" i="31"/>
  <c r="AP240" i="31"/>
  <c r="AQ240" i="31"/>
  <c r="AR240" i="31"/>
  <c r="AT240" i="31"/>
  <c r="AU240" i="31"/>
  <c r="AW240" i="31"/>
  <c r="AU215" i="31"/>
  <c r="AO205" i="31"/>
  <c r="BG205" i="31" s="1"/>
  <c r="AT205" i="31"/>
  <c r="AP205" i="31"/>
  <c r="BI205" i="31" s="1"/>
  <c r="F205" i="31" s="1"/>
  <c r="AS205" i="31"/>
  <c r="AQ205" i="31"/>
  <c r="AO200" i="31"/>
  <c r="BG200" i="31" s="1"/>
  <c r="AR200" i="31"/>
  <c r="AP200" i="31"/>
  <c r="AS200" i="31"/>
  <c r="AQ200" i="31"/>
  <c r="DI200" i="31" s="1"/>
  <c r="AO199" i="31"/>
  <c r="AS199" i="31"/>
  <c r="AP199" i="31"/>
  <c r="AQ308" i="31"/>
  <c r="DI308" i="31" s="1"/>
  <c r="AS308" i="31"/>
  <c r="AD297" i="31"/>
  <c r="AU297" i="31"/>
  <c r="AQ286" i="31"/>
  <c r="CQ286" i="31" s="1"/>
  <c r="AP286" i="31"/>
  <c r="AT286" i="31"/>
  <c r="AO272" i="31"/>
  <c r="BG272" i="31" s="1"/>
  <c r="AO265" i="31"/>
  <c r="BG265" i="31" s="1"/>
  <c r="AT265" i="31"/>
  <c r="BL265" i="31" s="1"/>
  <c r="I265" i="31" s="1"/>
  <c r="AP254" i="31"/>
  <c r="AQ237" i="31"/>
  <c r="AP237" i="31"/>
  <c r="AT237" i="31"/>
  <c r="AR237" i="31"/>
  <c r="AO236" i="31"/>
  <c r="AR236" i="31"/>
  <c r="AP236" i="31"/>
  <c r="AS236" i="31"/>
  <c r="AR233" i="31"/>
  <c r="AO227" i="31"/>
  <c r="BG227" i="31" s="1"/>
  <c r="AT227" i="31"/>
  <c r="AO223" i="31"/>
  <c r="AT223" i="31"/>
  <c r="AQ213" i="31"/>
  <c r="BJ213" i="31" s="1"/>
  <c r="AP213" i="31"/>
  <c r="AS213" i="31"/>
  <c r="BK213" i="31" s="1"/>
  <c r="CU213" i="31" s="1"/>
  <c r="AQ212" i="31"/>
  <c r="DI212" i="31" s="1"/>
  <c r="AU212" i="31"/>
  <c r="AO212" i="31"/>
  <c r="AR212" i="31"/>
  <c r="AO208" i="31"/>
  <c r="BG208" i="31" s="1"/>
  <c r="AR208" i="31"/>
  <c r="AO192" i="31"/>
  <c r="BG192" i="31" s="1"/>
  <c r="AR192" i="31"/>
  <c r="AP192" i="31"/>
  <c r="AP161" i="31"/>
  <c r="AO161" i="31"/>
  <c r="AS161" i="31"/>
  <c r="AR161" i="31"/>
  <c r="AD150" i="31"/>
  <c r="AE150" i="31" s="1"/>
  <c r="AU150" i="31"/>
  <c r="BM150" i="31" s="1"/>
  <c r="AP137" i="31"/>
  <c r="AR137" i="31"/>
  <c r="BK137" i="31" s="1"/>
  <c r="CU137" i="31" s="1"/>
  <c r="AR294" i="31"/>
  <c r="AU294" i="31"/>
  <c r="BM294" i="31" s="1"/>
  <c r="AR291" i="31"/>
  <c r="AO247" i="31"/>
  <c r="BG247" i="31" s="1"/>
  <c r="AT247" i="31"/>
  <c r="AQ233" i="31"/>
  <c r="DI233" i="31" s="1"/>
  <c r="AS233" i="31"/>
  <c r="AO233" i="31"/>
  <c r="BG233" i="31" s="1"/>
  <c r="AO232" i="31"/>
  <c r="BG232" i="31" s="1"/>
  <c r="AR232" i="31"/>
  <c r="AP232" i="31"/>
  <c r="AS232" i="31"/>
  <c r="AO226" i="31"/>
  <c r="AP226" i="31"/>
  <c r="AR224" i="31"/>
  <c r="AR210" i="31"/>
  <c r="AO207" i="31"/>
  <c r="BG207" i="31" s="1"/>
  <c r="AT207" i="31"/>
  <c r="AO193" i="31"/>
  <c r="BG193" i="31" s="1"/>
  <c r="AT193" i="31"/>
  <c r="AE186" i="31"/>
  <c r="AF186" i="31" s="1"/>
  <c r="AV186" i="31"/>
  <c r="AO64" i="31"/>
  <c r="BG64" i="31" s="1"/>
  <c r="AR64" i="31"/>
  <c r="AQ64" i="31"/>
  <c r="AP64" i="31"/>
  <c r="AS64" i="31"/>
  <c r="AS231" i="31"/>
  <c r="AP231" i="31"/>
  <c r="AU230" i="31"/>
  <c r="AS225" i="31"/>
  <c r="AU222" i="31"/>
  <c r="AR209" i="31"/>
  <c r="BK209" i="31" s="1"/>
  <c r="CU209" i="31" s="1"/>
  <c r="AU197" i="31"/>
  <c r="BM197" i="31" s="1"/>
  <c r="AT197" i="31"/>
  <c r="AP197" i="31"/>
  <c r="AU196" i="31"/>
  <c r="AS189" i="31"/>
  <c r="AQ189" i="31"/>
  <c r="AU175" i="31"/>
  <c r="AO139" i="31"/>
  <c r="BG139" i="31" s="1"/>
  <c r="AU139" i="31"/>
  <c r="CW139" i="31" s="1"/>
  <c r="AQ139" i="31"/>
  <c r="AP139" i="31"/>
  <c r="AT139" i="31"/>
  <c r="CT139" i="31" s="1"/>
  <c r="AS139" i="31"/>
  <c r="AU127" i="31"/>
  <c r="AD127" i="31"/>
  <c r="AS107" i="31"/>
  <c r="AQ107" i="31"/>
  <c r="BI107" i="31" s="1"/>
  <c r="F107" i="31" s="1"/>
  <c r="AP107" i="31"/>
  <c r="AR107" i="31"/>
  <c r="AU107" i="31"/>
  <c r="AQ56" i="31"/>
  <c r="DI56" i="31" s="1"/>
  <c r="AO56" i="31"/>
  <c r="BH56" i="31" s="1"/>
  <c r="AR56" i="31"/>
  <c r="AS56" i="31"/>
  <c r="BL56" i="31" s="1"/>
  <c r="AQ30" i="31"/>
  <c r="AP30" i="31"/>
  <c r="AT30" i="31"/>
  <c r="AR30" i="31"/>
  <c r="BK30" i="31" s="1"/>
  <c r="CU30" i="31" s="1"/>
  <c r="AO30" i="31"/>
  <c r="BG30" i="31" s="1"/>
  <c r="AS30" i="31"/>
  <c r="AU30" i="31"/>
  <c r="AO153" i="31"/>
  <c r="BG153" i="31" s="1"/>
  <c r="AP153" i="31"/>
  <c r="BI153" i="31" s="1"/>
  <c r="F153" i="31" s="1"/>
  <c r="AU153" i="31"/>
  <c r="BM153" i="31" s="1"/>
  <c r="AP146" i="31"/>
  <c r="AQ146" i="31"/>
  <c r="AR146" i="31"/>
  <c r="AO131" i="31"/>
  <c r="AP131" i="31"/>
  <c r="BI131" i="31" s="1"/>
  <c r="AU131" i="31"/>
  <c r="AD87" i="31"/>
  <c r="AU87" i="31"/>
  <c r="AQ31" i="31"/>
  <c r="AR31" i="31"/>
  <c r="BJ31" i="31" s="1"/>
  <c r="AO31" i="31"/>
  <c r="BG31" i="31" s="1"/>
  <c r="AP31" i="31"/>
  <c r="AP162" i="31"/>
  <c r="AP157" i="31"/>
  <c r="AO152" i="31"/>
  <c r="CQ152" i="31" s="1"/>
  <c r="AR152" i="31"/>
  <c r="AO135" i="31"/>
  <c r="BG135" i="31" s="1"/>
  <c r="AU135" i="31"/>
  <c r="AQ135" i="31"/>
  <c r="AP135" i="31"/>
  <c r="AT135" i="31"/>
  <c r="AO130" i="31"/>
  <c r="AR130" i="31"/>
  <c r="AO129" i="31"/>
  <c r="AP129" i="31"/>
  <c r="AQ112" i="31"/>
  <c r="DI112" i="31" s="1"/>
  <c r="AT112" i="31"/>
  <c r="CT112" i="31" s="1"/>
  <c r="AP111" i="31"/>
  <c r="AO111" i="31"/>
  <c r="BG111" i="31" s="1"/>
  <c r="AS111" i="31"/>
  <c r="AT100" i="31"/>
  <c r="AQ100" i="31"/>
  <c r="AS100" i="31"/>
  <c r="AO100" i="31"/>
  <c r="BG100" i="31" s="1"/>
  <c r="AO82" i="31"/>
  <c r="BG82" i="31" s="1"/>
  <c r="AP82" i="31"/>
  <c r="AT82" i="31"/>
  <c r="BL82" i="31" s="1"/>
  <c r="I82" i="31" s="1"/>
  <c r="AP78" i="31"/>
  <c r="AR78" i="31"/>
  <c r="AO10" i="31"/>
  <c r="AT10" i="31"/>
  <c r="AQ10" i="31"/>
  <c r="DI10" i="31" s="1"/>
  <c r="AP10" i="31"/>
  <c r="AS10" i="31"/>
  <c r="AR10" i="31"/>
  <c r="CT10" i="31" s="1"/>
  <c r="AP170" i="31"/>
  <c r="AR162" i="31"/>
  <c r="CT162" i="31" s="1"/>
  <c r="AR160" i="31"/>
  <c r="AO160" i="31"/>
  <c r="AO155" i="31"/>
  <c r="BG155" i="31" s="1"/>
  <c r="AU155" i="31"/>
  <c r="AQ155" i="31"/>
  <c r="DI155" i="31" s="1"/>
  <c r="AP155" i="31"/>
  <c r="AT155" i="31"/>
  <c r="AP138" i="31"/>
  <c r="AU138" i="31"/>
  <c r="AT129" i="31"/>
  <c r="BL129" i="31" s="1"/>
  <c r="AP125" i="31"/>
  <c r="BI125" i="31" s="1"/>
  <c r="AO125" i="31"/>
  <c r="CQ125" i="31" s="1"/>
  <c r="AQ123" i="31"/>
  <c r="DI123" i="31" s="1"/>
  <c r="AS123" i="31"/>
  <c r="AT123" i="31"/>
  <c r="AP119" i="31"/>
  <c r="BH119" i="31" s="1"/>
  <c r="AO119" i="31"/>
  <c r="AS119" i="31"/>
  <c r="AU119" i="31"/>
  <c r="AR100" i="31"/>
  <c r="BJ100" i="31" s="1"/>
  <c r="AQ96" i="31"/>
  <c r="AS96" i="31"/>
  <c r="AT96" i="31"/>
  <c r="AO96" i="31"/>
  <c r="BG96" i="31" s="1"/>
  <c r="AU53" i="31"/>
  <c r="AD53" i="31"/>
  <c r="AV53" i="31" s="1"/>
  <c r="AP40" i="31"/>
  <c r="AR40" i="31"/>
  <c r="AQ40" i="31"/>
  <c r="AS40" i="31"/>
  <c r="AT40" i="31"/>
  <c r="AO40" i="31"/>
  <c r="AU28" i="31"/>
  <c r="AD28" i="31"/>
  <c r="AV28" i="31" s="1"/>
  <c r="AR150" i="31"/>
  <c r="CT150" i="31" s="1"/>
  <c r="AR142" i="31"/>
  <c r="AR134" i="31"/>
  <c r="AU133" i="31"/>
  <c r="AT120" i="31"/>
  <c r="AT110" i="31"/>
  <c r="CT110" i="31" s="1"/>
  <c r="AQ104" i="31"/>
  <c r="AR104" i="31"/>
  <c r="CT104" i="31" s="1"/>
  <c r="AO92" i="31"/>
  <c r="BG92" i="31" s="1"/>
  <c r="AT92" i="31"/>
  <c r="AQ92" i="31"/>
  <c r="AP92" i="31"/>
  <c r="AS92" i="31"/>
  <c r="AT73" i="31"/>
  <c r="CT73" i="31" s="1"/>
  <c r="AQ73" i="31"/>
  <c r="BJ73" i="31" s="1"/>
  <c r="AQ65" i="31"/>
  <c r="DI65" i="31" s="1"/>
  <c r="AR65" i="31"/>
  <c r="BK65" i="31" s="1"/>
  <c r="CU65" i="31" s="1"/>
  <c r="AR61" i="31"/>
  <c r="AR57" i="31"/>
  <c r="AD47" i="31"/>
  <c r="AQ26" i="31"/>
  <c r="AP26" i="31"/>
  <c r="BH26" i="31" s="1"/>
  <c r="CR26" i="31" s="1"/>
  <c r="AT26" i="31"/>
  <c r="AR26" i="31"/>
  <c r="AO26" i="31"/>
  <c r="AS22" i="31"/>
  <c r="AV22" i="31"/>
  <c r="BN22" i="31" s="1"/>
  <c r="CX22" i="31" s="1"/>
  <c r="AR22" i="31"/>
  <c r="BJ22" i="31" s="1"/>
  <c r="AQ103" i="31"/>
  <c r="DI103" i="31" s="1"/>
  <c r="AU103" i="31"/>
  <c r="BM103" i="31" s="1"/>
  <c r="AQ99" i="31"/>
  <c r="AO99" i="31"/>
  <c r="BG99" i="31" s="1"/>
  <c r="AR99" i="31"/>
  <c r="BJ99" i="31" s="1"/>
  <c r="AQ93" i="31"/>
  <c r="DI93" i="31" s="1"/>
  <c r="AS93" i="31"/>
  <c r="AP93" i="31"/>
  <c r="AP91" i="31"/>
  <c r="AQ91" i="31"/>
  <c r="AU91" i="31"/>
  <c r="AD90" i="31"/>
  <c r="AV90" i="31" s="1"/>
  <c r="AU90" i="31"/>
  <c r="AU86" i="31"/>
  <c r="BM86" i="31" s="1"/>
  <c r="AD86" i="31"/>
  <c r="AQ69" i="31"/>
  <c r="DI69" i="31" s="1"/>
  <c r="AU69" i="31"/>
  <c r="AT69" i="31"/>
  <c r="BL69" i="31" s="1"/>
  <c r="AT61" i="31"/>
  <c r="AQ61" i="31"/>
  <c r="AS61" i="31"/>
  <c r="AT57" i="31"/>
  <c r="BM57" i="31" s="1"/>
  <c r="AQ57" i="31"/>
  <c r="DI57" i="31" s="1"/>
  <c r="AS57" i="31"/>
  <c r="AU32" i="31"/>
  <c r="AD32" i="31"/>
  <c r="AE32" i="31" s="1"/>
  <c r="AQ27" i="31"/>
  <c r="AR27" i="31"/>
  <c r="AO27" i="31"/>
  <c r="AR14" i="31"/>
  <c r="AR44" i="31"/>
  <c r="AS21" i="31"/>
  <c r="AO8" i="31"/>
  <c r="BG8" i="31" s="1"/>
  <c r="AU8" i="31"/>
  <c r="AQ8" i="31"/>
  <c r="AP8" i="31"/>
  <c r="AT8" i="31"/>
  <c r="AR8" i="31"/>
  <c r="AS8" i="31"/>
  <c r="AO18" i="27"/>
  <c r="BG18" i="27" s="1"/>
  <c r="AT18" i="27"/>
  <c r="AP18" i="27"/>
  <c r="AR18" i="27"/>
  <c r="AQ18" i="27"/>
  <c r="AP23" i="31"/>
  <c r="BI23" i="31" s="1"/>
  <c r="F23" i="31" s="1"/>
  <c r="AD20" i="31"/>
  <c r="AE20" i="31" s="1"/>
  <c r="AW20" i="31" s="1"/>
  <c r="AU20" i="31"/>
  <c r="AQ7" i="31"/>
  <c r="AO7" i="31"/>
  <c r="BG7" i="31" s="1"/>
  <c r="AR7" i="31"/>
  <c r="BJ7" i="31" s="1"/>
  <c r="AP7" i="31"/>
  <c r="AS18" i="27"/>
  <c r="AQ18" i="31"/>
  <c r="DI18" i="31" s="1"/>
  <c r="AT18" i="31"/>
  <c r="AR6" i="27"/>
  <c r="AU13" i="27"/>
  <c r="AT13" i="27"/>
  <c r="AP13" i="27"/>
  <c r="AR13" i="27"/>
  <c r="AO13" i="27"/>
  <c r="BG13" i="27" s="1"/>
  <c r="AS39" i="31"/>
  <c r="AR29" i="31"/>
  <c r="CT29" i="31" s="1"/>
  <c r="AR25" i="31"/>
  <c r="AU24" i="31"/>
  <c r="AR24" i="31"/>
  <c r="AR20" i="31"/>
  <c r="AP18" i="31"/>
  <c r="AQ11" i="31"/>
  <c r="DI11" i="31" s="1"/>
  <c r="AR11" i="31"/>
  <c r="AS11" i="31"/>
  <c r="AP9" i="31"/>
  <c r="AQ9" i="31"/>
  <c r="DI9" i="31" s="1"/>
  <c r="AU9" i="31"/>
  <c r="AO6" i="31"/>
  <c r="AT6" i="31"/>
  <c r="CT6" i="31" s="1"/>
  <c r="AQ6" i="31"/>
  <c r="AP6" i="31"/>
  <c r="AS6" i="31"/>
  <c r="BK6" i="31" s="1"/>
  <c r="CU6" i="31" s="1"/>
  <c r="AO20" i="27"/>
  <c r="BG20" i="27" s="1"/>
  <c r="AR20" i="27"/>
  <c r="BK20" i="27" s="1"/>
  <c r="CU20" i="27" s="1"/>
  <c r="AR21" i="27"/>
  <c r="BJ21" i="27" s="1"/>
  <c r="AR13" i="31"/>
  <c r="CT13" i="31" s="1"/>
  <c r="AT17" i="27"/>
  <c r="BM17" i="27" s="1"/>
  <c r="AE90" i="31"/>
  <c r="DI189" i="31"/>
  <c r="BJ139" i="31"/>
  <c r="AW105" i="31"/>
  <c r="DI104" i="31"/>
  <c r="AZ63" i="31"/>
  <c r="AF118" i="31"/>
  <c r="BK161" i="31"/>
  <c r="CU161" i="31" s="1"/>
  <c r="AW207" i="31"/>
  <c r="AH131" i="31"/>
  <c r="AW236" i="31"/>
  <c r="AE28" i="31"/>
  <c r="BH135" i="31"/>
  <c r="CR135" i="31" s="1"/>
  <c r="DI281" i="31"/>
  <c r="DI289" i="31"/>
  <c r="BH273" i="31"/>
  <c r="CR273" i="31" s="1"/>
  <c r="AE211" i="31"/>
  <c r="AV211" i="31"/>
  <c r="DI171" i="31"/>
  <c r="DI201" i="31"/>
  <c r="BA272" i="31"/>
  <c r="AJ272" i="31"/>
  <c r="AK272" i="31" s="1"/>
  <c r="AL272" i="31" s="1"/>
  <c r="AM272" i="31" s="1"/>
  <c r="AF25" i="27"/>
  <c r="AW25" i="27"/>
  <c r="DI92" i="31"/>
  <c r="BM81" i="31"/>
  <c r="AE283" i="31"/>
  <c r="DI293" i="31"/>
  <c r="DI213" i="31"/>
  <c r="BK199" i="31"/>
  <c r="CU199" i="31" s="1"/>
  <c r="DI205" i="31"/>
  <c r="BJ124" i="31"/>
  <c r="BA63" i="31"/>
  <c r="CT129" i="31"/>
  <c r="DI277" i="31"/>
  <c r="BJ277" i="31"/>
  <c r="DI278" i="31"/>
  <c r="BG273" i="31"/>
  <c r="BM269" i="31"/>
  <c r="CX124" i="31"/>
  <c r="DI73" i="31"/>
  <c r="BA240" i="31"/>
  <c r="AH307" i="31"/>
  <c r="AY307" i="31"/>
  <c r="AG266" i="31"/>
  <c r="AH266" i="31" s="1"/>
  <c r="AV45" i="31"/>
  <c r="DI19" i="27"/>
  <c r="AV17" i="27"/>
  <c r="BN17" i="27" s="1"/>
  <c r="CX17" i="27" s="1"/>
  <c r="AV25" i="31"/>
  <c r="BN25" i="31" s="1"/>
  <c r="AE25" i="31"/>
  <c r="AE27" i="31"/>
  <c r="AV27" i="31"/>
  <c r="BJ77" i="31"/>
  <c r="BK71" i="31"/>
  <c r="CU71" i="31" s="1"/>
  <c r="BL71" i="31"/>
  <c r="BG75" i="31"/>
  <c r="BJ76" i="31"/>
  <c r="BH97" i="31"/>
  <c r="CR97" i="31" s="1"/>
  <c r="DI102" i="31"/>
  <c r="DI141" i="31"/>
  <c r="BG55" i="31"/>
  <c r="BH55" i="31"/>
  <c r="CR55" i="31" s="1"/>
  <c r="CV86" i="31"/>
  <c r="BG42" i="31"/>
  <c r="BG108" i="31"/>
  <c r="CQ108" i="31"/>
  <c r="BK131" i="31"/>
  <c r="CU131" i="31" s="1"/>
  <c r="AE49" i="31"/>
  <c r="BH22" i="31"/>
  <c r="CR22" i="31" s="1"/>
  <c r="AE42" i="31"/>
  <c r="AV42" i="31"/>
  <c r="BN42" i="31" s="1"/>
  <c r="CX42" i="31" s="1"/>
  <c r="BK66" i="31"/>
  <c r="AG175" i="31"/>
  <c r="AF18" i="31"/>
  <c r="AY14" i="27"/>
  <c r="BQ14" i="27" s="1"/>
  <c r="DA14" i="27" s="1"/>
  <c r="AH14" i="27"/>
  <c r="AZ14" i="27" s="1"/>
  <c r="CZ14" i="27" s="1"/>
  <c r="AG144" i="31"/>
  <c r="AH144" i="31" s="1"/>
  <c r="AI144" i="31" s="1"/>
  <c r="AX144" i="31"/>
  <c r="AE242" i="31"/>
  <c r="AF242" i="31" s="1"/>
  <c r="AE265" i="31"/>
  <c r="AW265" i="31" s="1"/>
  <c r="AG244" i="31"/>
  <c r="AX244" i="31"/>
  <c r="AE238" i="31"/>
  <c r="AW238" i="31" s="1"/>
  <c r="AV238" i="31"/>
  <c r="AW144" i="31"/>
  <c r="AW168" i="31"/>
  <c r="AW206" i="31"/>
  <c r="AT226" i="31"/>
  <c r="AT236" i="31"/>
  <c r="AX107" i="31"/>
  <c r="AE148" i="31"/>
  <c r="AW148" i="31" s="1"/>
  <c r="AV164" i="31"/>
  <c r="AV260" i="31"/>
  <c r="AO264" i="31"/>
  <c r="BG264" i="31" s="1"/>
  <c r="AT295" i="31"/>
  <c r="AE234" i="31"/>
  <c r="AV240" i="31"/>
  <c r="AQ254" i="31"/>
  <c r="AV243" i="31"/>
  <c r="AT264" i="31"/>
  <c r="AU309" i="31"/>
  <c r="AP309" i="31"/>
  <c r="BH309" i="31" s="1"/>
  <c r="CR309" i="31" s="1"/>
  <c r="AU308" i="31"/>
  <c r="AP308" i="31"/>
  <c r="AP305" i="31"/>
  <c r="AT294" i="31"/>
  <c r="AQ294" i="31"/>
  <c r="AS286" i="31"/>
  <c r="AR280" i="31"/>
  <c r="AU278" i="31"/>
  <c r="BM278" i="31" s="1"/>
  <c r="AS277" i="31"/>
  <c r="BK277" i="31" s="1"/>
  <c r="AU265" i="31"/>
  <c r="AR251" i="31"/>
  <c r="AP251" i="31"/>
  <c r="AP247" i="31"/>
  <c r="AO237" i="31"/>
  <c r="BG237" i="31" s="1"/>
  <c r="AS237" i="31"/>
  <c r="AO235" i="31"/>
  <c r="BG235" i="31" s="1"/>
  <c r="AP235" i="31"/>
  <c r="AS235" i="31"/>
  <c r="BL235" i="31" s="1"/>
  <c r="CV235" i="31" s="1"/>
  <c r="AT233" i="31"/>
  <c r="AQ230" i="31"/>
  <c r="DI230" i="31" s="1"/>
  <c r="AO230" i="31"/>
  <c r="AR230" i="31"/>
  <c r="AS230" i="31"/>
  <c r="AR228" i="31"/>
  <c r="AP220" i="31"/>
  <c r="AU220" i="31"/>
  <c r="AR218" i="31"/>
  <c r="AS218" i="31"/>
  <c r="AQ217" i="31"/>
  <c r="DI217" i="31" s="1"/>
  <c r="AP217" i="31"/>
  <c r="AT217" i="31"/>
  <c r="AS217" i="31"/>
  <c r="AO215" i="31"/>
  <c r="BH215" i="31" s="1"/>
  <c r="CR215" i="31" s="1"/>
  <c r="AT215" i="31"/>
  <c r="AS206" i="31"/>
  <c r="AQ196" i="31"/>
  <c r="DI196" i="31" s="1"/>
  <c r="AP196" i="31"/>
  <c r="AO196" i="31"/>
  <c r="AR196" i="31"/>
  <c r="AD179" i="31"/>
  <c r="AU179" i="31"/>
  <c r="BM179" i="31" s="1"/>
  <c r="AO165" i="31"/>
  <c r="AP165" i="31"/>
  <c r="AS165" i="31"/>
  <c r="AQ158" i="31"/>
  <c r="AP158" i="31"/>
  <c r="AU158" i="31"/>
  <c r="AO158" i="31"/>
  <c r="BG158" i="31" s="1"/>
  <c r="AR158" i="31"/>
  <c r="AR155" i="31"/>
  <c r="AS155" i="31"/>
  <c r="BL155" i="31" s="1"/>
  <c r="I155" i="31" s="1"/>
  <c r="AQ147" i="31"/>
  <c r="DI147" i="31" s="1"/>
  <c r="AP147" i="31"/>
  <c r="BH147" i="31" s="1"/>
  <c r="CR147" i="31" s="1"/>
  <c r="AS147" i="31"/>
  <c r="AU147" i="31"/>
  <c r="AO147" i="31"/>
  <c r="BG147" i="31" s="1"/>
  <c r="AR147" i="31"/>
  <c r="AO127" i="31"/>
  <c r="AP127" i="31"/>
  <c r="BI127" i="31" s="1"/>
  <c r="F127" i="31" s="1"/>
  <c r="AR108" i="31"/>
  <c r="AS108" i="31"/>
  <c r="BL108" i="31" s="1"/>
  <c r="CC108" i="31" s="1"/>
  <c r="DK108" i="31" s="1"/>
  <c r="AP103" i="31"/>
  <c r="AS103" i="31"/>
  <c r="BL103" i="31" s="1"/>
  <c r="AO103" i="31"/>
  <c r="BG103" i="31" s="1"/>
  <c r="AP69" i="31"/>
  <c r="AS69" i="31"/>
  <c r="BK69" i="31" s="1"/>
  <c r="AR69" i="31"/>
  <c r="AO69" i="31"/>
  <c r="AQ231" i="31"/>
  <c r="AR231" i="31"/>
  <c r="AQ228" i="31"/>
  <c r="DI228" i="31" s="1"/>
  <c r="AP228" i="31"/>
  <c r="AS228" i="31"/>
  <c r="AQ226" i="31"/>
  <c r="BI226" i="31" s="1"/>
  <c r="F226" i="31" s="1"/>
  <c r="AU226" i="31"/>
  <c r="AQ225" i="31"/>
  <c r="AO225" i="31"/>
  <c r="BG225" i="31" s="1"/>
  <c r="AR225" i="31"/>
  <c r="AO213" i="31"/>
  <c r="AT213" i="31"/>
  <c r="AQ209" i="31"/>
  <c r="DI209" i="31" s="1"/>
  <c r="AO209" i="31"/>
  <c r="BG209" i="31" s="1"/>
  <c r="AP209" i="31"/>
  <c r="AT209" i="31"/>
  <c r="AR193" i="31"/>
  <c r="AP193" i="31"/>
  <c r="AQ193" i="31"/>
  <c r="CQ193" i="31" s="1"/>
  <c r="AQ185" i="31"/>
  <c r="CQ185" i="31" s="1"/>
  <c r="AP185" i="31"/>
  <c r="AT185" i="31"/>
  <c r="AS185" i="31"/>
  <c r="AO185" i="31"/>
  <c r="AQ167" i="31"/>
  <c r="BI167" i="31" s="1"/>
  <c r="AP167" i="31"/>
  <c r="AR167" i="31"/>
  <c r="AU167" i="31"/>
  <c r="BM167" i="31" s="1"/>
  <c r="AO167" i="31"/>
  <c r="BG167" i="31" s="1"/>
  <c r="AS167" i="31"/>
  <c r="BL167" i="31" s="1"/>
  <c r="AO164" i="31"/>
  <c r="AR164" i="31"/>
  <c r="AO162" i="31"/>
  <c r="BG162" i="31" s="1"/>
  <c r="AQ159" i="31"/>
  <c r="AP159" i="31"/>
  <c r="AR159" i="31"/>
  <c r="AO159" i="31"/>
  <c r="AT159" i="31"/>
  <c r="BL159" i="31" s="1"/>
  <c r="CV159" i="31" s="1"/>
  <c r="AS159" i="31"/>
  <c r="AO154" i="31"/>
  <c r="BG154" i="31" s="1"/>
  <c r="AP154" i="31"/>
  <c r="BH154" i="31" s="1"/>
  <c r="CR154" i="31" s="1"/>
  <c r="AO126" i="31"/>
  <c r="BG126" i="31" s="1"/>
  <c r="AR126" i="31"/>
  <c r="AO123" i="31"/>
  <c r="AP123" i="31"/>
  <c r="AR123" i="31"/>
  <c r="CT123" i="31" s="1"/>
  <c r="AR119" i="31"/>
  <c r="AP117" i="31"/>
  <c r="BH117" i="31" s="1"/>
  <c r="CR117" i="31" s="1"/>
  <c r="AR117" i="31"/>
  <c r="CT117" i="31" s="1"/>
  <c r="AP109" i="31"/>
  <c r="AR109" i="31"/>
  <c r="AD83" i="31"/>
  <c r="AU83" i="31"/>
  <c r="AD82" i="31"/>
  <c r="AU82" i="31"/>
  <c r="AO77" i="31"/>
  <c r="AT77" i="31"/>
  <c r="CT77" i="31" s="1"/>
  <c r="AP77" i="31"/>
  <c r="AV77" i="31"/>
  <c r="AQ60" i="31"/>
  <c r="AP60" i="31"/>
  <c r="AS60" i="31"/>
  <c r="BL60" i="31" s="1"/>
  <c r="I60" i="31" s="1"/>
  <c r="AO60" i="31"/>
  <c r="BG60" i="31" s="1"/>
  <c r="AR60" i="31"/>
  <c r="AO46" i="31"/>
  <c r="BG46" i="31" s="1"/>
  <c r="AR46" i="31"/>
  <c r="BK46" i="31" s="1"/>
  <c r="CU46" i="31" s="1"/>
  <c r="AT34" i="31"/>
  <c r="AO34" i="31"/>
  <c r="BG34" i="31" s="1"/>
  <c r="AP34" i="31"/>
  <c r="AR34" i="31"/>
  <c r="AQ34" i="31"/>
  <c r="AS34" i="31"/>
  <c r="AO29" i="31"/>
  <c r="BG29" i="31" s="1"/>
  <c r="AQ29" i="31"/>
  <c r="AS29" i="31"/>
  <c r="AV19" i="31"/>
  <c r="AP191" i="31"/>
  <c r="BI191" i="31" s="1"/>
  <c r="F191" i="31" s="1"/>
  <c r="AO189" i="31"/>
  <c r="AT189" i="31"/>
  <c r="BL189" i="31" s="1"/>
  <c r="CV189" i="31" s="1"/>
  <c r="AR189" i="31"/>
  <c r="AW189" i="31"/>
  <c r="BO189" i="31" s="1"/>
  <c r="AO145" i="31"/>
  <c r="AP145" i="31"/>
  <c r="AS145" i="31"/>
  <c r="AO144" i="31"/>
  <c r="AR144" i="31"/>
  <c r="AO138" i="31"/>
  <c r="AO132" i="31"/>
  <c r="BG132" i="31" s="1"/>
  <c r="AR132" i="31"/>
  <c r="BJ132" i="31" s="1"/>
  <c r="AD129" i="31"/>
  <c r="AV129" i="31" s="1"/>
  <c r="AU129" i="31"/>
  <c r="BM129" i="31" s="1"/>
  <c r="AD121" i="31"/>
  <c r="AE121" i="31" s="1"/>
  <c r="AU121" i="31"/>
  <c r="BM121" i="31" s="1"/>
  <c r="AO120" i="31"/>
  <c r="CQ120" i="31" s="1"/>
  <c r="AP120" i="31"/>
  <c r="BI120" i="31" s="1"/>
  <c r="F120" i="31" s="1"/>
  <c r="AS120" i="31"/>
  <c r="BK120" i="31" s="1"/>
  <c r="CU120" i="31" s="1"/>
  <c r="AO110" i="31"/>
  <c r="CQ110" i="31" s="1"/>
  <c r="AQ110" i="31"/>
  <c r="AR110" i="31"/>
  <c r="AO91" i="31"/>
  <c r="BG91" i="31" s="1"/>
  <c r="AR91" i="31"/>
  <c r="BK91" i="31" s="1"/>
  <c r="CU91" i="31" s="1"/>
  <c r="AO65" i="31"/>
  <c r="AT65" i="31"/>
  <c r="BL65" i="31" s="1"/>
  <c r="AP65" i="31"/>
  <c r="BI65" i="31" s="1"/>
  <c r="F65" i="31" s="1"/>
  <c r="AT47" i="31"/>
  <c r="BL47" i="31" s="1"/>
  <c r="AD44" i="31"/>
  <c r="AE44" i="31" s="1"/>
  <c r="AF44" i="31" s="1"/>
  <c r="AX44" i="31" s="1"/>
  <c r="AU44" i="31"/>
  <c r="AR43" i="31"/>
  <c r="BJ43" i="31" s="1"/>
  <c r="AS43" i="31"/>
  <c r="AO43" i="31"/>
  <c r="BG43" i="31" s="1"/>
  <c r="AP12" i="31"/>
  <c r="BH12" i="31" s="1"/>
  <c r="AR12" i="31"/>
  <c r="AO95" i="31"/>
  <c r="BG95" i="31" s="1"/>
  <c r="AP95" i="31"/>
  <c r="AS95" i="31"/>
  <c r="BL95" i="31" s="1"/>
  <c r="AO86" i="31"/>
  <c r="AP86" i="31"/>
  <c r="AO85" i="31"/>
  <c r="CQ85" i="31" s="1"/>
  <c r="AR85" i="31"/>
  <c r="BJ85" i="31" s="1"/>
  <c r="AQ84" i="31"/>
  <c r="AT84" i="31"/>
  <c r="BM84" i="31" s="1"/>
  <c r="AS84" i="31"/>
  <c r="AO72" i="31"/>
  <c r="AP72" i="31"/>
  <c r="AS72" i="31"/>
  <c r="AU72" i="31"/>
  <c r="AQ45" i="31"/>
  <c r="AP45" i="31"/>
  <c r="AR45" i="31"/>
  <c r="BJ45" i="31" s="1"/>
  <c r="AO44" i="31"/>
  <c r="AQ44" i="31"/>
  <c r="BI44" i="31" s="1"/>
  <c r="F44" i="31" s="1"/>
  <c r="AS44" i="31"/>
  <c r="AQ33" i="31"/>
  <c r="AU33" i="31"/>
  <c r="AO11" i="31"/>
  <c r="CQ11" i="31" s="1"/>
  <c r="AP11" i="31"/>
  <c r="BI11" i="31" s="1"/>
  <c r="F11" i="31" s="1"/>
  <c r="AR7" i="27"/>
  <c r="BJ7" i="27" s="1"/>
  <c r="AP7" i="27"/>
  <c r="AQ15" i="27"/>
  <c r="AT15" i="27"/>
  <c r="AS15" i="27"/>
  <c r="AP15" i="27"/>
  <c r="BH15" i="27" s="1"/>
  <c r="CR15" i="27" s="1"/>
  <c r="AO23" i="31"/>
  <c r="AR23" i="31"/>
  <c r="AT20" i="27"/>
  <c r="AQ20" i="27"/>
  <c r="AE129" i="31"/>
  <c r="AW129" i="31" s="1"/>
  <c r="BH109" i="31"/>
  <c r="CR109" i="31" s="1"/>
  <c r="AJ111" i="31"/>
  <c r="BA111" i="31"/>
  <c r="CU66" i="31"/>
  <c r="CV129" i="31"/>
  <c r="I129" i="31"/>
  <c r="AK63" i="31"/>
  <c r="AF265" i="31"/>
  <c r="AH300" i="31"/>
  <c r="AZ300" i="31" s="1"/>
  <c r="BR300" i="31" s="1"/>
  <c r="BE240" i="31"/>
  <c r="BJ245" i="31"/>
  <c r="BJ6" i="31"/>
  <c r="BI233" i="31"/>
  <c r="BJ152" i="31"/>
  <c r="DI100" i="31"/>
  <c r="BI27" i="31"/>
  <c r="DI40" i="31"/>
  <c r="CC54" i="31"/>
  <c r="DK54" i="31" s="1"/>
  <c r="BH24" i="27"/>
  <c r="BM9" i="27"/>
  <c r="BI42" i="31"/>
  <c r="F42" i="31" s="1"/>
  <c r="BM19" i="27"/>
  <c r="AE5" i="27"/>
  <c r="AF5" i="27" s="1"/>
  <c r="AV5" i="27"/>
  <c r="BN5" i="27" s="1"/>
  <c r="CX5" i="27" s="1"/>
  <c r="BM11" i="27"/>
  <c r="CT54" i="31"/>
  <c r="BJ54" i="31"/>
  <c r="DL54" i="31" s="1"/>
  <c r="AV84" i="31"/>
  <c r="BO84" i="31" s="1"/>
  <c r="L84" i="31" s="1"/>
  <c r="AE99" i="31"/>
  <c r="AW99" i="31" s="1"/>
  <c r="AE104" i="31"/>
  <c r="AW104" i="31" s="1"/>
  <c r="AE61" i="31"/>
  <c r="AW61" i="31" s="1"/>
  <c r="BG222" i="31"/>
  <c r="BL9" i="31"/>
  <c r="I9" i="31" s="1"/>
  <c r="AF151" i="31"/>
  <c r="AG151" i="31" s="1"/>
  <c r="AY151" i="31" s="1"/>
  <c r="AW151" i="31"/>
  <c r="AF119" i="31"/>
  <c r="AW119" i="31"/>
  <c r="AE235" i="31"/>
  <c r="AV235" i="31"/>
  <c r="AE230" i="31"/>
  <c r="AF230" i="31" s="1"/>
  <c r="AX230" i="31" s="1"/>
  <c r="AV230" i="31"/>
  <c r="AV220" i="31"/>
  <c r="AE220" i="31"/>
  <c r="AE212" i="31"/>
  <c r="AW212" i="31" s="1"/>
  <c r="AV212" i="31"/>
  <c r="AW164" i="31"/>
  <c r="AT285" i="31"/>
  <c r="AU310" i="31"/>
  <c r="AS291" i="31"/>
  <c r="AR286" i="31"/>
  <c r="BJ286" i="31" s="1"/>
  <c r="AS280" i="31"/>
  <c r="BK280" i="31" s="1"/>
  <c r="AS251" i="31"/>
  <c r="BK251" i="31" s="1"/>
  <c r="CU251" i="31" s="1"/>
  <c r="AP249" i="31"/>
  <c r="BI249" i="31" s="1"/>
  <c r="F249" i="31" s="1"/>
  <c r="AR247" i="31"/>
  <c r="AS229" i="31"/>
  <c r="AT229" i="31"/>
  <c r="AO229" i="31"/>
  <c r="AR227" i="31"/>
  <c r="AP218" i="31"/>
  <c r="AU181" i="31"/>
  <c r="AT163" i="31"/>
  <c r="AO151" i="31"/>
  <c r="BG151" i="31" s="1"/>
  <c r="AQ151" i="31"/>
  <c r="DI151" i="31" s="1"/>
  <c r="AS151" i="31"/>
  <c r="AS135" i="31"/>
  <c r="AO112" i="31"/>
  <c r="AP112" i="31"/>
  <c r="AS112" i="31"/>
  <c r="BK112" i="31" s="1"/>
  <c r="CU112" i="31" s="1"/>
  <c r="AS110" i="31"/>
  <c r="BK110" i="31" s="1"/>
  <c r="CU110" i="31" s="1"/>
  <c r="AT90" i="31"/>
  <c r="BL90" i="31" s="1"/>
  <c r="AO90" i="31"/>
  <c r="BG90" i="31" s="1"/>
  <c r="AQ192" i="31"/>
  <c r="DI192" i="31" s="1"/>
  <c r="AU192" i="31"/>
  <c r="AP189" i="31"/>
  <c r="BI189" i="31" s="1"/>
  <c r="AU189" i="31"/>
  <c r="AQ163" i="31"/>
  <c r="AP163" i="31"/>
  <c r="AR163" i="31"/>
  <c r="AO150" i="31"/>
  <c r="BG150" i="31" s="1"/>
  <c r="AQ150" i="31"/>
  <c r="AS150" i="31"/>
  <c r="BL150" i="31" s="1"/>
  <c r="AO134" i="31"/>
  <c r="CQ134" i="31" s="1"/>
  <c r="AQ134" i="31"/>
  <c r="AS134" i="31"/>
  <c r="BK134" i="31" s="1"/>
  <c r="CU134" i="31" s="1"/>
  <c r="AT131" i="31"/>
  <c r="CT131" i="31" s="1"/>
  <c r="AW131" i="31"/>
  <c r="BP131" i="31" s="1"/>
  <c r="AO121" i="31"/>
  <c r="BG121" i="31" s="1"/>
  <c r="AP121" i="31"/>
  <c r="AO118" i="31"/>
  <c r="BH118" i="31" s="1"/>
  <c r="CR118" i="31" s="1"/>
  <c r="AQ118" i="31"/>
  <c r="BI118" i="31" s="1"/>
  <c r="AT118" i="31"/>
  <c r="AS118" i="31"/>
  <c r="AO89" i="31"/>
  <c r="BG89" i="31" s="1"/>
  <c r="AR89" i="31"/>
  <c r="AQ88" i="31"/>
  <c r="AP88" i="31"/>
  <c r="AR88" i="31"/>
  <c r="BK88" i="31" s="1"/>
  <c r="CU88" i="31" s="1"/>
  <c r="AO88" i="31"/>
  <c r="AT88" i="31"/>
  <c r="AO87" i="31"/>
  <c r="AQ87" i="31"/>
  <c r="DI87" i="31" s="1"/>
  <c r="AR87" i="31"/>
  <c r="AS87" i="31"/>
  <c r="AP84" i="31"/>
  <c r="AR52" i="31"/>
  <c r="AR51" i="31"/>
  <c r="AP51" i="31"/>
  <c r="AQ51" i="31"/>
  <c r="AR50" i="31"/>
  <c r="CT50" i="31" s="1"/>
  <c r="AR49" i="31"/>
  <c r="AP49" i="31"/>
  <c r="AU48" i="31"/>
  <c r="BM48" i="31" s="1"/>
  <c r="AP48" i="31"/>
  <c r="AU39" i="31"/>
  <c r="AO33" i="31"/>
  <c r="AP33" i="31"/>
  <c r="AS33" i="31"/>
  <c r="BL33" i="31" s="1"/>
  <c r="DL33" i="31" s="1"/>
  <c r="AO32" i="31"/>
  <c r="BG32" i="31" s="1"/>
  <c r="AQ32" i="31"/>
  <c r="DI32" i="31" s="1"/>
  <c r="AT32" i="31"/>
  <c r="BL32" i="31" s="1"/>
  <c r="AS32" i="31"/>
  <c r="BK32" i="31" s="1"/>
  <c r="AO25" i="31"/>
  <c r="BG25" i="31" s="1"/>
  <c r="AP25" i="31"/>
  <c r="AP20" i="27"/>
  <c r="AT24" i="31"/>
  <c r="AP24" i="31"/>
  <c r="AQ24" i="31"/>
  <c r="AU18" i="31"/>
  <c r="CW18" i="31" s="1"/>
  <c r="AR18" i="31"/>
  <c r="AS17" i="31"/>
  <c r="AP17" i="31"/>
  <c r="BH17" i="31" s="1"/>
  <c r="CR17" i="31" s="1"/>
  <c r="AT16" i="31"/>
  <c r="AS16" i="31"/>
  <c r="AP16" i="31"/>
  <c r="BH16" i="31" s="1"/>
  <c r="CR16" i="31" s="1"/>
  <c r="AP13" i="31"/>
  <c r="CT32" i="31"/>
  <c r="AX151" i="31"/>
  <c r="BG215" i="31"/>
  <c r="DI6" i="31"/>
  <c r="DI27" i="31"/>
  <c r="BI139" i="31"/>
  <c r="DI139" i="31"/>
  <c r="DI96" i="31"/>
  <c r="AF18" i="27"/>
  <c r="BG116" i="31"/>
  <c r="BH116" i="31"/>
  <c r="CR116" i="31" s="1"/>
  <c r="AW24" i="31"/>
  <c r="AF24" i="31"/>
  <c r="AG24" i="31" s="1"/>
  <c r="AX26" i="31"/>
  <c r="AG26" i="31"/>
  <c r="AY26" i="31" s="1"/>
  <c r="AE310" i="31"/>
  <c r="AV310" i="31"/>
  <c r="AS295" i="31"/>
  <c r="AP295" i="31"/>
  <c r="AR295" i="31"/>
  <c r="AQ295" i="31"/>
  <c r="AE182" i="31"/>
  <c r="AV182" i="31"/>
  <c r="AQ176" i="31"/>
  <c r="AW176" i="31"/>
  <c r="AV176" i="31"/>
  <c r="AR176" i="31"/>
  <c r="AS176" i="31"/>
  <c r="AX176" i="31"/>
  <c r="AY176" i="31"/>
  <c r="BQ176" i="31" s="1"/>
  <c r="DA176" i="31" s="1"/>
  <c r="AU176" i="31"/>
  <c r="AT176" i="31"/>
  <c r="AO176" i="31"/>
  <c r="AP176" i="31"/>
  <c r="AF128" i="31"/>
  <c r="AW128" i="31"/>
  <c r="AF124" i="31"/>
  <c r="AW124" i="31"/>
  <c r="AD123" i="31"/>
  <c r="AU123" i="31"/>
  <c r="BM123" i="31" s="1"/>
  <c r="AU111" i="31"/>
  <c r="AR111" i="31"/>
  <c r="BK111" i="31" s="1"/>
  <c r="CU111" i="31" s="1"/>
  <c r="AX111" i="31"/>
  <c r="BP111" i="31" s="1"/>
  <c r="AT111" i="31"/>
  <c r="BL111" i="31" s="1"/>
  <c r="I111" i="31" s="1"/>
  <c r="AW111" i="31"/>
  <c r="AY111" i="31"/>
  <c r="AQ111" i="31"/>
  <c r="BI111" i="31" s="1"/>
  <c r="F111" i="31" s="1"/>
  <c r="AV111" i="31"/>
  <c r="AZ111" i="31"/>
  <c r="AE108" i="31"/>
  <c r="AV108" i="31"/>
  <c r="BN108" i="31" s="1"/>
  <c r="CX108" i="31" s="1"/>
  <c r="AP94" i="31"/>
  <c r="AW94" i="31"/>
  <c r="BP94" i="31" s="1"/>
  <c r="AV94" i="31"/>
  <c r="BO94" i="31" s="1"/>
  <c r="AX94" i="31"/>
  <c r="AY94" i="31"/>
  <c r="AR94" i="31"/>
  <c r="AT94" i="31"/>
  <c r="AS94" i="31"/>
  <c r="AU94" i="31"/>
  <c r="AQ94" i="31"/>
  <c r="DI94" i="31" s="1"/>
  <c r="AO94" i="31"/>
  <c r="BH94" i="31" s="1"/>
  <c r="CR94" i="31" s="1"/>
  <c r="AE79" i="31"/>
  <c r="AV79" i="31"/>
  <c r="AE70" i="31"/>
  <c r="AF70" i="31" s="1"/>
  <c r="AV70" i="31"/>
  <c r="BN70" i="31" s="1"/>
  <c r="AF55" i="31"/>
  <c r="AX55" i="31" s="1"/>
  <c r="AW55" i="31"/>
  <c r="BG50" i="31"/>
  <c r="CQ50" i="31"/>
  <c r="AF22" i="31"/>
  <c r="AW22" i="31"/>
  <c r="AF5" i="31"/>
  <c r="AW5" i="31"/>
  <c r="BO5" i="31" s="1"/>
  <c r="AE4" i="27"/>
  <c r="AF4" i="27" s="1"/>
  <c r="AG4" i="27" s="1"/>
  <c r="AH4" i="27" s="1"/>
  <c r="AI4" i="27" s="1"/>
  <c r="AJ4" i="27" s="1"/>
  <c r="AK4" i="27" s="1"/>
  <c r="AL4" i="27" s="1"/>
  <c r="AM4" i="27" s="1"/>
  <c r="AF16" i="27"/>
  <c r="AW16" i="27"/>
  <c r="AE23" i="27"/>
  <c r="AW23" i="27" s="1"/>
  <c r="BO23" i="27" s="1"/>
  <c r="L23" i="27" s="1"/>
  <c r="AV23" i="27"/>
  <c r="BN23" i="27" s="1"/>
  <c r="CX23" i="27" s="1"/>
  <c r="DI243" i="31"/>
  <c r="BJ243" i="31"/>
  <c r="BK114" i="31"/>
  <c r="CU114" i="31" s="1"/>
  <c r="AO295" i="31"/>
  <c r="BG295" i="31" s="1"/>
  <c r="BN12" i="31"/>
  <c r="BH50" i="31"/>
  <c r="CR50" i="31" s="1"/>
  <c r="AE57" i="31"/>
  <c r="AW57" i="31" s="1"/>
  <c r="AV57" i="31"/>
  <c r="DI207" i="31"/>
  <c r="BG15" i="31"/>
  <c r="BH15" i="31"/>
  <c r="CR15" i="31" s="1"/>
  <c r="BG80" i="31"/>
  <c r="CQ80" i="31"/>
  <c r="DI5" i="31"/>
  <c r="CT71" i="31"/>
  <c r="AV229" i="31"/>
  <c r="BK243" i="31"/>
  <c r="CU243" i="31" s="1"/>
  <c r="BI55" i="31"/>
  <c r="DI55" i="31"/>
  <c r="DI179" i="31"/>
  <c r="AV227" i="31"/>
  <c r="AE227" i="31"/>
  <c r="AV92" i="31"/>
  <c r="AE92" i="31"/>
  <c r="AZ189" i="31"/>
  <c r="AH30" i="31"/>
  <c r="AY30" i="31"/>
  <c r="BQ30" i="31" s="1"/>
  <c r="DA30" i="31" s="1"/>
  <c r="CV54" i="31"/>
  <c r="I54" i="31"/>
  <c r="BG177" i="31"/>
  <c r="BH177" i="31"/>
  <c r="CR177" i="31" s="1"/>
  <c r="BK25" i="27"/>
  <c r="CU25" i="27" s="1"/>
  <c r="AY12" i="31"/>
  <c r="AH12" i="31"/>
  <c r="AW35" i="31"/>
  <c r="AF35" i="31"/>
  <c r="AG35" i="31" s="1"/>
  <c r="AY35" i="31" s="1"/>
  <c r="AF54" i="31"/>
  <c r="AW54" i="31"/>
  <c r="AW38" i="31"/>
  <c r="AF38" i="31"/>
  <c r="AG38" i="31" s="1"/>
  <c r="AH39" i="31"/>
  <c r="AY39" i="31"/>
  <c r="AO308" i="31"/>
  <c r="AR308" i="31"/>
  <c r="BJ308" i="31" s="1"/>
  <c r="AT308" i="31"/>
  <c r="AP271" i="31"/>
  <c r="AO291" i="31"/>
  <c r="BG291" i="31" s="1"/>
  <c r="AT291" i="31"/>
  <c r="CT291" i="31" s="1"/>
  <c r="CQ74" i="31"/>
  <c r="BJ74" i="31"/>
  <c r="AU304" i="31"/>
  <c r="AE153" i="31"/>
  <c r="AF153" i="31" s="1"/>
  <c r="AV153" i="31"/>
  <c r="AQ216" i="31"/>
  <c r="AR216" i="31"/>
  <c r="AO216" i="31"/>
  <c r="BG216" i="31" s="1"/>
  <c r="AS216" i="31"/>
  <c r="AP216" i="31"/>
  <c r="BI216" i="31" s="1"/>
  <c r="F216" i="31" s="1"/>
  <c r="AT216" i="31"/>
  <c r="AE204" i="31"/>
  <c r="AF204" i="31" s="1"/>
  <c r="AV204" i="31"/>
  <c r="BN204" i="31" s="1"/>
  <c r="CX204" i="31" s="1"/>
  <c r="AV158" i="31"/>
  <c r="AE158" i="31"/>
  <c r="AF158" i="31" s="1"/>
  <c r="AG158" i="31" s="1"/>
  <c r="AV216" i="31"/>
  <c r="AD301" i="31"/>
  <c r="AU301" i="31"/>
  <c r="AO280" i="31"/>
  <c r="AP280" i="31"/>
  <c r="AP272" i="31"/>
  <c r="BH272" i="31" s="1"/>
  <c r="CR272" i="31" s="1"/>
  <c r="AR272" i="31"/>
  <c r="AP264" i="31"/>
  <c r="AR264" i="31"/>
  <c r="AS264" i="31"/>
  <c r="AS256" i="31"/>
  <c r="AT256" i="31"/>
  <c r="AO173" i="31"/>
  <c r="BG173" i="31" s="1"/>
  <c r="AP173" i="31"/>
  <c r="AT173" i="31"/>
  <c r="AP184" i="31"/>
  <c r="AO184" i="31"/>
  <c r="BG184" i="31" s="1"/>
  <c r="AO231" i="31"/>
  <c r="BG231" i="31" s="1"/>
  <c r="AT231" i="31"/>
  <c r="AT125" i="31"/>
  <c r="AU125" i="31"/>
  <c r="AQ229" i="31"/>
  <c r="AP229" i="31"/>
  <c r="AS192" i="31"/>
  <c r="BK192" i="31" s="1"/>
  <c r="CU192" i="31" s="1"/>
  <c r="AW192" i="31"/>
  <c r="AV152" i="31"/>
  <c r="AV148" i="31"/>
  <c r="AQ122" i="31"/>
  <c r="BI122" i="31" s="1"/>
  <c r="F122" i="31" s="1"/>
  <c r="AU122" i="31"/>
  <c r="AO122" i="31"/>
  <c r="BG122" i="31" s="1"/>
  <c r="AR122" i="31"/>
  <c r="AP227" i="31"/>
  <c r="BH227" i="31" s="1"/>
  <c r="CR227" i="31" s="1"/>
  <c r="AS212" i="31"/>
  <c r="BK212" i="31" s="1"/>
  <c r="CU212" i="31" s="1"/>
  <c r="AS210" i="31"/>
  <c r="AO163" i="31"/>
  <c r="BG163" i="31" s="1"/>
  <c r="AP151" i="31"/>
  <c r="AR118" i="31"/>
  <c r="AR96" i="31"/>
  <c r="AP96" i="31"/>
  <c r="BI96" i="31" s="1"/>
  <c r="F96" i="31" s="1"/>
  <c r="AU151" i="31"/>
  <c r="CW151" i="31" s="1"/>
  <c r="AD71" i="31"/>
  <c r="AR48" i="31"/>
  <c r="AP32" i="31"/>
  <c r="AS27" i="31"/>
  <c r="AQ25" i="31"/>
  <c r="AS13" i="31"/>
  <c r="AS116" i="31"/>
  <c r="BL116" i="31" s="1"/>
  <c r="AS83" i="31"/>
  <c r="AQ83" i="31"/>
  <c r="AT53" i="31"/>
  <c r="AQ53" i="31"/>
  <c r="AS48" i="31"/>
  <c r="BK48" i="31" s="1"/>
  <c r="CU48" i="31" s="1"/>
  <c r="AR105" i="31"/>
  <c r="AS104" i="31"/>
  <c r="AP53" i="31"/>
  <c r="AS51" i="31"/>
  <c r="AW204" i="31"/>
  <c r="CW204" i="31" s="1"/>
  <c r="BK308" i="31"/>
  <c r="CU308" i="31" s="1"/>
  <c r="CW18" i="27"/>
  <c r="AJ189" i="31"/>
  <c r="BA189" i="31"/>
  <c r="AF229" i="31"/>
  <c r="AW229" i="31"/>
  <c r="BP229" i="31" s="1"/>
  <c r="AG230" i="31"/>
  <c r="AY230" i="31" s="1"/>
  <c r="BH20" i="27"/>
  <c r="BM181" i="31"/>
  <c r="CU277" i="31"/>
  <c r="CV155" i="31"/>
  <c r="BG86" i="31"/>
  <c r="BJ110" i="31"/>
  <c r="BH34" i="31"/>
  <c r="BH77" i="31"/>
  <c r="BI77" i="31"/>
  <c r="CQ77" i="31"/>
  <c r="BG77" i="31"/>
  <c r="BK185" i="31"/>
  <c r="BK231" i="31"/>
  <c r="BH158" i="31"/>
  <c r="CR158" i="31" s="1"/>
  <c r="BP144" i="31"/>
  <c r="CX25" i="31"/>
  <c r="AX25" i="27"/>
  <c r="AG25" i="27"/>
  <c r="AH25" i="27" s="1"/>
  <c r="AW28" i="31"/>
  <c r="AF28" i="31"/>
  <c r="AG28" i="31" s="1"/>
  <c r="BO105" i="31"/>
  <c r="CW105" i="31"/>
  <c r="CT6" i="27"/>
  <c r="BL8" i="31"/>
  <c r="CV8" i="31" s="1"/>
  <c r="CQ8" i="31"/>
  <c r="DI8" i="31"/>
  <c r="CT26" i="31"/>
  <c r="DI31" i="31"/>
  <c r="BI31" i="31"/>
  <c r="F31" i="31" s="1"/>
  <c r="CQ31" i="31"/>
  <c r="F131" i="31"/>
  <c r="AE127" i="31"/>
  <c r="AW127" i="31" s="1"/>
  <c r="AV127" i="31"/>
  <c r="BN127" i="31" s="1"/>
  <c r="CT68" i="31"/>
  <c r="BH68" i="31"/>
  <c r="CQ285" i="31"/>
  <c r="AG290" i="31"/>
  <c r="BL299" i="31"/>
  <c r="BH289" i="31"/>
  <c r="CR289" i="31" s="1"/>
  <c r="BI289" i="31"/>
  <c r="CC23" i="27"/>
  <c r="DK23" i="27" s="1"/>
  <c r="DI143" i="31"/>
  <c r="BH171" i="31"/>
  <c r="CR171" i="31" s="1"/>
  <c r="BI171" i="31"/>
  <c r="F171" i="31" s="1"/>
  <c r="BG171" i="31"/>
  <c r="CQ171" i="31"/>
  <c r="CT166" i="31"/>
  <c r="BM166" i="31"/>
  <c r="CV121" i="31"/>
  <c r="I121" i="31"/>
  <c r="BG241" i="31"/>
  <c r="BH241" i="31"/>
  <c r="CR241" i="31" s="1"/>
  <c r="CQ241" i="31"/>
  <c r="BQ131" i="31"/>
  <c r="DA131" i="31" s="1"/>
  <c r="AG116" i="31"/>
  <c r="AX116" i="31"/>
  <c r="BP116" i="31" s="1"/>
  <c r="BI90" i="31"/>
  <c r="DI90" i="31"/>
  <c r="BJ90" i="31"/>
  <c r="CQ90" i="31"/>
  <c r="BI76" i="31"/>
  <c r="DI126" i="31"/>
  <c r="BI126" i="31"/>
  <c r="F126" i="31" s="1"/>
  <c r="DI132" i="31"/>
  <c r="DI145" i="31"/>
  <c r="BJ145" i="31"/>
  <c r="BI145" i="31"/>
  <c r="F145" i="31" s="1"/>
  <c r="BL153" i="31"/>
  <c r="DI153" i="31"/>
  <c r="DI161" i="31"/>
  <c r="BJ161" i="31"/>
  <c r="BH164" i="31"/>
  <c r="CR164" i="31" s="1"/>
  <c r="BJ165" i="31"/>
  <c r="DI165" i="31"/>
  <c r="BI165" i="31"/>
  <c r="F165" i="31" s="1"/>
  <c r="BG172" i="31"/>
  <c r="DI198" i="31"/>
  <c r="BI198" i="31"/>
  <c r="F198" i="31" s="1"/>
  <c r="AE166" i="31"/>
  <c r="AW166" i="31" s="1"/>
  <c r="AV166" i="31"/>
  <c r="BN166" i="31" s="1"/>
  <c r="CX166" i="31" s="1"/>
  <c r="BL195" i="31"/>
  <c r="I195" i="31" s="1"/>
  <c r="BN222" i="31"/>
  <c r="CX222" i="31" s="1"/>
  <c r="AV134" i="31"/>
  <c r="BN134" i="31" s="1"/>
  <c r="AE134" i="31"/>
  <c r="AI94" i="31"/>
  <c r="AZ94" i="31"/>
  <c r="AI171" i="31"/>
  <c r="AZ171" i="31"/>
  <c r="BR171" i="31" s="1"/>
  <c r="CI171" i="31" s="1"/>
  <c r="DQ171" i="31" s="1"/>
  <c r="AD199" i="31"/>
  <c r="AU199" i="31"/>
  <c r="CT197" i="31"/>
  <c r="AD51" i="31"/>
  <c r="AE51" i="31" s="1"/>
  <c r="AU51" i="31"/>
  <c r="AE48" i="31"/>
  <c r="AF48" i="31" s="1"/>
  <c r="AV48" i="31"/>
  <c r="AQ47" i="31"/>
  <c r="AS47" i="31"/>
  <c r="AU47" i="31"/>
  <c r="AP47" i="31"/>
  <c r="BH47" i="31" s="1"/>
  <c r="CR47" i="31" s="1"/>
  <c r="AR47" i="31"/>
  <c r="AD46" i="31"/>
  <c r="AU46" i="31"/>
  <c r="AD40" i="31"/>
  <c r="AU40" i="31"/>
  <c r="BM40" i="31" s="1"/>
  <c r="AG19" i="31"/>
  <c r="AX19" i="31"/>
  <c r="AU16" i="31"/>
  <c r="BM16" i="31" s="1"/>
  <c r="AD16" i="31"/>
  <c r="AD15" i="31"/>
  <c r="AU15" i="31"/>
  <c r="BM15" i="31" s="1"/>
  <c r="AU14" i="31"/>
  <c r="AQ14" i="31"/>
  <c r="AO14" i="31"/>
  <c r="BG14" i="31" s="1"/>
  <c r="AS14" i="31"/>
  <c r="AP14" i="31"/>
  <c r="AT14" i="31"/>
  <c r="CT14" i="31" s="1"/>
  <c r="AU13" i="31"/>
  <c r="BM13" i="31" s="1"/>
  <c r="AD13" i="31"/>
  <c r="BL48" i="31"/>
  <c r="CV48" i="31" s="1"/>
  <c r="BL264" i="31"/>
  <c r="I264" i="31" s="1"/>
  <c r="CT176" i="31"/>
  <c r="CQ126" i="31"/>
  <c r="CQ151" i="31"/>
  <c r="CT18" i="31"/>
  <c r="BI24" i="31"/>
  <c r="BM32" i="31"/>
  <c r="DI88" i="31"/>
  <c r="CQ121" i="31"/>
  <c r="DI150" i="31"/>
  <c r="CT90" i="31"/>
  <c r="CQ46" i="31"/>
  <c r="BD240" i="31"/>
  <c r="BV240" i="31" s="1"/>
  <c r="BC240" i="31"/>
  <c r="DU240" i="31" s="1"/>
  <c r="AG242" i="31"/>
  <c r="CR56" i="31"/>
  <c r="AH33" i="31"/>
  <c r="BB240" i="31"/>
  <c r="BT240" i="31" s="1"/>
  <c r="DI15" i="27"/>
  <c r="BG11" i="31"/>
  <c r="BJ33" i="31"/>
  <c r="DI33" i="31"/>
  <c r="AO47" i="31"/>
  <c r="BG47" i="31" s="1"/>
  <c r="CT189" i="31"/>
  <c r="BK189" i="31"/>
  <c r="DL189" i="31" s="1"/>
  <c r="BJ189" i="31"/>
  <c r="BH225" i="31"/>
  <c r="CR225" i="31" s="1"/>
  <c r="BM265" i="31"/>
  <c r="BN265" i="31"/>
  <c r="AX33" i="31"/>
  <c r="BK18" i="27"/>
  <c r="BH285" i="31"/>
  <c r="BK68" i="31"/>
  <c r="BJ103" i="31"/>
  <c r="BI103" i="31"/>
  <c r="F103" i="31" s="1"/>
  <c r="BI155" i="31"/>
  <c r="F155" i="31" s="1"/>
  <c r="CT64" i="31"/>
  <c r="BL193" i="31"/>
  <c r="BH207" i="31"/>
  <c r="CR207" i="31" s="1"/>
  <c r="BG284" i="31"/>
  <c r="BG201" i="31"/>
  <c r="BL201" i="31"/>
  <c r="CT201" i="31"/>
  <c r="BJ201" i="31"/>
  <c r="BH245" i="31"/>
  <c r="CR245" i="31" s="1"/>
  <c r="DI245" i="31"/>
  <c r="CQ245" i="31"/>
  <c r="CQ246" i="31"/>
  <c r="DI246" i="31"/>
  <c r="BI246" i="31"/>
  <c r="F246" i="31" s="1"/>
  <c r="AH270" i="31"/>
  <c r="AY270" i="31"/>
  <c r="BQ270" i="31" s="1"/>
  <c r="DA270" i="31" s="1"/>
  <c r="CT293" i="31"/>
  <c r="AW280" i="31"/>
  <c r="AW65" i="31"/>
  <c r="AF65" i="31"/>
  <c r="AX65" i="31" s="1"/>
  <c r="BP65" i="31" s="1"/>
  <c r="CV42" i="31"/>
  <c r="DI187" i="31"/>
  <c r="F270" i="31"/>
  <c r="AF273" i="31"/>
  <c r="AW273" i="31"/>
  <c r="CW273" i="31" s="1"/>
  <c r="BH169" i="31"/>
  <c r="CR169" i="31" s="1"/>
  <c r="BI169" i="31"/>
  <c r="BH190" i="31"/>
  <c r="CR190" i="31" s="1"/>
  <c r="AY190" i="31"/>
  <c r="AH190" i="31"/>
  <c r="AI190" i="31" s="1"/>
  <c r="BA190" i="31" s="1"/>
  <c r="AX81" i="31"/>
  <c r="AG81" i="31"/>
  <c r="AW69" i="31"/>
  <c r="CW69" i="31" s="1"/>
  <c r="AF69" i="31"/>
  <c r="AX69" i="31" s="1"/>
  <c r="AG156" i="31"/>
  <c r="AY156" i="31" s="1"/>
  <c r="AX156" i="31"/>
  <c r="CT224" i="31"/>
  <c r="AO303" i="31"/>
  <c r="AQ303" i="31"/>
  <c r="DI303" i="31" s="1"/>
  <c r="AP303" i="31"/>
  <c r="AR303" i="31"/>
  <c r="AS303" i="31"/>
  <c r="AT303" i="31"/>
  <c r="AS300" i="31"/>
  <c r="AP300" i="31"/>
  <c r="AQ300" i="31"/>
  <c r="AO300" i="31"/>
  <c r="BG300" i="31" s="1"/>
  <c r="AT300" i="31"/>
  <c r="AR300" i="31"/>
  <c r="CT300" i="31" s="1"/>
  <c r="AW300" i="31"/>
  <c r="AX300" i="31"/>
  <c r="AV300" i="31"/>
  <c r="BN300" i="31" s="1"/>
  <c r="CX300" i="31" s="1"/>
  <c r="AY300" i="31"/>
  <c r="AU300" i="31"/>
  <c r="AU299" i="31"/>
  <c r="BM299" i="31" s="1"/>
  <c r="AD299" i="31"/>
  <c r="DI44" i="31"/>
  <c r="BJ44" i="31"/>
  <c r="DI45" i="31"/>
  <c r="CQ45" i="31"/>
  <c r="DI110" i="31"/>
  <c r="BJ46" i="31"/>
  <c r="BG159" i="31"/>
  <c r="BG164" i="31"/>
  <c r="BK165" i="31"/>
  <c r="CU165" i="31" s="1"/>
  <c r="CV82" i="31"/>
  <c r="BR63" i="31"/>
  <c r="AV32" i="31"/>
  <c r="BN32" i="31" s="1"/>
  <c r="CT61" i="31"/>
  <c r="BI92" i="31"/>
  <c r="BL92" i="31"/>
  <c r="CV92" i="31" s="1"/>
  <c r="CT40" i="31"/>
  <c r="BL119" i="31"/>
  <c r="BK119" i="31"/>
  <c r="BG125" i="31"/>
  <c r="BL10" i="31"/>
  <c r="BM10" i="31"/>
  <c r="BK139" i="31"/>
  <c r="CU139" i="31" s="1"/>
  <c r="BL139" i="31"/>
  <c r="CQ233" i="31"/>
  <c r="BH233" i="31"/>
  <c r="CR233" i="31" s="1"/>
  <c r="BJ137" i="31"/>
  <c r="CT137" i="31"/>
  <c r="BJ212" i="31"/>
  <c r="BJ233" i="31"/>
  <c r="BK233" i="31"/>
  <c r="CU233" i="31" s="1"/>
  <c r="BH236" i="31"/>
  <c r="CR236" i="31" s="1"/>
  <c r="DI286" i="31"/>
  <c r="CU273" i="31"/>
  <c r="BG307" i="31"/>
  <c r="CQ307" i="31"/>
  <c r="BL269" i="31"/>
  <c r="I269" i="31" s="1"/>
  <c r="CV179" i="31"/>
  <c r="I86" i="31"/>
  <c r="BK22" i="27"/>
  <c r="CU22" i="27" s="1"/>
  <c r="CQ24" i="27"/>
  <c r="BI22" i="31"/>
  <c r="DI22" i="31"/>
  <c r="CQ22" i="31"/>
  <c r="CT55" i="31"/>
  <c r="BL55" i="31"/>
  <c r="AW59" i="31"/>
  <c r="AF59" i="31"/>
  <c r="CT79" i="31"/>
  <c r="AE281" i="31"/>
  <c r="AV281" i="31"/>
  <c r="BG283" i="31"/>
  <c r="CQ283" i="31"/>
  <c r="BI12" i="27"/>
  <c r="F12" i="27" s="1"/>
  <c r="BM29" i="31"/>
  <c r="AD286" i="31"/>
  <c r="AE286" i="31" s="1"/>
  <c r="AW286" i="31" s="1"/>
  <c r="AU286" i="31"/>
  <c r="BM286" i="31" s="1"/>
  <c r="AE282" i="31"/>
  <c r="BG281" i="31"/>
  <c r="CQ281" i="31"/>
  <c r="AQ272" i="31"/>
  <c r="AW272" i="31"/>
  <c r="BO272" i="31" s="1"/>
  <c r="AV272" i="31"/>
  <c r="AX272" i="31"/>
  <c r="AU272" i="31"/>
  <c r="AY272" i="31"/>
  <c r="AZ272" i="31"/>
  <c r="CZ272" i="31" s="1"/>
  <c r="AS272" i="31"/>
  <c r="BK272" i="31" s="1"/>
  <c r="CU272" i="31" s="1"/>
  <c r="AT272" i="31"/>
  <c r="BB272" i="31"/>
  <c r="BT272" i="31" s="1"/>
  <c r="BC272" i="31"/>
  <c r="S272" i="31" s="1"/>
  <c r="BD272" i="31"/>
  <c r="BE272" i="31"/>
  <c r="AV268" i="31"/>
  <c r="BN268" i="31" s="1"/>
  <c r="CX268" i="31" s="1"/>
  <c r="AE268" i="31"/>
  <c r="AT261" i="31"/>
  <c r="AW261" i="31"/>
  <c r="AQ261" i="31"/>
  <c r="AR261" i="31"/>
  <c r="AS261" i="31"/>
  <c r="BK261" i="31" s="1"/>
  <c r="CU261" i="31" s="1"/>
  <c r="AU261" i="31"/>
  <c r="AO261" i="31"/>
  <c r="BG261" i="31" s="1"/>
  <c r="AV261" i="31"/>
  <c r="AX261" i="31"/>
  <c r="AD256" i="31"/>
  <c r="AU256" i="31"/>
  <c r="BM256" i="31" s="1"/>
  <c r="AT255" i="31"/>
  <c r="AP255" i="31"/>
  <c r="BH255" i="31" s="1"/>
  <c r="CR255" i="31" s="1"/>
  <c r="AS255" i="31"/>
  <c r="AQ255" i="31"/>
  <c r="AR255" i="31"/>
  <c r="AV254" i="31"/>
  <c r="AE254" i="31"/>
  <c r="AD246" i="31"/>
  <c r="AU246" i="31"/>
  <c r="BM246" i="31" s="1"/>
  <c r="AP224" i="31"/>
  <c r="AS224" i="31"/>
  <c r="BK224" i="31" s="1"/>
  <c r="CU224" i="31" s="1"/>
  <c r="AU224" i="31"/>
  <c r="AV224" i="31"/>
  <c r="AQ224" i="31"/>
  <c r="AW224" i="31"/>
  <c r="AO224" i="31"/>
  <c r="AE223" i="31"/>
  <c r="AW223" i="31" s="1"/>
  <c r="AV223" i="31"/>
  <c r="DI135" i="31"/>
  <c r="CQ135" i="31"/>
  <c r="BM50" i="31"/>
  <c r="BI11" i="27"/>
  <c r="F11" i="27" s="1"/>
  <c r="BH11" i="27"/>
  <c r="CR11" i="27" s="1"/>
  <c r="BL11" i="27"/>
  <c r="CV11" i="27" s="1"/>
  <c r="BK11" i="27"/>
  <c r="CU11" i="27" s="1"/>
  <c r="AF45" i="31"/>
  <c r="AX45" i="31" s="1"/>
  <c r="AW45" i="31"/>
  <c r="BO45" i="31" s="1"/>
  <c r="L45" i="31" s="1"/>
  <c r="DI54" i="31"/>
  <c r="AE110" i="31"/>
  <c r="AF110" i="31" s="1"/>
  <c r="AV110" i="31"/>
  <c r="CT63" i="31"/>
  <c r="BM63" i="31"/>
  <c r="DI182" i="31"/>
  <c r="BI182" i="31"/>
  <c r="CT181" i="31"/>
  <c r="AH8" i="31"/>
  <c r="AY8" i="31"/>
  <c r="AX77" i="31"/>
  <c r="AG77" i="31"/>
  <c r="AY77" i="31" s="1"/>
  <c r="AV309" i="31"/>
  <c r="BN309" i="31" s="1"/>
  <c r="CX309" i="31" s="1"/>
  <c r="AT307" i="31"/>
  <c r="CT307" i="31" s="1"/>
  <c r="AU307" i="31"/>
  <c r="AV307" i="31"/>
  <c r="AW307" i="31"/>
  <c r="AX307" i="31"/>
  <c r="AS307" i="31"/>
  <c r="AT239" i="31"/>
  <c r="AS239" i="31"/>
  <c r="AR239" i="31"/>
  <c r="AP239" i="31"/>
  <c r="AP208" i="31"/>
  <c r="BH208" i="31" s="1"/>
  <c r="CR208" i="31" s="1"/>
  <c r="AV208" i="31"/>
  <c r="AT208" i="31"/>
  <c r="AS208" i="31"/>
  <c r="BK208" i="31" s="1"/>
  <c r="CU208" i="31" s="1"/>
  <c r="AW208" i="31"/>
  <c r="AX208" i="31"/>
  <c r="AQ208" i="31"/>
  <c r="AU208" i="31"/>
  <c r="AP206" i="31"/>
  <c r="AX206" i="31"/>
  <c r="AQ206" i="31"/>
  <c r="AR206" i="31"/>
  <c r="AT206" i="31"/>
  <c r="BL206" i="31" s="1"/>
  <c r="AO206" i="31"/>
  <c r="BG206" i="31" s="1"/>
  <c r="BA206" i="31"/>
  <c r="BS206" i="31" s="1"/>
  <c r="AU206" i="31"/>
  <c r="AD205" i="31"/>
  <c r="AV205" i="31" s="1"/>
  <c r="AU205" i="31"/>
  <c r="BM205" i="31" s="1"/>
  <c r="AE34" i="31"/>
  <c r="AV34" i="31"/>
  <c r="BJ42" i="31"/>
  <c r="CT42" i="31"/>
  <c r="CQ38" i="31"/>
  <c r="BM116" i="31"/>
  <c r="BM101" i="31"/>
  <c r="AV210" i="31"/>
  <c r="AE210" i="31"/>
  <c r="AW210" i="31" s="1"/>
  <c r="BK249" i="31"/>
  <c r="CU249" i="31" s="1"/>
  <c r="AX147" i="31"/>
  <c r="AG147" i="31"/>
  <c r="AP310" i="31"/>
  <c r="AS310" i="31"/>
  <c r="AQ310" i="31"/>
  <c r="AR310" i="31"/>
  <c r="AR302" i="31"/>
  <c r="AO302" i="31"/>
  <c r="BG302" i="31" s="1"/>
  <c r="AT302" i="31"/>
  <c r="BL302" i="31" s="1"/>
  <c r="AV302" i="31"/>
  <c r="AU302" i="31"/>
  <c r="CW302" i="31" s="1"/>
  <c r="AS292" i="31"/>
  <c r="AQ292" i="31"/>
  <c r="DI292" i="31" s="1"/>
  <c r="AU292" i="31"/>
  <c r="AV292" i="31"/>
  <c r="AR288" i="31"/>
  <c r="AP288" i="31"/>
  <c r="AT288" i="31"/>
  <c r="AV288" i="31"/>
  <c r="AO278" i="31"/>
  <c r="CQ278" i="31" s="1"/>
  <c r="AV278" i="31"/>
  <c r="AS270" i="31"/>
  <c r="AT270" i="31"/>
  <c r="AO270" i="31"/>
  <c r="AW270" i="31"/>
  <c r="AE267" i="31"/>
  <c r="AV267" i="31"/>
  <c r="AQ265" i="31"/>
  <c r="DI265" i="31" s="1"/>
  <c r="AR265" i="31"/>
  <c r="AP265" i="31"/>
  <c r="BH265" i="31" s="1"/>
  <c r="CR265" i="31" s="1"/>
  <c r="AF260" i="31"/>
  <c r="AW260" i="31"/>
  <c r="AT259" i="31"/>
  <c r="AO259" i="31"/>
  <c r="AP259" i="31"/>
  <c r="BH259" i="31" s="1"/>
  <c r="CR259" i="31" s="1"/>
  <c r="AS259" i="31"/>
  <c r="BK259" i="31" s="1"/>
  <c r="CU259" i="31" s="1"/>
  <c r="AT252" i="31"/>
  <c r="AS252" i="31"/>
  <c r="AW252" i="31"/>
  <c r="AW245" i="31"/>
  <c r="AF243" i="31"/>
  <c r="AX243" i="31" s="1"/>
  <c r="AW243" i="31"/>
  <c r="AD237" i="31"/>
  <c r="AU237" i="31"/>
  <c r="AR235" i="31"/>
  <c r="AQ235" i="31"/>
  <c r="AU235" i="31"/>
  <c r="BM235" i="31" s="1"/>
  <c r="AD214" i="31"/>
  <c r="AU214" i="31"/>
  <c r="BM214" i="31" s="1"/>
  <c r="AP212" i="31"/>
  <c r="BI212" i="31" s="1"/>
  <c r="AT212" i="31"/>
  <c r="AQ197" i="31"/>
  <c r="AS197" i="31"/>
  <c r="BL197" i="31" s="1"/>
  <c r="CV197" i="31" s="1"/>
  <c r="AO197" i="31"/>
  <c r="BG197" i="31" s="1"/>
  <c r="AV197" i="31"/>
  <c r="AS196" i="31"/>
  <c r="AT196" i="31"/>
  <c r="AG194" i="31"/>
  <c r="AX194" i="31"/>
  <c r="AT192" i="31"/>
  <c r="AV192" i="31"/>
  <c r="AV189" i="31"/>
  <c r="AY189" i="31"/>
  <c r="AX189" i="31"/>
  <c r="AD187" i="31"/>
  <c r="AE187" i="31" s="1"/>
  <c r="AW187" i="31" s="1"/>
  <c r="AU187" i="31"/>
  <c r="BM187" i="31" s="1"/>
  <c r="AD165" i="31"/>
  <c r="AE165" i="31" s="1"/>
  <c r="AF165" i="31" s="1"/>
  <c r="AX165" i="31" s="1"/>
  <c r="AU165" i="31"/>
  <c r="AD162" i="31"/>
  <c r="AE162" i="31" s="1"/>
  <c r="AW162" i="31" s="1"/>
  <c r="AU162" i="31"/>
  <c r="BM162" i="31" s="1"/>
  <c r="AR157" i="31"/>
  <c r="AT157" i="31"/>
  <c r="AS157" i="31"/>
  <c r="AP156" i="31"/>
  <c r="AO156" i="31"/>
  <c r="AR156" i="31"/>
  <c r="AT156" i="31"/>
  <c r="AW156" i="31"/>
  <c r="AS156" i="31"/>
  <c r="AE133" i="31"/>
  <c r="AW133" i="31" s="1"/>
  <c r="BO133" i="31" s="1"/>
  <c r="L133" i="31" s="1"/>
  <c r="AV133" i="31"/>
  <c r="AE132" i="31"/>
  <c r="AV132" i="31"/>
  <c r="AE125" i="31"/>
  <c r="AV125" i="31"/>
  <c r="BN125" i="31" s="1"/>
  <c r="CX125" i="31" s="1"/>
  <c r="AO107" i="31"/>
  <c r="AW107" i="31"/>
  <c r="AV107" i="31"/>
  <c r="BN107" i="31" s="1"/>
  <c r="CX107" i="31" s="1"/>
  <c r="AT107" i="31"/>
  <c r="AY107" i="31"/>
  <c r="BQ107" i="31" s="1"/>
  <c r="DA107" i="31" s="1"/>
  <c r="AD102" i="31"/>
  <c r="AV102" i="31" s="1"/>
  <c r="AU102" i="31"/>
  <c r="AQ95" i="31"/>
  <c r="CQ95" i="31" s="1"/>
  <c r="AR95" i="31"/>
  <c r="BK95" i="31" s="1"/>
  <c r="AU95" i="31"/>
  <c r="BM95" i="31" s="1"/>
  <c r="AR92" i="31"/>
  <c r="CT92" i="31" s="1"/>
  <c r="AU92" i="31"/>
  <c r="AS89" i="31"/>
  <c r="BK89" i="31" s="1"/>
  <c r="CU89" i="31" s="1"/>
  <c r="AV89" i="31"/>
  <c r="BN89" i="31" s="1"/>
  <c r="CX89" i="31" s="1"/>
  <c r="AT89" i="31"/>
  <c r="AQ89" i="31"/>
  <c r="BI89" i="31" s="1"/>
  <c r="AP89" i="31"/>
  <c r="AP87" i="31"/>
  <c r="BH87" i="31" s="1"/>
  <c r="CR87" i="31" s="1"/>
  <c r="AT87" i="31"/>
  <c r="AQ82" i="31"/>
  <c r="AR82" i="31"/>
  <c r="BK82" i="31" s="1"/>
  <c r="CC82" i="31" s="1"/>
  <c r="DK82" i="31" s="1"/>
  <c r="AV81" i="31"/>
  <c r="BN81" i="31" s="1"/>
  <c r="CX81" i="31" s="1"/>
  <c r="AW81" i="31"/>
  <c r="CW81" i="31" s="1"/>
  <c r="AQ81" i="31"/>
  <c r="AD76" i="31"/>
  <c r="AV76" i="31" s="1"/>
  <c r="AU76" i="31"/>
  <c r="AP75" i="31"/>
  <c r="BH75" i="31" s="1"/>
  <c r="CR75" i="31" s="1"/>
  <c r="AW75" i="31"/>
  <c r="AQ75" i="31"/>
  <c r="CQ75" i="31" s="1"/>
  <c r="AR75" i="31"/>
  <c r="BK75" i="31" s="1"/>
  <c r="AS75" i="31"/>
  <c r="AT75" i="31"/>
  <c r="AT60" i="31"/>
  <c r="AU60" i="31"/>
  <c r="BM60" i="31" s="1"/>
  <c r="AF19" i="27"/>
  <c r="AW19" i="27"/>
  <c r="BK74" i="31"/>
  <c r="BL78" i="31"/>
  <c r="AO299" i="31"/>
  <c r="CQ299" i="31" s="1"/>
  <c r="AP299" i="31"/>
  <c r="BI299" i="31" s="1"/>
  <c r="AO294" i="31"/>
  <c r="AP294" i="31"/>
  <c r="AP262" i="31"/>
  <c r="AQ262" i="31"/>
  <c r="AO249" i="31"/>
  <c r="BG249" i="31" s="1"/>
  <c r="AT249" i="31"/>
  <c r="AP243" i="31"/>
  <c r="AT243" i="31"/>
  <c r="BL243" i="31" s="1"/>
  <c r="I243" i="31" s="1"/>
  <c r="AO240" i="31"/>
  <c r="BH240" i="31" s="1"/>
  <c r="CR240" i="31" s="1"/>
  <c r="AS240" i="31"/>
  <c r="BK240" i="31" s="1"/>
  <c r="CU240" i="31" s="1"/>
  <c r="AO228" i="31"/>
  <c r="AT228" i="31"/>
  <c r="AO198" i="31"/>
  <c r="BH198" i="31" s="1"/>
  <c r="CR198" i="31" s="1"/>
  <c r="AR198" i="31"/>
  <c r="BK198" i="31" s="1"/>
  <c r="CU198" i="31" s="1"/>
  <c r="AT198" i="31"/>
  <c r="AD170" i="31"/>
  <c r="AE170" i="31" s="1"/>
  <c r="AU170" i="31"/>
  <c r="AE155" i="31"/>
  <c r="AV155" i="31"/>
  <c r="BN155" i="31" s="1"/>
  <c r="CX155" i="31" s="1"/>
  <c r="AT147" i="31"/>
  <c r="AW147" i="31"/>
  <c r="AV147" i="31"/>
  <c r="AS144" i="31"/>
  <c r="AV144" i="31"/>
  <c r="AR135" i="31"/>
  <c r="BK135" i="31" s="1"/>
  <c r="CU135" i="31" s="1"/>
  <c r="AV135" i="31"/>
  <c r="BN135" i="31" s="1"/>
  <c r="CX135" i="31" s="1"/>
  <c r="AV131" i="31"/>
  <c r="BO131" i="31" s="1"/>
  <c r="L131" i="31" s="1"/>
  <c r="AQ117" i="31"/>
  <c r="DI117" i="31" s="1"/>
  <c r="AS117" i="31"/>
  <c r="AQ109" i="31"/>
  <c r="AU109" i="31"/>
  <c r="AS109" i="31"/>
  <c r="AO104" i="31"/>
  <c r="AP104" i="31"/>
  <c r="BI104" i="31" s="1"/>
  <c r="F104" i="31" s="1"/>
  <c r="AP99" i="31"/>
  <c r="BH99" i="31" s="1"/>
  <c r="AS99" i="31"/>
  <c r="AT99" i="31"/>
  <c r="AE72" i="31"/>
  <c r="AW72" i="31" s="1"/>
  <c r="AV72" i="31"/>
  <c r="AO51" i="31"/>
  <c r="AT51" i="31"/>
  <c r="AV51" i="31"/>
  <c r="BN51" i="31" s="1"/>
  <c r="CX51" i="31" s="1"/>
  <c r="AO24" i="31"/>
  <c r="AS24" i="31"/>
  <c r="AE21" i="31"/>
  <c r="AV21" i="31"/>
  <c r="BN21" i="31" s="1"/>
  <c r="CX21" i="31" s="1"/>
  <c r="AG6" i="27"/>
  <c r="AY6" i="27" s="1"/>
  <c r="AX6" i="27"/>
  <c r="AD8" i="27"/>
  <c r="AV8" i="27" s="1"/>
  <c r="AU8" i="27"/>
  <c r="AE12" i="27"/>
  <c r="AW12" i="27" s="1"/>
  <c r="AV12" i="27"/>
  <c r="AR14" i="27"/>
  <c r="BK14" i="27" s="1"/>
  <c r="CU14" i="27" s="1"/>
  <c r="AO14" i="27"/>
  <c r="BG14" i="27" s="1"/>
  <c r="AS14" i="27"/>
  <c r="AV14" i="27"/>
  <c r="AW14" i="27"/>
  <c r="AR17" i="27"/>
  <c r="CT17" i="27" s="1"/>
  <c r="AS17" i="27"/>
  <c r="AQ17" i="27"/>
  <c r="DI17" i="27" s="1"/>
  <c r="AP17" i="27"/>
  <c r="BH17" i="27" s="1"/>
  <c r="CR17" i="27" s="1"/>
  <c r="AU159" i="31"/>
  <c r="BM159" i="31" s="1"/>
  <c r="AR93" i="31"/>
  <c r="AO93" i="31"/>
  <c r="BG93" i="31" s="1"/>
  <c r="AO73" i="31"/>
  <c r="AP73" i="31"/>
  <c r="AS73" i="31"/>
  <c r="AQ52" i="31"/>
  <c r="CQ52" i="31" s="1"/>
  <c r="AS52" i="31"/>
  <c r="BK52" i="31" s="1"/>
  <c r="AQ49" i="31"/>
  <c r="DI49" i="31" s="1"/>
  <c r="AT49" i="31"/>
  <c r="AP20" i="31"/>
  <c r="AO20" i="31"/>
  <c r="CQ20" i="31" s="1"/>
  <c r="AO13" i="31"/>
  <c r="BG13" i="31" s="1"/>
  <c r="AQ13" i="31"/>
  <c r="AU38" i="31"/>
  <c r="AO28" i="31"/>
  <c r="BG28" i="31" s="1"/>
  <c r="AQ28" i="31"/>
  <c r="DI28" i="31" s="1"/>
  <c r="AT28" i="31"/>
  <c r="BM28" i="31" s="1"/>
  <c r="AS28" i="31"/>
  <c r="AE8" i="27"/>
  <c r="AW8" i="27" s="1"/>
  <c r="BL51" i="31"/>
  <c r="CV51" i="31" s="1"/>
  <c r="BN131" i="31"/>
  <c r="CX131" i="31" s="1"/>
  <c r="BO280" i="31"/>
  <c r="I201" i="31"/>
  <c r="CV193" i="31"/>
  <c r="I193" i="31"/>
  <c r="I235" i="31"/>
  <c r="CV32" i="31"/>
  <c r="AH19" i="31"/>
  <c r="AI19" i="31" s="1"/>
  <c r="AY19" i="31"/>
  <c r="BQ19" i="31" s="1"/>
  <c r="DA19" i="31" s="1"/>
  <c r="AJ171" i="31"/>
  <c r="BA171" i="31"/>
  <c r="BS171" i="31" s="1"/>
  <c r="AW134" i="31"/>
  <c r="AF134" i="31"/>
  <c r="AG134" i="31" s="1"/>
  <c r="AF166" i="31"/>
  <c r="BZ289" i="31"/>
  <c r="DH289" i="31" s="1"/>
  <c r="F289" i="31"/>
  <c r="CX127" i="31"/>
  <c r="I8" i="31"/>
  <c r="AX28" i="31"/>
  <c r="AY25" i="27"/>
  <c r="BQ25" i="27" s="1"/>
  <c r="DA25" i="27" s="1"/>
  <c r="F77" i="31"/>
  <c r="CT47" i="31"/>
  <c r="BO229" i="31"/>
  <c r="CQ17" i="27"/>
  <c r="BI117" i="31"/>
  <c r="BZ117" i="31" s="1"/>
  <c r="DH117" i="31" s="1"/>
  <c r="CT243" i="31"/>
  <c r="DI262" i="31"/>
  <c r="BM107" i="31"/>
  <c r="AG243" i="31"/>
  <c r="BO252" i="31"/>
  <c r="L252" i="31" s="1"/>
  <c r="BO208" i="31"/>
  <c r="L208" i="31" s="1"/>
  <c r="DU272" i="31"/>
  <c r="AF282" i="31"/>
  <c r="AG282" i="31" s="1"/>
  <c r="AV286" i="31"/>
  <c r="AX59" i="31"/>
  <c r="BP59" i="31" s="1"/>
  <c r="AG59" i="31"/>
  <c r="AH59" i="31" s="1"/>
  <c r="AZ59" i="31" s="1"/>
  <c r="BH261" i="31"/>
  <c r="CR261" i="31" s="1"/>
  <c r="F92" i="31"/>
  <c r="AE299" i="31"/>
  <c r="AW299" i="31" s="1"/>
  <c r="CW299" i="31" s="1"/>
  <c r="AV299" i="31"/>
  <c r="BH300" i="31"/>
  <c r="CR300" i="31" s="1"/>
  <c r="AZ190" i="31"/>
  <c r="AG65" i="31"/>
  <c r="AH65" i="31" s="1"/>
  <c r="AZ65" i="31" s="1"/>
  <c r="CZ65" i="31" s="1"/>
  <c r="AX280" i="31"/>
  <c r="BP280" i="31" s="1"/>
  <c r="AZ270" i="31"/>
  <c r="AI270" i="31"/>
  <c r="BA270" i="31" s="1"/>
  <c r="CR285" i="31"/>
  <c r="CU18" i="27"/>
  <c r="AH242" i="31"/>
  <c r="S240" i="31"/>
  <c r="AV13" i="31"/>
  <c r="AE13" i="31"/>
  <c r="DI14" i="31"/>
  <c r="CQ47" i="31"/>
  <c r="AW48" i="31"/>
  <c r="BO48" i="31" s="1"/>
  <c r="L48" i="31" s="1"/>
  <c r="AW51" i="31"/>
  <c r="AF51" i="31"/>
  <c r="BJ197" i="31"/>
  <c r="AE199" i="31"/>
  <c r="AV199" i="31"/>
  <c r="BN199" i="31" s="1"/>
  <c r="CX199" i="31" s="1"/>
  <c r="CX134" i="31"/>
  <c r="CV195" i="31"/>
  <c r="F90" i="31"/>
  <c r="BZ171" i="31"/>
  <c r="DH171" i="31" s="1"/>
  <c r="EA171" i="31" s="1"/>
  <c r="AH290" i="31"/>
  <c r="AI290" i="31" s="1"/>
  <c r="AF127" i="31"/>
  <c r="CU231" i="31"/>
  <c r="BA144" i="31"/>
  <c r="AJ144" i="31"/>
  <c r="BB144" i="31" s="1"/>
  <c r="AX229" i="31"/>
  <c r="AG229" i="31"/>
  <c r="AH229" i="31" s="1"/>
  <c r="AF286" i="31"/>
  <c r="AX286" i="31" s="1"/>
  <c r="BP286" i="31" s="1"/>
  <c r="F299" i="31"/>
  <c r="CV206" i="31"/>
  <c r="I206" i="31"/>
  <c r="CV302" i="31"/>
  <c r="I302" i="31"/>
  <c r="AF187" i="31"/>
  <c r="AG187" i="31" s="1"/>
  <c r="AF162" i="31"/>
  <c r="AG162" i="31" s="1"/>
  <c r="CU95" i="31"/>
  <c r="CC95" i="31"/>
  <c r="DK95" i="31" s="1"/>
  <c r="AW110" i="31"/>
  <c r="BO110" i="31" s="1"/>
  <c r="I119" i="31"/>
  <c r="CV119" i="31"/>
  <c r="CX265" i="31"/>
  <c r="AH147" i="31"/>
  <c r="AZ147" i="31" s="1"/>
  <c r="AY147" i="31"/>
  <c r="BQ147" i="31" s="1"/>
  <c r="DA147" i="31" s="1"/>
  <c r="BS272" i="31"/>
  <c r="DC272" i="31" s="1"/>
  <c r="BN272" i="31"/>
  <c r="CX272" i="31" s="1"/>
  <c r="F169" i="31"/>
  <c r="BZ169" i="31"/>
  <c r="DH169" i="31" s="1"/>
  <c r="CU52" i="31"/>
  <c r="BJ93" i="31"/>
  <c r="BK93" i="31"/>
  <c r="CT60" i="31"/>
  <c r="CT192" i="31"/>
  <c r="BM192" i="31"/>
  <c r="CT196" i="31"/>
  <c r="BH197" i="31"/>
  <c r="CQ265" i="31"/>
  <c r="BI265" i="31"/>
  <c r="CQ310" i="31"/>
  <c r="AW89" i="31"/>
  <c r="BO89" i="31" s="1"/>
  <c r="CF89" i="31" s="1"/>
  <c r="DN89" i="31" s="1"/>
  <c r="AF89" i="31"/>
  <c r="AG164" i="31"/>
  <c r="AX164" i="31"/>
  <c r="BP164" i="31" s="1"/>
  <c r="AW309" i="31"/>
  <c r="AF309" i="31"/>
  <c r="AF302" i="31"/>
  <c r="AX302" i="31" s="1"/>
  <c r="AW302" i="31"/>
  <c r="BO302" i="31" s="1"/>
  <c r="AF288" i="31"/>
  <c r="AG288" i="31" s="1"/>
  <c r="AW288" i="31"/>
  <c r="AG252" i="31"/>
  <c r="AY252" i="31" s="1"/>
  <c r="AX252" i="31"/>
  <c r="BL224" i="31"/>
  <c r="BM224" i="31"/>
  <c r="AF216" i="31"/>
  <c r="AW216" i="31"/>
  <c r="AE196" i="31"/>
  <c r="AV196" i="31"/>
  <c r="BN196" i="31" s="1"/>
  <c r="CX196" i="31" s="1"/>
  <c r="AV188" i="31"/>
  <c r="AE188" i="31"/>
  <c r="AF178" i="31"/>
  <c r="AW178" i="31"/>
  <c r="CW178" i="31" s="1"/>
  <c r="AI176" i="31"/>
  <c r="AZ176" i="31"/>
  <c r="AE159" i="31"/>
  <c r="AF159" i="31" s="1"/>
  <c r="AX159" i="31" s="1"/>
  <c r="AV159" i="31"/>
  <c r="CW307" i="31"/>
  <c r="BO307" i="31"/>
  <c r="F182" i="31"/>
  <c r="BI303" i="31"/>
  <c r="F303" i="31" s="1"/>
  <c r="AH156" i="31"/>
  <c r="BP33" i="31"/>
  <c r="BQ33" i="31"/>
  <c r="DA33" i="31" s="1"/>
  <c r="CW212" i="31"/>
  <c r="BR190" i="31"/>
  <c r="O190" i="31" s="1"/>
  <c r="BI243" i="31"/>
  <c r="BK197" i="31"/>
  <c r="CU197" i="31" s="1"/>
  <c r="CT255" i="31"/>
  <c r="BJ255" i="31"/>
  <c r="BK255" i="31"/>
  <c r="CU255" i="31" s="1"/>
  <c r="I139" i="31"/>
  <c r="CV139" i="31"/>
  <c r="BO65" i="31"/>
  <c r="CW65" i="31"/>
  <c r="AZ33" i="31"/>
  <c r="BR33" i="31" s="1"/>
  <c r="AI33" i="31"/>
  <c r="BA33" i="31" s="1"/>
  <c r="BS33" i="31" s="1"/>
  <c r="AI307" i="31"/>
  <c r="AZ307" i="31"/>
  <c r="CQ104" i="31"/>
  <c r="BG104" i="31"/>
  <c r="BL198" i="31"/>
  <c r="CV198" i="31" s="1"/>
  <c r="BM198" i="31"/>
  <c r="BK292" i="31"/>
  <c r="CU292" i="31" s="1"/>
  <c r="BK310" i="31"/>
  <c r="CU310" i="31" s="1"/>
  <c r="BP208" i="31"/>
  <c r="BL239" i="31"/>
  <c r="AV246" i="31"/>
  <c r="BN246" i="31" s="1"/>
  <c r="CX246" i="31" s="1"/>
  <c r="AE246" i="31"/>
  <c r="AW246" i="31" s="1"/>
  <c r="AW268" i="31"/>
  <c r="AF268" i="31"/>
  <c r="AH298" i="31"/>
  <c r="AI298" i="31" s="1"/>
  <c r="AJ298" i="31" s="1"/>
  <c r="CV55" i="31"/>
  <c r="BQ300" i="31"/>
  <c r="DA300" i="31" s="1"/>
  <c r="CR201" i="31"/>
  <c r="AE46" i="31"/>
  <c r="AV46" i="31"/>
  <c r="BN46" i="31" s="1"/>
  <c r="CX46" i="31" s="1"/>
  <c r="CR20" i="27"/>
  <c r="F139" i="31"/>
  <c r="BJ108" i="31"/>
  <c r="CT108" i="31"/>
  <c r="CQ147" i="31"/>
  <c r="BL217" i="31"/>
  <c r="I217" i="31" s="1"/>
  <c r="AX134" i="31"/>
  <c r="BP134" i="31" s="1"/>
  <c r="AF8" i="27"/>
  <c r="CQ93" i="31"/>
  <c r="BN92" i="31"/>
  <c r="CX92" i="31" s="1"/>
  <c r="BM92" i="31"/>
  <c r="AZ8" i="31"/>
  <c r="AI8" i="31"/>
  <c r="BO286" i="31"/>
  <c r="L286" i="31" s="1"/>
  <c r="BJ303" i="31"/>
  <c r="AH280" i="31"/>
  <c r="AY280" i="31"/>
  <c r="CU68" i="31"/>
  <c r="CV153" i="31"/>
  <c r="I153" i="31"/>
  <c r="CU185" i="31"/>
  <c r="AG16" i="27"/>
  <c r="AH16" i="27" s="1"/>
  <c r="AX16" i="27"/>
  <c r="BP16" i="27" s="1"/>
  <c r="AG118" i="31"/>
  <c r="AX118" i="31"/>
  <c r="BI13" i="31"/>
  <c r="F13" i="31" s="1"/>
  <c r="BL14" i="27"/>
  <c r="BM89" i="31"/>
  <c r="BL89" i="31"/>
  <c r="BP243" i="31"/>
  <c r="BG278" i="31"/>
  <c r="BH278" i="31"/>
  <c r="CR278" i="31" s="1"/>
  <c r="BJ206" i="31"/>
  <c r="BU272" i="31"/>
  <c r="I90" i="31"/>
  <c r="CV90" i="31"/>
  <c r="BI14" i="31"/>
  <c r="F14" i="31" s="1"/>
  <c r="BM51" i="31"/>
  <c r="BO28" i="31"/>
  <c r="L28" i="31" s="1"/>
  <c r="CW28" i="31"/>
  <c r="AY158" i="31"/>
  <c r="AH158" i="31"/>
  <c r="AZ158" i="31" s="1"/>
  <c r="BN57" i="31"/>
  <c r="BG94" i="31"/>
  <c r="CW94" i="31"/>
  <c r="CT286" i="31"/>
  <c r="BH60" i="31"/>
  <c r="CR60" i="31" s="1"/>
  <c r="BG123" i="31"/>
  <c r="BH123" i="31"/>
  <c r="CR123" i="31" s="1"/>
  <c r="CQ123" i="31"/>
  <c r="BK167" i="31"/>
  <c r="CT167" i="31"/>
  <c r="BJ167" i="31"/>
  <c r="BJ185" i="31"/>
  <c r="BI185" i="31"/>
  <c r="DI185" i="31"/>
  <c r="BK193" i="31"/>
  <c r="CC193" i="31" s="1"/>
  <c r="DK193" i="31" s="1"/>
  <c r="BM49" i="31"/>
  <c r="CT49" i="31"/>
  <c r="BK24" i="31"/>
  <c r="CU24" i="31" s="1"/>
  <c r="BL24" i="31"/>
  <c r="CV24" i="31" s="1"/>
  <c r="BJ265" i="31"/>
  <c r="BO270" i="31"/>
  <c r="BP270" i="31"/>
  <c r="BJ261" i="31"/>
  <c r="CZ300" i="31"/>
  <c r="BP300" i="31"/>
  <c r="DL201" i="31"/>
  <c r="CC201" i="31"/>
  <c r="DK201" i="31" s="1"/>
  <c r="CV201" i="31"/>
  <c r="CU189" i="31"/>
  <c r="CC189" i="31"/>
  <c r="DK189" i="31" s="1"/>
  <c r="F76" i="31"/>
  <c r="CW23" i="27"/>
  <c r="BZ55" i="31"/>
  <c r="DH55" i="31" s="1"/>
  <c r="F55" i="31"/>
  <c r="AG5" i="31"/>
  <c r="AH5" i="31" s="1"/>
  <c r="AI5" i="31" s="1"/>
  <c r="AJ5" i="31" s="1"/>
  <c r="BB5" i="31" s="1"/>
  <c r="AX5" i="31"/>
  <c r="BP5" i="31" s="1"/>
  <c r="CX70" i="31"/>
  <c r="BI94" i="31"/>
  <c r="BO128" i="31"/>
  <c r="CV150" i="31"/>
  <c r="I150" i="31"/>
  <c r="CU32" i="31"/>
  <c r="BL229" i="31"/>
  <c r="I229" i="31" s="1"/>
  <c r="BK229" i="31"/>
  <c r="CU280" i="31"/>
  <c r="BO238" i="31"/>
  <c r="CT13" i="27"/>
  <c r="BM127" i="31"/>
  <c r="CW127" i="31"/>
  <c r="BM196" i="31"/>
  <c r="BK225" i="31"/>
  <c r="BL64" i="31"/>
  <c r="BK64" i="31"/>
  <c r="CU64" i="31" s="1"/>
  <c r="CQ220" i="31"/>
  <c r="DI220" i="31"/>
  <c r="BI220" i="31"/>
  <c r="BG204" i="31"/>
  <c r="BL259" i="31"/>
  <c r="CC259" i="31" s="1"/>
  <c r="DK259" i="31" s="1"/>
  <c r="BK295" i="31"/>
  <c r="BO204" i="31"/>
  <c r="CT105" i="31"/>
  <c r="BJ105" i="31"/>
  <c r="BL173" i="31"/>
  <c r="I173" i="31" s="1"/>
  <c r="BH216" i="31"/>
  <c r="CR216" i="31" s="1"/>
  <c r="BG308" i="31"/>
  <c r="CQ308" i="31"/>
  <c r="AG22" i="31"/>
  <c r="AY22" i="31" s="1"/>
  <c r="AX22" i="31"/>
  <c r="BP22" i="31" s="1"/>
  <c r="BM111" i="31"/>
  <c r="CW111" i="31"/>
  <c r="BG176" i="31"/>
  <c r="BH176" i="31"/>
  <c r="BJ134" i="31"/>
  <c r="DI134" i="31"/>
  <c r="CQ150" i="31"/>
  <c r="CQ163" i="31"/>
  <c r="DI163" i="31"/>
  <c r="BG229" i="31"/>
  <c r="BG72" i="31"/>
  <c r="BH72" i="31"/>
  <c r="AH294" i="31"/>
  <c r="AY294" i="31"/>
  <c r="BK27" i="31"/>
  <c r="CU27" i="31" s="1"/>
  <c r="CT125" i="31"/>
  <c r="BL125" i="31"/>
  <c r="I125" i="31" s="1"/>
  <c r="BM125" i="31"/>
  <c r="BG280" i="31"/>
  <c r="BH280" i="31"/>
  <c r="CR280" i="31" s="1"/>
  <c r="AF108" i="31"/>
  <c r="AW108" i="31"/>
  <c r="BN310" i="31"/>
  <c r="CX310" i="31" s="1"/>
  <c r="BI51" i="31"/>
  <c r="F51" i="31" s="1"/>
  <c r="DI51" i="31"/>
  <c r="BI84" i="31"/>
  <c r="F84" i="31" s="1"/>
  <c r="BG87" i="31"/>
  <c r="CQ87" i="31"/>
  <c r="BI88" i="31"/>
  <c r="F88" i="31" s="1"/>
  <c r="BL131" i="31"/>
  <c r="CV131" i="31" s="1"/>
  <c r="BO164" i="31"/>
  <c r="I65" i="31"/>
  <c r="CV65" i="31"/>
  <c r="CC65" i="31"/>
  <c r="DK65" i="31" s="1"/>
  <c r="AF49" i="31"/>
  <c r="AW49" i="31"/>
  <c r="CT48" i="31"/>
  <c r="BH184" i="31"/>
  <c r="BK176" i="31"/>
  <c r="CU176" i="31" s="1"/>
  <c r="BL176" i="31"/>
  <c r="I176" i="31" s="1"/>
  <c r="BI25" i="31"/>
  <c r="F25" i="31" s="1"/>
  <c r="BK87" i="31"/>
  <c r="CU87" i="31" s="1"/>
  <c r="BI121" i="31"/>
  <c r="BH121" i="31"/>
  <c r="CR121" i="31" s="1"/>
  <c r="BL15" i="27"/>
  <c r="BM15" i="27"/>
  <c r="BM33" i="31"/>
  <c r="BH44" i="31"/>
  <c r="CR44" i="31" s="1"/>
  <c r="BG44" i="31"/>
  <c r="AW90" i="31"/>
  <c r="CW90" i="31" s="1"/>
  <c r="AF90" i="31"/>
  <c r="BI6" i="31"/>
  <c r="F6" i="31" s="1"/>
  <c r="BK10" i="31"/>
  <c r="CU10" i="31" s="1"/>
  <c r="BJ10" i="31"/>
  <c r="BK31" i="31"/>
  <c r="CU31" i="31" s="1"/>
  <c r="BM131" i="31"/>
  <c r="CW131" i="31"/>
  <c r="BK200" i="31"/>
  <c r="CT281" i="31"/>
  <c r="BL281" i="31"/>
  <c r="I281" i="31" s="1"/>
  <c r="BP171" i="31"/>
  <c r="BQ171" i="31"/>
  <c r="BJ58" i="31"/>
  <c r="CT58" i="31"/>
  <c r="BK58" i="31"/>
  <c r="BH58" i="31"/>
  <c r="CR58" i="31" s="1"/>
  <c r="BI58" i="31"/>
  <c r="AE154" i="31"/>
  <c r="AW154" i="31" s="1"/>
  <c r="AV154" i="31"/>
  <c r="CQ122" i="31"/>
  <c r="DI122" i="31"/>
  <c r="BK264" i="31"/>
  <c r="CU264" i="31" s="1"/>
  <c r="AI30" i="31"/>
  <c r="BA30" i="31" s="1"/>
  <c r="AZ30" i="31"/>
  <c r="CZ30" i="31" s="1"/>
  <c r="F167" i="31"/>
  <c r="BK33" i="31"/>
  <c r="BK108" i="31"/>
  <c r="BK230" i="31"/>
  <c r="CU230" i="31" s="1"/>
  <c r="BK286" i="31"/>
  <c r="CU286" i="31" s="1"/>
  <c r="BL286" i="31"/>
  <c r="BL226" i="31"/>
  <c r="BM226" i="31"/>
  <c r="AI14" i="27"/>
  <c r="BA14" i="27" s="1"/>
  <c r="BS14" i="27" s="1"/>
  <c r="AX18" i="31"/>
  <c r="BP18" i="31" s="1"/>
  <c r="AG18" i="31"/>
  <c r="AH18" i="31" s="1"/>
  <c r="BG9" i="27"/>
  <c r="BH9" i="27"/>
  <c r="CR9" i="27" s="1"/>
  <c r="CQ9" i="27"/>
  <c r="AV31" i="31"/>
  <c r="BN31" i="31" s="1"/>
  <c r="CX31" i="31" s="1"/>
  <c r="AE31" i="31"/>
  <c r="DI35" i="31"/>
  <c r="BJ35" i="31"/>
  <c r="CQ215" i="31"/>
  <c r="DI215" i="31"/>
  <c r="BI215" i="31"/>
  <c r="BZ215" i="31" s="1"/>
  <c r="DH215" i="31" s="1"/>
  <c r="BJ215" i="31"/>
  <c r="CT15" i="31"/>
  <c r="DI63" i="31"/>
  <c r="CQ63" i="31"/>
  <c r="BJ63" i="31"/>
  <c r="BK174" i="31"/>
  <c r="CU174" i="31" s="1"/>
  <c r="CW129" i="31"/>
  <c r="BO129" i="31"/>
  <c r="I103" i="31"/>
  <c r="BG213" i="31"/>
  <c r="BH213" i="31"/>
  <c r="CQ213" i="31"/>
  <c r="BI308" i="31"/>
  <c r="F308" i="31" s="1"/>
  <c r="BH308" i="31"/>
  <c r="CR308" i="31" s="1"/>
  <c r="CT264" i="31"/>
  <c r="BL236" i="31"/>
  <c r="CT236" i="31"/>
  <c r="I71" i="31"/>
  <c r="CV71" i="31"/>
  <c r="CC71" i="31"/>
  <c r="DK71" i="31" s="1"/>
  <c r="AY105" i="31"/>
  <c r="BR105" i="31" s="1"/>
  <c r="DB105" i="31" s="1"/>
  <c r="AH105" i="31"/>
  <c r="AI105" i="31" s="1"/>
  <c r="AJ105" i="31" s="1"/>
  <c r="DI7" i="31"/>
  <c r="CQ7" i="31"/>
  <c r="BI7" i="31"/>
  <c r="F7" i="31" s="1"/>
  <c r="BI137" i="31"/>
  <c r="BH137" i="31"/>
  <c r="CR137" i="31" s="1"/>
  <c r="CT128" i="31"/>
  <c r="BK128" i="31"/>
  <c r="CU128" i="31" s="1"/>
  <c r="BJ128" i="31"/>
  <c r="BL143" i="31"/>
  <c r="I143" i="31" s="1"/>
  <c r="CT143" i="31"/>
  <c r="BL293" i="31"/>
  <c r="BK293" i="31"/>
  <c r="BM5" i="31"/>
  <c r="CW5" i="31" s="1"/>
  <c r="BN27" i="31"/>
  <c r="CX27" i="31" s="1"/>
  <c r="CT38" i="31"/>
  <c r="BJ38" i="31"/>
  <c r="BK38" i="31"/>
  <c r="CU38" i="31" s="1"/>
  <c r="BK63" i="31"/>
  <c r="BL63" i="31"/>
  <c r="AE68" i="31"/>
  <c r="AF68" i="31" s="1"/>
  <c r="AX68" i="31" s="1"/>
  <c r="AV68" i="31"/>
  <c r="DI169" i="31"/>
  <c r="BJ169" i="31"/>
  <c r="DL169" i="31" s="1"/>
  <c r="CQ169" i="31"/>
  <c r="AV200" i="31"/>
  <c r="AE200" i="31"/>
  <c r="BJ163" i="31"/>
  <c r="BH189" i="31"/>
  <c r="CR189" i="31" s="1"/>
  <c r="CV103" i="31"/>
  <c r="BI193" i="31"/>
  <c r="BK72" i="31"/>
  <c r="CQ196" i="31"/>
  <c r="BG196" i="31"/>
  <c r="BM215" i="31"/>
  <c r="CQ10" i="31"/>
  <c r="BG10" i="31"/>
  <c r="BL275" i="31"/>
  <c r="CC275" i="31" s="1"/>
  <c r="DK275" i="31" s="1"/>
  <c r="BK275" i="31"/>
  <c r="CU275" i="31" s="1"/>
  <c r="BL221" i="31"/>
  <c r="I221" i="31" s="1"/>
  <c r="CT221" i="31"/>
  <c r="BM283" i="31"/>
  <c r="BN129" i="31"/>
  <c r="CT213" i="31"/>
  <c r="BJ23" i="31"/>
  <c r="BH7" i="27"/>
  <c r="BI7" i="27"/>
  <c r="F7" i="27" s="1"/>
  <c r="BK44" i="31"/>
  <c r="CU44" i="31" s="1"/>
  <c r="BG85" i="31"/>
  <c r="BK43" i="31"/>
  <c r="CU43" i="31" s="1"/>
  <c r="DI167" i="31"/>
  <c r="BI228" i="31"/>
  <c r="BH69" i="31"/>
  <c r="BK147" i="31"/>
  <c r="CU147" i="31" s="1"/>
  <c r="AI131" i="31"/>
  <c r="AJ131" i="31" s="1"/>
  <c r="AK131" i="31" s="1"/>
  <c r="AL131" i="31" s="1"/>
  <c r="AM131" i="31" s="1"/>
  <c r="BE131" i="31" s="1"/>
  <c r="AZ131" i="31"/>
  <c r="BG26" i="31"/>
  <c r="AE53" i="31"/>
  <c r="BM119" i="31"/>
  <c r="F125" i="31"/>
  <c r="CQ155" i="31"/>
  <c r="BH10" i="31"/>
  <c r="CR10" i="31" s="1"/>
  <c r="BI10" i="31"/>
  <c r="BG130" i="31"/>
  <c r="BM135" i="31"/>
  <c r="BI56" i="31"/>
  <c r="CQ56" i="31"/>
  <c r="BL287" i="31"/>
  <c r="BJ220" i="31"/>
  <c r="BL273" i="31"/>
  <c r="I273" i="31" s="1"/>
  <c r="CT273" i="31"/>
  <c r="BJ269" i="31"/>
  <c r="CT269" i="31"/>
  <c r="AW226" i="31"/>
  <c r="AF226" i="31"/>
  <c r="BI245" i="31"/>
  <c r="AV262" i="31"/>
  <c r="BN262" i="31" s="1"/>
  <c r="CX262" i="31" s="1"/>
  <c r="AH9" i="31"/>
  <c r="AZ9" i="31" s="1"/>
  <c r="AY9" i="31"/>
  <c r="BQ9" i="31" s="1"/>
  <c r="DA9" i="31" s="1"/>
  <c r="BL177" i="31"/>
  <c r="I177" i="31" s="1"/>
  <c r="BK177" i="31"/>
  <c r="CC177" i="31" s="1"/>
  <c r="DK177" i="31" s="1"/>
  <c r="CQ20" i="27"/>
  <c r="DI20" i="27"/>
  <c r="BJ20" i="27"/>
  <c r="DI84" i="31"/>
  <c r="BH120" i="31"/>
  <c r="CR120" i="31" s="1"/>
  <c r="BG120" i="31"/>
  <c r="BI9" i="31"/>
  <c r="F9" i="31" s="1"/>
  <c r="CQ100" i="31"/>
  <c r="BI100" i="31"/>
  <c r="BK236" i="31"/>
  <c r="CT240" i="31"/>
  <c r="BG267" i="31"/>
  <c r="CQ267" i="31"/>
  <c r="CW33" i="31"/>
  <c r="BM273" i="31"/>
  <c r="BG143" i="31"/>
  <c r="CQ143" i="31"/>
  <c r="DI268" i="31"/>
  <c r="BI269" i="31"/>
  <c r="F269" i="31" s="1"/>
  <c r="DI269" i="31"/>
  <c r="CQ269" i="31"/>
  <c r="BL124" i="31"/>
  <c r="BM124" i="31"/>
  <c r="AW262" i="31"/>
  <c r="AF262" i="31"/>
  <c r="CC169" i="31"/>
  <c r="DK169" i="31" s="1"/>
  <c r="I169" i="31"/>
  <c r="AI192" i="31"/>
  <c r="AJ192" i="31" s="1"/>
  <c r="BB192" i="31" s="1"/>
  <c r="AZ192" i="31"/>
  <c r="DI159" i="31"/>
  <c r="BH100" i="31"/>
  <c r="CR100" i="31" s="1"/>
  <c r="BK21" i="27"/>
  <c r="AV86" i="31"/>
  <c r="BN86" i="31" s="1"/>
  <c r="CX86" i="31" s="1"/>
  <c r="AE86" i="31"/>
  <c r="BJ40" i="31"/>
  <c r="BM30" i="31"/>
  <c r="CW30" i="31"/>
  <c r="AV150" i="31"/>
  <c r="BN150" i="31" s="1"/>
  <c r="CX150" i="31" s="1"/>
  <c r="BJ237" i="31"/>
  <c r="BG277" i="31"/>
  <c r="BL289" i="31"/>
  <c r="I289" i="31" s="1"/>
  <c r="BH143" i="31"/>
  <c r="BZ143" i="31" s="1"/>
  <c r="DH143" i="31" s="1"/>
  <c r="BJ171" i="31"/>
  <c r="CT246" i="31"/>
  <c r="BL246" i="31"/>
  <c r="CV246" i="31" s="1"/>
  <c r="BJ166" i="31"/>
  <c r="BH293" i="31"/>
  <c r="CV74" i="31"/>
  <c r="I74" i="31"/>
  <c r="F67" i="31"/>
  <c r="BL127" i="31"/>
  <c r="BK127" i="31"/>
  <c r="CU127" i="31" s="1"/>
  <c r="BJ27" i="31"/>
  <c r="BG131" i="31"/>
  <c r="BH131" i="31"/>
  <c r="BZ131" i="31" s="1"/>
  <c r="DH131" i="31" s="1"/>
  <c r="AW150" i="31"/>
  <c r="CW150" i="31" s="1"/>
  <c r="AF150" i="31"/>
  <c r="BM240" i="31"/>
  <c r="BK143" i="31"/>
  <c r="BK241" i="31"/>
  <c r="CU241" i="31" s="1"/>
  <c r="AK206" i="31"/>
  <c r="BB206" i="31"/>
  <c r="BT206" i="31" s="1"/>
  <c r="CW116" i="31"/>
  <c r="BK121" i="31"/>
  <c r="BJ121" i="31"/>
  <c r="BI161" i="31"/>
  <c r="F161" i="31" s="1"/>
  <c r="DI222" i="31"/>
  <c r="AW277" i="31"/>
  <c r="AF277" i="31"/>
  <c r="AX277" i="31" s="1"/>
  <c r="AE304" i="31"/>
  <c r="AF304" i="31" s="1"/>
  <c r="AG304" i="31" s="1"/>
  <c r="AH304" i="31" s="1"/>
  <c r="AI304" i="31" s="1"/>
  <c r="AJ304" i="31" s="1"/>
  <c r="BB304" i="31" s="1"/>
  <c r="AV304" i="31"/>
  <c r="BN304" i="31" s="1"/>
  <c r="CX304" i="31" s="1"/>
  <c r="DI99" i="31"/>
  <c r="DI12" i="31"/>
  <c r="AF259" i="31"/>
  <c r="AW259" i="31"/>
  <c r="AV43" i="31"/>
  <c r="AE43" i="31"/>
  <c r="BH80" i="31"/>
  <c r="CR80" i="31" s="1"/>
  <c r="BI80" i="31"/>
  <c r="BM267" i="31"/>
  <c r="DI271" i="31"/>
  <c r="CT16" i="27"/>
  <c r="BL68" i="31"/>
  <c r="CC68" i="31" s="1"/>
  <c r="DK68" i="31" s="1"/>
  <c r="BM18" i="27"/>
  <c r="BK62" i="31"/>
  <c r="CU62" i="31" s="1"/>
  <c r="AV143" i="31"/>
  <c r="AE143" i="31"/>
  <c r="BG137" i="31"/>
  <c r="CQ137" i="31"/>
  <c r="AV232" i="31"/>
  <c r="AE232" i="31"/>
  <c r="AW232" i="31" s="1"/>
  <c r="AV29" i="31"/>
  <c r="BK125" i="31"/>
  <c r="AV95" i="31"/>
  <c r="AE95" i="31"/>
  <c r="AW95" i="31" s="1"/>
  <c r="CW95" i="31" s="1"/>
  <c r="AF9" i="27"/>
  <c r="AG9" i="27" s="1"/>
  <c r="AH9" i="27" s="1"/>
  <c r="AW9" i="27"/>
  <c r="CQ71" i="31"/>
  <c r="DI267" i="31"/>
  <c r="BM23" i="27"/>
  <c r="CQ10" i="27"/>
  <c r="DI10" i="27"/>
  <c r="BI10" i="27"/>
  <c r="BG74" i="31"/>
  <c r="AF136" i="31"/>
  <c r="AG136" i="31" s="1"/>
  <c r="AW136" i="31"/>
  <c r="AQ251" i="31"/>
  <c r="DI251" i="31" s="1"/>
  <c r="AO251" i="31"/>
  <c r="AY240" i="31"/>
  <c r="BR240" i="31" s="1"/>
  <c r="AP39" i="31"/>
  <c r="AO39" i="31"/>
  <c r="BG39" i="31" s="1"/>
  <c r="AV195" i="31"/>
  <c r="AQ305" i="31"/>
  <c r="BI305" i="31" s="1"/>
  <c r="AS260" i="31"/>
  <c r="AP260" i="31"/>
  <c r="AQ188" i="31"/>
  <c r="AP188" i="31"/>
  <c r="AV39" i="31"/>
  <c r="AT37" i="31"/>
  <c r="CT37" i="31" s="1"/>
  <c r="AT39" i="31"/>
  <c r="AT76" i="31"/>
  <c r="BM76" i="31" s="1"/>
  <c r="AW135" i="31"/>
  <c r="BO135" i="31" s="1"/>
  <c r="AS184" i="31"/>
  <c r="AT305" i="31"/>
  <c r="CT305" i="31" s="1"/>
  <c r="AO305" i="31"/>
  <c r="AT251" i="31"/>
  <c r="CT251" i="31" s="1"/>
  <c r="AS247" i="31"/>
  <c r="AQ247" i="31"/>
  <c r="CQ247" i="31" s="1"/>
  <c r="AP195" i="31"/>
  <c r="AX190" i="31"/>
  <c r="BP190" i="31" s="1"/>
  <c r="AS188" i="31"/>
  <c r="BL188" i="31" s="1"/>
  <c r="I188" i="31" s="1"/>
  <c r="AS13" i="27"/>
  <c r="AQ13" i="27"/>
  <c r="BJ13" i="27" s="1"/>
  <c r="AV169" i="31"/>
  <c r="AO76" i="31"/>
  <c r="AV151" i="31"/>
  <c r="BN151" i="31" s="1"/>
  <c r="CX151" i="31" s="1"/>
  <c r="AT170" i="31"/>
  <c r="AT184" i="31"/>
  <c r="AV168" i="31"/>
  <c r="BO168" i="31" s="1"/>
  <c r="AT277" i="31"/>
  <c r="CT277" i="31" s="1"/>
  <c r="AS305" i="31"/>
  <c r="BK305" i="31" s="1"/>
  <c r="CU305" i="31" s="1"/>
  <c r="AQ227" i="31"/>
  <c r="CQ227" i="31" s="1"/>
  <c r="AS227" i="31"/>
  <c r="AR188" i="31"/>
  <c r="CT188" i="31" s="1"/>
  <c r="AR151" i="31"/>
  <c r="AT151" i="31"/>
  <c r="AP59" i="31"/>
  <c r="AV59" i="31"/>
  <c r="AP57" i="31"/>
  <c r="BI57" i="31" s="1"/>
  <c r="F57" i="31" s="1"/>
  <c r="AO57" i="31"/>
  <c r="AR39" i="31"/>
  <c r="BJ39" i="31" s="1"/>
  <c r="AS26" i="31"/>
  <c r="AU26" i="31"/>
  <c r="AP105" i="31"/>
  <c r="BI105" i="31" s="1"/>
  <c r="AO105" i="31"/>
  <c r="AS49" i="31"/>
  <c r="AO49" i="31"/>
  <c r="BH49" i="31" s="1"/>
  <c r="CR49" i="31" s="1"/>
  <c r="AT45" i="31"/>
  <c r="AS45" i="31"/>
  <c r="BK45" i="31" s="1"/>
  <c r="CU45" i="31" s="1"/>
  <c r="AO48" i="31"/>
  <c r="BH48" i="31" s="1"/>
  <c r="CR48" i="31" s="1"/>
  <c r="AQ48" i="31"/>
  <c r="F220" i="31"/>
  <c r="CV229" i="31"/>
  <c r="BR8" i="31"/>
  <c r="BR307" i="31"/>
  <c r="O307" i="31" s="1"/>
  <c r="CZ307" i="31"/>
  <c r="AH252" i="31"/>
  <c r="AI252" i="31" s="1"/>
  <c r="AG89" i="31"/>
  <c r="AX89" i="31"/>
  <c r="CU93" i="31"/>
  <c r="CF272" i="31"/>
  <c r="DN272" i="31" s="1"/>
  <c r="L272" i="31"/>
  <c r="CQ49" i="31"/>
  <c r="DL197" i="31"/>
  <c r="DB190" i="31"/>
  <c r="AW188" i="31"/>
  <c r="BO188" i="31" s="1"/>
  <c r="L188" i="31" s="1"/>
  <c r="AF188" i="31"/>
  <c r="AG188" i="31" s="1"/>
  <c r="CT76" i="31"/>
  <c r="AW68" i="31"/>
  <c r="AZ105" i="31"/>
  <c r="BR14" i="27"/>
  <c r="CV33" i="31"/>
  <c r="F58" i="31"/>
  <c r="L164" i="31"/>
  <c r="CC131" i="31"/>
  <c r="DK131" i="31" s="1"/>
  <c r="CW108" i="31"/>
  <c r="CV125" i="31"/>
  <c r="CU225" i="31"/>
  <c r="CU229" i="31"/>
  <c r="L270" i="31"/>
  <c r="CU193" i="31"/>
  <c r="CV89" i="31"/>
  <c r="AY118" i="31"/>
  <c r="BQ118" i="31" s="1"/>
  <c r="DA118" i="31" s="1"/>
  <c r="AH118" i="31"/>
  <c r="AZ118" i="31" s="1"/>
  <c r="AJ8" i="31"/>
  <c r="AK8" i="31" s="1"/>
  <c r="AL8" i="31" s="1"/>
  <c r="BA8" i="31"/>
  <c r="BS8" i="31" s="1"/>
  <c r="CV217" i="31"/>
  <c r="AF246" i="31"/>
  <c r="AI229" i="31"/>
  <c r="AJ229" i="31" s="1"/>
  <c r="AZ229" i="31"/>
  <c r="AJ33" i="31"/>
  <c r="AK33" i="31" s="1"/>
  <c r="L65" i="31"/>
  <c r="CZ176" i="31"/>
  <c r="BO288" i="31"/>
  <c r="AX309" i="31"/>
  <c r="BP309" i="31" s="1"/>
  <c r="AG309" i="31"/>
  <c r="AY309" i="31" s="1"/>
  <c r="BZ265" i="31"/>
  <c r="DH265" i="31" s="1"/>
  <c r="EA265" i="31" s="1"/>
  <c r="F265" i="31"/>
  <c r="BG57" i="31"/>
  <c r="CQ57" i="31"/>
  <c r="AF95" i="31"/>
  <c r="AX95" i="31" s="1"/>
  <c r="AG259" i="31"/>
  <c r="AY259" i="31" s="1"/>
  <c r="AX259" i="31"/>
  <c r="F228" i="31"/>
  <c r="CV63" i="31"/>
  <c r="I63" i="31"/>
  <c r="CV236" i="31"/>
  <c r="I236" i="31"/>
  <c r="F215" i="31"/>
  <c r="AX108" i="31"/>
  <c r="BP108" i="31" s="1"/>
  <c r="AG108" i="31"/>
  <c r="CR72" i="31"/>
  <c r="AY5" i="31"/>
  <c r="BQ5" i="31" s="1"/>
  <c r="CF23" i="27"/>
  <c r="DN23" i="27" s="1"/>
  <c r="AI65" i="31"/>
  <c r="AJ65" i="31" s="1"/>
  <c r="O300" i="31"/>
  <c r="I198" i="31"/>
  <c r="CC198" i="31"/>
  <c r="DK198" i="31" s="1"/>
  <c r="CC224" i="31"/>
  <c r="DK224" i="31" s="1"/>
  <c r="AX288" i="31"/>
  <c r="BP288" i="31" s="1"/>
  <c r="CW309" i="31"/>
  <c r="BO309" i="31"/>
  <c r="CF309" i="31" s="1"/>
  <c r="DN309" i="31" s="1"/>
  <c r="CV60" i="31"/>
  <c r="AG110" i="31"/>
  <c r="AY110" i="31" s="1"/>
  <c r="AX110" i="31"/>
  <c r="BP110" i="31" s="1"/>
  <c r="AJ290" i="31"/>
  <c r="AK290" i="31" s="1"/>
  <c r="AL290" i="31" s="1"/>
  <c r="AM290" i="31" s="1"/>
  <c r="BE290" i="31" s="1"/>
  <c r="AY187" i="31"/>
  <c r="AH187" i="31"/>
  <c r="AZ187" i="31" s="1"/>
  <c r="BR187" i="31" s="1"/>
  <c r="O187" i="31" s="1"/>
  <c r="DI48" i="31"/>
  <c r="BJ151" i="31"/>
  <c r="BK151" i="31"/>
  <c r="CU151" i="31" s="1"/>
  <c r="BJ251" i="31"/>
  <c r="CW277" i="31"/>
  <c r="I124" i="31"/>
  <c r="CV287" i="31"/>
  <c r="I287" i="31"/>
  <c r="I275" i="31"/>
  <c r="F189" i="31"/>
  <c r="AF200" i="31"/>
  <c r="AW200" i="31"/>
  <c r="CU293" i="31"/>
  <c r="CV143" i="31"/>
  <c r="L129" i="31"/>
  <c r="CV286" i="31"/>
  <c r="I286" i="31"/>
  <c r="CU108" i="31"/>
  <c r="DL108" i="31"/>
  <c r="CU58" i="31"/>
  <c r="L128" i="31"/>
  <c r="I24" i="31"/>
  <c r="CL272" i="31"/>
  <c r="DT272" i="31" s="1"/>
  <c r="DE272" i="31"/>
  <c r="R272" i="31"/>
  <c r="DD272" i="31" s="1"/>
  <c r="CV14" i="27"/>
  <c r="I14" i="27"/>
  <c r="CC14" i="27"/>
  <c r="DK14" i="27" s="1"/>
  <c r="AX268" i="31"/>
  <c r="BP268" i="31" s="1"/>
  <c r="AG268" i="31"/>
  <c r="AJ307" i="31"/>
  <c r="AK307" i="31" s="1"/>
  <c r="AL307" i="31" s="1"/>
  <c r="BD307" i="31" s="1"/>
  <c r="BA307" i="31"/>
  <c r="BS307" i="31" s="1"/>
  <c r="BO216" i="31"/>
  <c r="L216" i="31" s="1"/>
  <c r="AG302" i="31"/>
  <c r="BG48" i="31"/>
  <c r="BL26" i="31"/>
  <c r="CV26" i="31" s="1"/>
  <c r="BK26" i="31"/>
  <c r="CU26" i="31" s="1"/>
  <c r="BM170" i="31"/>
  <c r="CW135" i="31"/>
  <c r="BI39" i="31"/>
  <c r="AX136" i="31"/>
  <c r="BP136" i="31" s="1"/>
  <c r="AX9" i="27"/>
  <c r="BP9" i="27" s="1"/>
  <c r="AF232" i="31"/>
  <c r="BA192" i="31"/>
  <c r="AX262" i="31"/>
  <c r="AG262" i="31"/>
  <c r="CV177" i="31"/>
  <c r="CW226" i="31"/>
  <c r="F56" i="31"/>
  <c r="BZ56" i="31"/>
  <c r="DH56" i="31" s="1"/>
  <c r="EA56" i="31" s="1"/>
  <c r="CV293" i="31"/>
  <c r="I293" i="31"/>
  <c r="F137" i="31"/>
  <c r="BZ308" i="31"/>
  <c r="DH308" i="31" s="1"/>
  <c r="EA308" i="31" s="1"/>
  <c r="EA215" i="31"/>
  <c r="AF31" i="31"/>
  <c r="AW31" i="31"/>
  <c r="AJ14" i="27"/>
  <c r="BB14" i="27" s="1"/>
  <c r="CU33" i="31"/>
  <c r="AF154" i="31"/>
  <c r="DA171" i="31"/>
  <c r="DR171" i="31"/>
  <c r="CR184" i="31"/>
  <c r="CW49" i="31"/>
  <c r="AI294" i="31"/>
  <c r="BA294" i="31" s="1"/>
  <c r="AZ294" i="31"/>
  <c r="BR294" i="31" s="1"/>
  <c r="BZ44" i="31"/>
  <c r="DH44" i="31" s="1"/>
  <c r="BZ216" i="31"/>
  <c r="DH216" i="31" s="1"/>
  <c r="CV259" i="31"/>
  <c r="I259" i="31"/>
  <c r="CR204" i="31"/>
  <c r="CC64" i="31"/>
  <c r="DK64" i="31" s="1"/>
  <c r="ED189" i="31"/>
  <c r="F185" i="31"/>
  <c r="CV167" i="31"/>
  <c r="I167" i="31"/>
  <c r="L94" i="31"/>
  <c r="CX57" i="31"/>
  <c r="AI158" i="31"/>
  <c r="CU75" i="31"/>
  <c r="AY16" i="27"/>
  <c r="AI280" i="31"/>
  <c r="BA280" i="31" s="1"/>
  <c r="AZ280" i="31"/>
  <c r="CW8" i="27"/>
  <c r="BO8" i="27"/>
  <c r="L8" i="27" s="1"/>
  <c r="AY134" i="31"/>
  <c r="AH134" i="31"/>
  <c r="CW268" i="31"/>
  <c r="BO268" i="31"/>
  <c r="CF268" i="31" s="1"/>
  <c r="DN268" i="31" s="1"/>
  <c r="CZ190" i="31"/>
  <c r="AZ156" i="31"/>
  <c r="BR156" i="31" s="1"/>
  <c r="AI156" i="31"/>
  <c r="L307" i="31"/>
  <c r="AG178" i="31"/>
  <c r="AX178" i="31"/>
  <c r="BP178" i="31" s="1"/>
  <c r="AX216" i="31"/>
  <c r="BP216" i="31" s="1"/>
  <c r="AG216" i="31"/>
  <c r="AY216" i="31" s="1"/>
  <c r="AY164" i="31"/>
  <c r="AH164" i="31"/>
  <c r="CR197" i="31"/>
  <c r="AI147" i="31"/>
  <c r="BA147" i="31" s="1"/>
  <c r="CZ229" i="31"/>
  <c r="BA105" i="31"/>
  <c r="BA229" i="31"/>
  <c r="BS229" i="31" s="1"/>
  <c r="AI118" i="31"/>
  <c r="AJ118" i="31" s="1"/>
  <c r="L168" i="31"/>
  <c r="L302" i="31"/>
  <c r="BA65" i="31"/>
  <c r="L288" i="31"/>
  <c r="AG68" i="31"/>
  <c r="AH68" i="31" s="1"/>
  <c r="F105" i="31"/>
  <c r="BR158" i="31"/>
  <c r="O158" i="31" s="1"/>
  <c r="AK192" i="31"/>
  <c r="AY9" i="27"/>
  <c r="F39" i="31"/>
  <c r="AZ5" i="31"/>
  <c r="CZ5" i="31" s="1"/>
  <c r="AY108" i="31"/>
  <c r="AH108" i="31"/>
  <c r="AI108" i="31" s="1"/>
  <c r="AJ108" i="31" s="1"/>
  <c r="BB108" i="31" s="1"/>
  <c r="AH309" i="31"/>
  <c r="BO68" i="31"/>
  <c r="BB131" i="31"/>
  <c r="BO232" i="31"/>
  <c r="L232" i="31" s="1"/>
  <c r="AH259" i="31"/>
  <c r="AI259" i="31" s="1"/>
  <c r="BB33" i="31"/>
  <c r="BB8" i="31"/>
  <c r="F305" i="31"/>
  <c r="DB33" i="31"/>
  <c r="O33" i="31"/>
  <c r="CI33" i="31"/>
  <c r="DQ33" i="31" s="1"/>
  <c r="DR33" i="31"/>
  <c r="AZ18" i="31"/>
  <c r="AI18" i="31"/>
  <c r="CV188" i="31"/>
  <c r="BA5" i="31"/>
  <c r="CZ118" i="31"/>
  <c r="AZ259" i="31"/>
  <c r="CZ259" i="31" s="1"/>
  <c r="BA118" i="31"/>
  <c r="BS118" i="31" s="1"/>
  <c r="AM307" i="31"/>
  <c r="BE307" i="31" s="1"/>
  <c r="AK5" i="31"/>
  <c r="BC5" i="31" s="1"/>
  <c r="BU5" i="31" s="1"/>
  <c r="R5" i="31" s="1"/>
  <c r="BB4" i="27"/>
  <c r="BE4" i="27"/>
  <c r="DV4" i="27" s="1"/>
  <c r="AX4" i="27"/>
  <c r="AR4" i="27"/>
  <c r="BJ4" i="27" s="1"/>
  <c r="DO4" i="27" s="1"/>
  <c r="AU4" i="27"/>
  <c r="AV4" i="27"/>
  <c r="AP4" i="27"/>
  <c r="BI4" i="27" s="1"/>
  <c r="F4" i="27" s="1"/>
  <c r="AT4" i="27"/>
  <c r="CT4" i="27" s="1"/>
  <c r="AY4" i="27"/>
  <c r="AW4" i="27"/>
  <c r="AO4" i="27"/>
  <c r="BG4" i="27" s="1"/>
  <c r="AS4" i="27"/>
  <c r="CQ4" i="27"/>
  <c r="DI4" i="27"/>
  <c r="BR147" i="31" l="1"/>
  <c r="CI147" i="31" s="1"/>
  <c r="DQ147" i="31" s="1"/>
  <c r="CZ147" i="31"/>
  <c r="AY180" i="31"/>
  <c r="AH180" i="31"/>
  <c r="AH288" i="31"/>
  <c r="AI288" i="31" s="1"/>
  <c r="AY288" i="31"/>
  <c r="AK65" i="31"/>
  <c r="BB65" i="31"/>
  <c r="BT65" i="31" s="1"/>
  <c r="CQ6" i="31"/>
  <c r="BG6" i="31"/>
  <c r="CQ40" i="31"/>
  <c r="BG40" i="31"/>
  <c r="DI30" i="31"/>
  <c r="BI30" i="31"/>
  <c r="CQ30" i="31"/>
  <c r="BG161" i="31"/>
  <c r="CQ161" i="31"/>
  <c r="BH199" i="31"/>
  <c r="CR199" i="31" s="1"/>
  <c r="BG199" i="31"/>
  <c r="AY116" i="31"/>
  <c r="BQ116" i="31" s="1"/>
  <c r="DA116" i="31" s="1"/>
  <c r="AH116" i="31"/>
  <c r="AZ116" i="31" s="1"/>
  <c r="AG95" i="31"/>
  <c r="AY95" i="31" s="1"/>
  <c r="AH216" i="31"/>
  <c r="AI216" i="31" s="1"/>
  <c r="L89" i="31"/>
  <c r="AH262" i="31"/>
  <c r="AY262" i="31"/>
  <c r="AW159" i="31"/>
  <c r="AM8" i="31"/>
  <c r="BE8" i="31" s="1"/>
  <c r="BW8" i="31" s="1"/>
  <c r="BD8" i="31"/>
  <c r="BN43" i="31"/>
  <c r="CX43" i="31" s="1"/>
  <c r="CU63" i="31"/>
  <c r="CC63" i="31"/>
  <c r="DK63" i="31" s="1"/>
  <c r="BR94" i="31"/>
  <c r="CZ94" i="31"/>
  <c r="I69" i="31"/>
  <c r="CV69" i="31"/>
  <c r="BL100" i="31"/>
  <c r="BM100" i="31"/>
  <c r="AE87" i="31"/>
  <c r="AV87" i="31"/>
  <c r="DB307" i="31"/>
  <c r="BM73" i="31"/>
  <c r="CV64" i="31"/>
  <c r="I64" i="31"/>
  <c r="BL166" i="31"/>
  <c r="BK166" i="31"/>
  <c r="CU166" i="31" s="1"/>
  <c r="BT33" i="31"/>
  <c r="BH305" i="31"/>
  <c r="CR305" i="31" s="1"/>
  <c r="BG305" i="31"/>
  <c r="BK20" i="31"/>
  <c r="CT20" i="31"/>
  <c r="BJ20" i="31"/>
  <c r="DO20" i="31" s="1"/>
  <c r="AF32" i="31"/>
  <c r="AW32" i="31"/>
  <c r="BO32" i="31" s="1"/>
  <c r="L32" i="31" s="1"/>
  <c r="DI91" i="31"/>
  <c r="BI91" i="31"/>
  <c r="F91" i="31" s="1"/>
  <c r="CQ91" i="31"/>
  <c r="DI107" i="31"/>
  <c r="BJ107" i="31"/>
  <c r="F22" i="31"/>
  <c r="BZ22" i="31"/>
  <c r="DH22" i="31" s="1"/>
  <c r="EA22" i="31" s="1"/>
  <c r="BP4" i="27"/>
  <c r="BO31" i="31"/>
  <c r="BA131" i="31"/>
  <c r="BS131" i="31" s="1"/>
  <c r="DI13" i="27"/>
  <c r="AG200" i="31"/>
  <c r="AX200" i="31"/>
  <c r="BP200" i="31" s="1"/>
  <c r="AX180" i="31"/>
  <c r="BP180" i="31" s="1"/>
  <c r="BP89" i="31"/>
  <c r="CU143" i="31"/>
  <c r="CC143" i="31"/>
  <c r="DK143" i="31" s="1"/>
  <c r="DL127" i="31"/>
  <c r="BJ96" i="31"/>
  <c r="CT96" i="31"/>
  <c r="BK96" i="31"/>
  <c r="CU96" i="31" s="1"/>
  <c r="BJ229" i="31"/>
  <c r="CQ229" i="31"/>
  <c r="BH173" i="31"/>
  <c r="BI173" i="31"/>
  <c r="F173" i="31" s="1"/>
  <c r="AX54" i="31"/>
  <c r="BP54" i="31" s="1"/>
  <c r="AG54" i="31"/>
  <c r="AF53" i="31"/>
  <c r="AW53" i="31"/>
  <c r="BO53" i="31" s="1"/>
  <c r="L53" i="31" s="1"/>
  <c r="AG49" i="31"/>
  <c r="AX49" i="31"/>
  <c r="BQ4" i="27"/>
  <c r="DA4" i="27" s="1"/>
  <c r="AX304" i="31"/>
  <c r="CZ304" i="31" s="1"/>
  <c r="BO90" i="31"/>
  <c r="L90" i="31" s="1"/>
  <c r="AE102" i="31"/>
  <c r="AK189" i="31"/>
  <c r="BB189" i="31"/>
  <c r="BR30" i="31"/>
  <c r="BS30" i="31"/>
  <c r="BH286" i="31"/>
  <c r="CR286" i="31" s="1"/>
  <c r="BI286" i="31"/>
  <c r="CV176" i="31"/>
  <c r="CC176" i="31"/>
  <c r="DK176" i="31" s="1"/>
  <c r="AX232" i="31"/>
  <c r="BP232" i="31" s="1"/>
  <c r="AG232" i="31"/>
  <c r="BL227" i="31"/>
  <c r="CW294" i="31"/>
  <c r="AG8" i="27"/>
  <c r="AX8" i="27"/>
  <c r="BP8" i="27" s="1"/>
  <c r="CQ109" i="31"/>
  <c r="DI109" i="31"/>
  <c r="BL249" i="31"/>
  <c r="CT249" i="31"/>
  <c r="CV78" i="31"/>
  <c r="I78" i="31"/>
  <c r="BN132" i="31"/>
  <c r="CX132" i="31" s="1"/>
  <c r="AE237" i="31"/>
  <c r="AF237" i="31" s="1"/>
  <c r="AV237" i="31"/>
  <c r="CQ208" i="31"/>
  <c r="BJ208" i="31"/>
  <c r="CT239" i="31"/>
  <c r="BK239" i="31"/>
  <c r="CU239" i="31" s="1"/>
  <c r="DL167" i="31"/>
  <c r="ED167" i="31" s="1"/>
  <c r="AX246" i="31"/>
  <c r="BP246" i="31" s="1"/>
  <c r="AG246" i="31"/>
  <c r="CW89" i="31"/>
  <c r="BT8" i="31"/>
  <c r="DL269" i="31"/>
  <c r="I246" i="31"/>
  <c r="AW180" i="31"/>
  <c r="BN68" i="31"/>
  <c r="CX68" i="31" s="1"/>
  <c r="DI53" i="31"/>
  <c r="BI53" i="31"/>
  <c r="F53" i="31" s="1"/>
  <c r="CT231" i="31"/>
  <c r="BL231" i="31"/>
  <c r="BM39" i="31"/>
  <c r="BZ189" i="31"/>
  <c r="DH189" i="31" s="1"/>
  <c r="BI68" i="31"/>
  <c r="F68" i="31" s="1"/>
  <c r="BJ68" i="31"/>
  <c r="BI285" i="31"/>
  <c r="BJ285" i="31"/>
  <c r="DI285" i="31"/>
  <c r="CT130" i="31"/>
  <c r="DI81" i="31"/>
  <c r="BI81" i="31"/>
  <c r="F81" i="31" s="1"/>
  <c r="BO192" i="31"/>
  <c r="L192" i="31" s="1"/>
  <c r="BN192" i="31"/>
  <c r="CX192" i="31" s="1"/>
  <c r="BJ235" i="31"/>
  <c r="BK235" i="31"/>
  <c r="CW57" i="31"/>
  <c r="BO57" i="31"/>
  <c r="BQ111" i="31"/>
  <c r="DA111" i="31" s="1"/>
  <c r="BP26" i="31"/>
  <c r="BM163" i="31"/>
  <c r="BL163" i="31"/>
  <c r="BN212" i="31"/>
  <c r="CX212" i="31" s="1"/>
  <c r="BO212" i="31"/>
  <c r="CT193" i="31"/>
  <c r="BJ193" i="31"/>
  <c r="DI231" i="31"/>
  <c r="BJ231" i="31"/>
  <c r="DI158" i="31"/>
  <c r="BI158" i="31"/>
  <c r="BH196" i="31"/>
  <c r="CR196" i="31" s="1"/>
  <c r="BI196" i="31"/>
  <c r="BZ42" i="31"/>
  <c r="DH42" i="31" s="1"/>
  <c r="EA42" i="31" s="1"/>
  <c r="AH230" i="31"/>
  <c r="AZ230" i="31" s="1"/>
  <c r="CZ230" i="31" s="1"/>
  <c r="CQ51" i="31"/>
  <c r="BG51" i="31"/>
  <c r="AF170" i="31"/>
  <c r="AG170" i="31" s="1"/>
  <c r="AW170" i="31"/>
  <c r="DI310" i="31"/>
  <c r="BJ310" i="31"/>
  <c r="BA4" i="27"/>
  <c r="CZ18" i="31"/>
  <c r="CC286" i="31"/>
  <c r="DK286" i="31" s="1"/>
  <c r="BO200" i="31"/>
  <c r="L200" i="31" s="1"/>
  <c r="BO108" i="31"/>
  <c r="I197" i="31"/>
  <c r="BZ120" i="31"/>
  <c r="DH120" i="31" s="1"/>
  <c r="EA120" i="31" s="1"/>
  <c r="BH85" i="31"/>
  <c r="CR85" i="31" s="1"/>
  <c r="BO154" i="31"/>
  <c r="L154" i="31" s="1"/>
  <c r="BH25" i="31"/>
  <c r="BH51" i="31"/>
  <c r="BH14" i="31"/>
  <c r="CR14" i="31" s="1"/>
  <c r="AW281" i="31"/>
  <c r="BO281" i="31" s="1"/>
  <c r="AF281" i="31"/>
  <c r="BI192" i="31"/>
  <c r="F192" i="31" s="1"/>
  <c r="BJ50" i="31"/>
  <c r="F233" i="31"/>
  <c r="BZ233" i="31"/>
  <c r="DH233" i="31" s="1"/>
  <c r="EA233" i="31" s="1"/>
  <c r="BJ60" i="31"/>
  <c r="BI238" i="31"/>
  <c r="BH238" i="31"/>
  <c r="CR238" i="31" s="1"/>
  <c r="AE14" i="31"/>
  <c r="AV14" i="31"/>
  <c r="AX128" i="31"/>
  <c r="BP128" i="31" s="1"/>
  <c r="AG128" i="31"/>
  <c r="BL17" i="31"/>
  <c r="BG88" i="31"/>
  <c r="CQ88" i="31"/>
  <c r="CT227" i="31"/>
  <c r="AZ4" i="27"/>
  <c r="BC4" i="27"/>
  <c r="DC4" i="27" s="1"/>
  <c r="BQ108" i="31"/>
  <c r="BQ134" i="31"/>
  <c r="DA134" i="31" s="1"/>
  <c r="CC167" i="31"/>
  <c r="DK167" i="31" s="1"/>
  <c r="CV275" i="31"/>
  <c r="BQ110" i="31"/>
  <c r="DA110" i="31" s="1"/>
  <c r="BR176" i="31"/>
  <c r="BR118" i="31"/>
  <c r="I131" i="31"/>
  <c r="CT45" i="31"/>
  <c r="BH39" i="31"/>
  <c r="CR39" i="31" s="1"/>
  <c r="DL286" i="31"/>
  <c r="CT235" i="31"/>
  <c r="DL243" i="31"/>
  <c r="CZ171" i="31"/>
  <c r="EJ171" i="31" s="1"/>
  <c r="I159" i="31"/>
  <c r="AF211" i="31"/>
  <c r="AW211" i="31"/>
  <c r="AW67" i="31"/>
  <c r="AF67" i="31"/>
  <c r="BH88" i="31"/>
  <c r="CR88" i="31" s="1"/>
  <c r="BJ150" i="31"/>
  <c r="DO150" i="31" s="1"/>
  <c r="BI150" i="31"/>
  <c r="F150" i="31" s="1"/>
  <c r="BL145" i="31"/>
  <c r="BK145" i="31"/>
  <c r="CU145" i="31" s="1"/>
  <c r="DI60" i="31"/>
  <c r="BI60" i="31"/>
  <c r="AV179" i="31"/>
  <c r="AE179" i="31"/>
  <c r="AF179" i="31" s="1"/>
  <c r="BR270" i="31"/>
  <c r="CZ270" i="31"/>
  <c r="BJ13" i="31"/>
  <c r="DI47" i="31"/>
  <c r="BI47" i="31"/>
  <c r="F47" i="31" s="1"/>
  <c r="BD4" i="27"/>
  <c r="BW4" i="27" s="1"/>
  <c r="BZ137" i="31"/>
  <c r="DH137" i="31" s="1"/>
  <c r="EA137" i="31" s="1"/>
  <c r="CV68" i="31"/>
  <c r="AI9" i="31"/>
  <c r="CQ167" i="31"/>
  <c r="BH93" i="31"/>
  <c r="CR93" i="31" s="1"/>
  <c r="CW133" i="31"/>
  <c r="AG166" i="31"/>
  <c r="AY166" i="31" s="1"/>
  <c r="AX166" i="31"/>
  <c r="BI294" i="31"/>
  <c r="F294" i="31" s="1"/>
  <c r="BM261" i="31"/>
  <c r="CT261" i="31"/>
  <c r="BG303" i="31"/>
  <c r="CQ303" i="31"/>
  <c r="DI176" i="31"/>
  <c r="CQ176" i="31"/>
  <c r="I23" i="27"/>
  <c r="CV23" i="27"/>
  <c r="AX85" i="31"/>
  <c r="AG85" i="31"/>
  <c r="CT51" i="31"/>
  <c r="CQ294" i="31"/>
  <c r="BH89" i="31"/>
  <c r="CR89" i="31" s="1"/>
  <c r="CQ235" i="31"/>
  <c r="BK159" i="31"/>
  <c r="CU159" i="31" s="1"/>
  <c r="BS240" i="31"/>
  <c r="DC240" i="31" s="1"/>
  <c r="CT11" i="31"/>
  <c r="BK299" i="31"/>
  <c r="AS263" i="31"/>
  <c r="BK263" i="31" s="1"/>
  <c r="CQ201" i="31"/>
  <c r="BI178" i="31"/>
  <c r="F178" i="31" s="1"/>
  <c r="BN5" i="31"/>
  <c r="CF5" i="31" s="1"/>
  <c r="DN5" i="31" s="1"/>
  <c r="BM11" i="31"/>
  <c r="AU77" i="31"/>
  <c r="BM77" i="31" s="1"/>
  <c r="BM105" i="31"/>
  <c r="AU132" i="31"/>
  <c r="AT199" i="31"/>
  <c r="CT199" i="31" s="1"/>
  <c r="AS223" i="31"/>
  <c r="AP101" i="31"/>
  <c r="BH101" i="31" s="1"/>
  <c r="CR101" i="31" s="1"/>
  <c r="AP183" i="31"/>
  <c r="BH183" i="31" s="1"/>
  <c r="CR183" i="31" s="1"/>
  <c r="AV85" i="31"/>
  <c r="AU236" i="31"/>
  <c r="CW236" i="31" s="1"/>
  <c r="AU228" i="31"/>
  <c r="BJ24" i="27"/>
  <c r="BJ9" i="27"/>
  <c r="AU7" i="27"/>
  <c r="AS77" i="31"/>
  <c r="AR86" i="31"/>
  <c r="CT86" i="31" s="1"/>
  <c r="BN116" i="31"/>
  <c r="CX116" i="31" s="1"/>
  <c r="AP37" i="31"/>
  <c r="AO54" i="31"/>
  <c r="AP62" i="31"/>
  <c r="AQ199" i="31"/>
  <c r="AR223" i="31"/>
  <c r="CT223" i="31" s="1"/>
  <c r="AR70" i="31"/>
  <c r="AQ101" i="31"/>
  <c r="AV174" i="31"/>
  <c r="BN174" i="31" s="1"/>
  <c r="CX174" i="31" s="1"/>
  <c r="AS271" i="31"/>
  <c r="AP23" i="27"/>
  <c r="AV18" i="31"/>
  <c r="BN18" i="31" s="1"/>
  <c r="CX18" i="31" s="1"/>
  <c r="AT17" i="31"/>
  <c r="AT62" i="31"/>
  <c r="CT62" i="31" s="1"/>
  <c r="AQ78" i="31"/>
  <c r="BJ78" i="31" s="1"/>
  <c r="AV116" i="31"/>
  <c r="BO116" i="31" s="1"/>
  <c r="AU68" i="31"/>
  <c r="BQ280" i="31"/>
  <c r="DA280" i="31" s="1"/>
  <c r="BI17" i="27"/>
  <c r="BM237" i="31"/>
  <c r="BN48" i="31"/>
  <c r="CX48" i="31" s="1"/>
  <c r="AX24" i="31"/>
  <c r="BN182" i="31"/>
  <c r="CX182" i="31" s="1"/>
  <c r="BH229" i="31"/>
  <c r="CR229" i="31" s="1"/>
  <c r="BN230" i="31"/>
  <c r="CX230" i="31" s="1"/>
  <c r="AF20" i="31"/>
  <c r="DI98" i="31"/>
  <c r="AU54" i="31"/>
  <c r="AQ62" i="31"/>
  <c r="DI62" i="31" s="1"/>
  <c r="AS207" i="31"/>
  <c r="AQ223" i="31"/>
  <c r="AO70" i="31"/>
  <c r="AU117" i="31"/>
  <c r="BN117" i="31" s="1"/>
  <c r="CX117" i="31" s="1"/>
  <c r="AU16" i="27"/>
  <c r="AW19" i="31"/>
  <c r="AQ17" i="31"/>
  <c r="DI17" i="31" s="1"/>
  <c r="AW26" i="31"/>
  <c r="BO26" i="31" s="1"/>
  <c r="L26" i="31" s="1"/>
  <c r="AO78" i="31"/>
  <c r="BG78" i="31" s="1"/>
  <c r="AP54" i="31"/>
  <c r="AV109" i="31"/>
  <c r="AR207" i="31"/>
  <c r="AU17" i="31"/>
  <c r="BM17" i="31" s="1"/>
  <c r="AV117" i="31"/>
  <c r="AV93" i="31"/>
  <c r="AR149" i="31"/>
  <c r="AR301" i="31"/>
  <c r="AQ16" i="27"/>
  <c r="AS8" i="27"/>
  <c r="BK8" i="27" s="1"/>
  <c r="CU8" i="27" s="1"/>
  <c r="AT21" i="31"/>
  <c r="AQ70" i="31"/>
  <c r="AT109" i="31"/>
  <c r="BM109" i="31" s="1"/>
  <c r="AV62" i="31"/>
  <c r="AR17" i="31"/>
  <c r="BJ17" i="31" s="1"/>
  <c r="AV15" i="27"/>
  <c r="BI255" i="31"/>
  <c r="F255" i="31" s="1"/>
  <c r="BO243" i="31"/>
  <c r="L243" i="31" s="1"/>
  <c r="CT109" i="31"/>
  <c r="CT280" i="31"/>
  <c r="CW144" i="31"/>
  <c r="AG197" i="31"/>
  <c r="BH78" i="31"/>
  <c r="CR78" i="31" s="1"/>
  <c r="BI24" i="27"/>
  <c r="BI9" i="27"/>
  <c r="BK175" i="31"/>
  <c r="CU175" i="31" s="1"/>
  <c r="BG294" i="31"/>
  <c r="CU82" i="31"/>
  <c r="AK144" i="31"/>
  <c r="BC144" i="31" s="1"/>
  <c r="AF223" i="31"/>
  <c r="AX223" i="31" s="1"/>
  <c r="BP223" i="31" s="1"/>
  <c r="BO19" i="27"/>
  <c r="L19" i="27" s="1"/>
  <c r="BN94" i="31"/>
  <c r="CX94" i="31" s="1"/>
  <c r="BJ87" i="31"/>
  <c r="BK9" i="27"/>
  <c r="CU9" i="27" s="1"/>
  <c r="BN128" i="31"/>
  <c r="CX128" i="31" s="1"/>
  <c r="AV61" i="31"/>
  <c r="AQ130" i="31"/>
  <c r="AS215" i="31"/>
  <c r="AW37" i="31"/>
  <c r="BO37" i="31" s="1"/>
  <c r="L37" i="31" s="1"/>
  <c r="AR101" i="31"/>
  <c r="AU148" i="31"/>
  <c r="AQ23" i="27"/>
  <c r="AP16" i="27"/>
  <c r="AV26" i="31"/>
  <c r="AT46" i="31"/>
  <c r="CT46" i="31" s="1"/>
  <c r="AT122" i="31"/>
  <c r="BL245" i="31"/>
  <c r="AU128" i="31"/>
  <c r="AV75" i="31"/>
  <c r="BO75" i="31" s="1"/>
  <c r="L75" i="31" s="1"/>
  <c r="BL59" i="31"/>
  <c r="AU56" i="31"/>
  <c r="BM56" i="31" s="1"/>
  <c r="AU43" i="31"/>
  <c r="BM20" i="31"/>
  <c r="BJ57" i="31"/>
  <c r="BR189" i="31"/>
  <c r="BP272" i="31"/>
  <c r="BP19" i="31"/>
  <c r="BM199" i="31"/>
  <c r="BL11" i="31"/>
  <c r="BM18" i="31"/>
  <c r="BJ41" i="31"/>
  <c r="BB229" i="31"/>
  <c r="BT229" i="31" s="1"/>
  <c r="DD229" i="31" s="1"/>
  <c r="AK229" i="31"/>
  <c r="AY188" i="31"/>
  <c r="AH188" i="31"/>
  <c r="AI188" i="31" s="1"/>
  <c r="DB294" i="31"/>
  <c r="O294" i="31"/>
  <c r="AZ304" i="31"/>
  <c r="AY68" i="31"/>
  <c r="BQ68" i="31" s="1"/>
  <c r="DA68" i="31" s="1"/>
  <c r="BC131" i="31"/>
  <c r="BB307" i="31"/>
  <c r="BQ262" i="31"/>
  <c r="DA262" i="31" s="1"/>
  <c r="AI187" i="31"/>
  <c r="AH178" i="31"/>
  <c r="AY178" i="31"/>
  <c r="BQ178" i="31" s="1"/>
  <c r="DA178" i="31" s="1"/>
  <c r="BL151" i="31"/>
  <c r="BM151" i="31"/>
  <c r="F118" i="31"/>
  <c r="BZ118" i="31"/>
  <c r="DH118" i="31" s="1"/>
  <c r="AZ108" i="31"/>
  <c r="BC307" i="31"/>
  <c r="BQ309" i="31"/>
  <c r="DA309" i="31" s="1"/>
  <c r="BI48" i="31"/>
  <c r="CQ48" i="31"/>
  <c r="BJ48" i="31"/>
  <c r="BC206" i="31"/>
  <c r="AL206" i="31"/>
  <c r="AF254" i="31"/>
  <c r="AW254" i="31"/>
  <c r="BO254" i="31" s="1"/>
  <c r="L254" i="31" s="1"/>
  <c r="AV256" i="31"/>
  <c r="AE256" i="31"/>
  <c r="AF256" i="31" s="1"/>
  <c r="CT272" i="31"/>
  <c r="BL272" i="31"/>
  <c r="BJ272" i="31"/>
  <c r="DO272" i="31" s="1"/>
  <c r="CQ272" i="31"/>
  <c r="BT131" i="31"/>
  <c r="DD131" i="31" s="1"/>
  <c r="L268" i="31"/>
  <c r="AZ252" i="31"/>
  <c r="I33" i="31"/>
  <c r="BG76" i="31"/>
  <c r="CQ76" i="31"/>
  <c r="CQ224" i="31"/>
  <c r="BJ224" i="31"/>
  <c r="DI224" i="31"/>
  <c r="BP261" i="31"/>
  <c r="BO124" i="31"/>
  <c r="CW124" i="31"/>
  <c r="AW182" i="31"/>
  <c r="AF182" i="31"/>
  <c r="AX211" i="31"/>
  <c r="AG211" i="31"/>
  <c r="BT4" i="27"/>
  <c r="DD4" i="27" s="1"/>
  <c r="AH110" i="31"/>
  <c r="AX188" i="31"/>
  <c r="BP188" i="31" s="1"/>
  <c r="AG159" i="31"/>
  <c r="BM277" i="31"/>
  <c r="F121" i="31"/>
  <c r="BZ121" i="31"/>
  <c r="DH121" i="31" s="1"/>
  <c r="EA121" i="31" s="1"/>
  <c r="I51" i="31"/>
  <c r="AH24" i="31"/>
  <c r="AY24" i="31"/>
  <c r="BQ24" i="31" s="1"/>
  <c r="DA24" i="31" s="1"/>
  <c r="DB158" i="31"/>
  <c r="BH104" i="31"/>
  <c r="BL73" i="31"/>
  <c r="BK73" i="31"/>
  <c r="CU73" i="31" s="1"/>
  <c r="BG24" i="31"/>
  <c r="CQ24" i="31"/>
  <c r="BG228" i="31"/>
  <c r="CQ228" i="31"/>
  <c r="BH228" i="31"/>
  <c r="BK92" i="31"/>
  <c r="CU92" i="31" s="1"/>
  <c r="BJ92" i="31"/>
  <c r="BK196" i="31"/>
  <c r="CU196" i="31" s="1"/>
  <c r="BL196" i="31"/>
  <c r="I196" i="31" s="1"/>
  <c r="AE214" i="31"/>
  <c r="AV214" i="31"/>
  <c r="BN214" i="31" s="1"/>
  <c r="CQ270" i="31"/>
  <c r="BG270" i="31"/>
  <c r="BH270" i="31"/>
  <c r="BZ270" i="31" s="1"/>
  <c r="DH270" i="31" s="1"/>
  <c r="CT206" i="31"/>
  <c r="BK206" i="31"/>
  <c r="DL206" i="31" s="1"/>
  <c r="DL224" i="31"/>
  <c r="ED224" i="31" s="1"/>
  <c r="AK171" i="31"/>
  <c r="BC171" i="31" s="1"/>
  <c r="BB171" i="31"/>
  <c r="BT171" i="31" s="1"/>
  <c r="AF155" i="31"/>
  <c r="AW155" i="31"/>
  <c r="CW107" i="31"/>
  <c r="BO107" i="31"/>
  <c r="BP107" i="31"/>
  <c r="AG260" i="31"/>
  <c r="AX260" i="31"/>
  <c r="DI206" i="31"/>
  <c r="CQ206" i="31"/>
  <c r="BI206" i="31"/>
  <c r="F206" i="31" s="1"/>
  <c r="BM208" i="31"/>
  <c r="BL208" i="31"/>
  <c r="CT208" i="31"/>
  <c r="BQ307" i="31"/>
  <c r="BP307" i="31"/>
  <c r="BM272" i="31"/>
  <c r="BP95" i="31"/>
  <c r="AI16" i="27"/>
  <c r="AZ16" i="27"/>
  <c r="CZ16" i="27" s="1"/>
  <c r="BS294" i="31"/>
  <c r="CR143" i="31"/>
  <c r="AG273" i="31"/>
  <c r="AX273" i="31"/>
  <c r="BP273" i="31" s="1"/>
  <c r="AY229" i="31"/>
  <c r="AF199" i="31"/>
  <c r="AW199" i="31"/>
  <c r="I278" i="31"/>
  <c r="CV278" i="31"/>
  <c r="BG65" i="31"/>
  <c r="CQ65" i="31"/>
  <c r="BG189" i="31"/>
  <c r="CQ189" i="31"/>
  <c r="EA189" i="31" s="1"/>
  <c r="AE82" i="31"/>
  <c r="AV82" i="31"/>
  <c r="CT185" i="31"/>
  <c r="BL185" i="31"/>
  <c r="CQ127" i="31"/>
  <c r="BG127" i="31"/>
  <c r="BH127" i="31"/>
  <c r="CT155" i="31"/>
  <c r="BJ155" i="31"/>
  <c r="BG165" i="31"/>
  <c r="CQ165" i="31"/>
  <c r="CT247" i="31"/>
  <c r="CZ33" i="31"/>
  <c r="BJ109" i="31"/>
  <c r="CQ81" i="31"/>
  <c r="CW48" i="31"/>
  <c r="BQ230" i="31"/>
  <c r="DA230" i="31" s="1"/>
  <c r="BS190" i="31"/>
  <c r="AV170" i="31"/>
  <c r="AH81" i="31"/>
  <c r="AY81" i="31"/>
  <c r="BQ81" i="31" s="1"/>
  <c r="DA81" i="31" s="1"/>
  <c r="BJ305" i="31"/>
  <c r="I68" i="31"/>
  <c r="BZ14" i="31"/>
  <c r="DH14" i="31" s="1"/>
  <c r="AJ30" i="31"/>
  <c r="AY18" i="31"/>
  <c r="BZ255" i="31"/>
  <c r="DH255" i="31" s="1"/>
  <c r="BP252" i="31"/>
  <c r="AG165" i="31"/>
  <c r="AY165" i="31" s="1"/>
  <c r="BH24" i="31"/>
  <c r="CR24" i="31" s="1"/>
  <c r="BK163" i="31"/>
  <c r="CT163" i="31"/>
  <c r="AF235" i="31"/>
  <c r="AW235" i="31"/>
  <c r="I56" i="31"/>
  <c r="CV56" i="31"/>
  <c r="CC243" i="31"/>
  <c r="DK243" i="31" s="1"/>
  <c r="ED243" i="31" s="1"/>
  <c r="CV243" i="31"/>
  <c r="L105" i="31"/>
  <c r="CF105" i="31"/>
  <c r="DN105" i="31" s="1"/>
  <c r="DI173" i="31"/>
  <c r="CQ173" i="31"/>
  <c r="BH157" i="31"/>
  <c r="BG157" i="31"/>
  <c r="AE112" i="31"/>
  <c r="AV112" i="31"/>
  <c r="AV64" i="31"/>
  <c r="AE64" i="31"/>
  <c r="AE11" i="31"/>
  <c r="AV11" i="31"/>
  <c r="BN11" i="31" s="1"/>
  <c r="CX11" i="31" s="1"/>
  <c r="AG223" i="31"/>
  <c r="O94" i="31"/>
  <c r="DB94" i="31"/>
  <c r="BO166" i="31"/>
  <c r="DO166" i="31" s="1"/>
  <c r="CW166" i="31"/>
  <c r="AE301" i="31"/>
  <c r="AV301" i="31"/>
  <c r="AH244" i="31"/>
  <c r="AY244" i="31"/>
  <c r="BP176" i="31"/>
  <c r="DR176" i="31" s="1"/>
  <c r="BG110" i="31"/>
  <c r="CQ159" i="31"/>
  <c r="BJ158" i="31"/>
  <c r="BJ18" i="27"/>
  <c r="AV118" i="31"/>
  <c r="AO35" i="31"/>
  <c r="AR59" i="31"/>
  <c r="AU67" i="31"/>
  <c r="CW67" i="31" s="1"/>
  <c r="BI124" i="31"/>
  <c r="AQ133" i="31"/>
  <c r="DI133" i="31" s="1"/>
  <c r="AY80" i="31"/>
  <c r="AQ157" i="31"/>
  <c r="BJ157" i="31" s="1"/>
  <c r="AR309" i="31"/>
  <c r="AO149" i="31"/>
  <c r="AP181" i="31"/>
  <c r="AQ253" i="31"/>
  <c r="CQ253" i="31" s="1"/>
  <c r="AS301" i="31"/>
  <c r="AT115" i="31"/>
  <c r="AU305" i="31"/>
  <c r="CT159" i="31"/>
  <c r="CV265" i="31"/>
  <c r="BK19" i="27"/>
  <c r="CC19" i="27" s="1"/>
  <c r="DK19" i="27" s="1"/>
  <c r="AU35" i="31"/>
  <c r="CW35" i="31" s="1"/>
  <c r="AQ59" i="31"/>
  <c r="BI59" i="31" s="1"/>
  <c r="F59" i="31" s="1"/>
  <c r="AT67" i="31"/>
  <c r="BA80" i="31"/>
  <c r="AU112" i="31"/>
  <c r="AQ309" i="31"/>
  <c r="AT149" i="31"/>
  <c r="BL149" i="31" s="1"/>
  <c r="AO181" i="31"/>
  <c r="BH181" i="31" s="1"/>
  <c r="AV194" i="31"/>
  <c r="AQ301" i="31"/>
  <c r="AT91" i="31"/>
  <c r="BM91" i="31" s="1"/>
  <c r="AQ115" i="31"/>
  <c r="DI115" i="31" s="1"/>
  <c r="AW36" i="31"/>
  <c r="BO36" i="31" s="1"/>
  <c r="BN72" i="31"/>
  <c r="CX72" i="31" s="1"/>
  <c r="CT89" i="31"/>
  <c r="BL192" i="31"/>
  <c r="CQ158" i="31"/>
  <c r="BL112" i="31"/>
  <c r="CQ118" i="31"/>
  <c r="BK17" i="31"/>
  <c r="BN84" i="31"/>
  <c r="BK155" i="31"/>
  <c r="BS189" i="31"/>
  <c r="AW153" i="31"/>
  <c r="CW153" i="31" s="1"/>
  <c r="BM189" i="31"/>
  <c r="DO189" i="31" s="1"/>
  <c r="BI112" i="31"/>
  <c r="F112" i="31" s="1"/>
  <c r="CW119" i="31"/>
  <c r="BH126" i="31"/>
  <c r="AF148" i="31"/>
  <c r="AP35" i="31"/>
  <c r="AR115" i="31"/>
  <c r="AO67" i="31"/>
  <c r="BG67" i="31" s="1"/>
  <c r="AP128" i="31"/>
  <c r="AT141" i="31"/>
  <c r="AT165" i="31"/>
  <c r="AW80" i="31"/>
  <c r="BP80" i="31" s="1"/>
  <c r="BK257" i="31"/>
  <c r="CU257" i="31" s="1"/>
  <c r="AV67" i="31"/>
  <c r="AQ149" i="31"/>
  <c r="BJ149" i="31" s="1"/>
  <c r="AQ181" i="31"/>
  <c r="CQ181" i="31" s="1"/>
  <c r="AT35" i="31"/>
  <c r="CT35" i="31" s="1"/>
  <c r="AV206" i="31"/>
  <c r="BN206" i="31" s="1"/>
  <c r="CX206" i="31" s="1"/>
  <c r="BO111" i="31"/>
  <c r="L111" i="31" s="1"/>
  <c r="BO176" i="31"/>
  <c r="L176" i="31" s="1"/>
  <c r="BN220" i="31"/>
  <c r="CX220" i="31" s="1"/>
  <c r="BL84" i="31"/>
  <c r="BM96" i="31"/>
  <c r="BI115" i="31"/>
  <c r="BK150" i="31"/>
  <c r="AO115" i="31"/>
  <c r="AU59" i="31"/>
  <c r="BI62" i="31"/>
  <c r="F62" i="31" s="1"/>
  <c r="AR67" i="31"/>
  <c r="BJ97" i="31"/>
  <c r="AV80" i="31"/>
  <c r="BO80" i="31" s="1"/>
  <c r="AT253" i="31"/>
  <c r="BM253" i="31" s="1"/>
  <c r="AT301" i="31"/>
  <c r="BM301" i="31" s="1"/>
  <c r="BM117" i="31"/>
  <c r="AU221" i="31"/>
  <c r="BM221" i="31" s="1"/>
  <c r="AW197" i="31"/>
  <c r="BP197" i="31" s="1"/>
  <c r="AX192" i="31"/>
  <c r="BP302" i="31"/>
  <c r="BK99" i="31"/>
  <c r="CU99" i="31" s="1"/>
  <c r="CW75" i="31"/>
  <c r="BQ77" i="31"/>
  <c r="DA77" i="31" s="1"/>
  <c r="BM139" i="31"/>
  <c r="AF104" i="31"/>
  <c r="AH26" i="31"/>
  <c r="BH32" i="31"/>
  <c r="CR32" i="31" s="1"/>
  <c r="BM304" i="31"/>
  <c r="CQ192" i="31"/>
  <c r="BK34" i="31"/>
  <c r="CU34" i="31" s="1"/>
  <c r="BN211" i="31"/>
  <c r="BL128" i="31"/>
  <c r="DL128" i="31" s="1"/>
  <c r="CT245" i="31"/>
  <c r="AW13" i="27"/>
  <c r="CW13" i="27" s="1"/>
  <c r="BK7" i="27"/>
  <c r="AO59" i="31"/>
  <c r="BG59" i="31" s="1"/>
  <c r="AU64" i="31"/>
  <c r="BM64" i="31" s="1"/>
  <c r="AU75" i="31"/>
  <c r="AV99" i="31"/>
  <c r="AS133" i="31"/>
  <c r="AR173" i="31"/>
  <c r="AP149" i="31"/>
  <c r="AS181" i="31"/>
  <c r="BL181" i="31" s="1"/>
  <c r="AS253" i="31"/>
  <c r="BK253" i="31" s="1"/>
  <c r="CU253" i="31" s="1"/>
  <c r="AO301" i="31"/>
  <c r="BG301" i="31" s="1"/>
  <c r="BM245" i="31"/>
  <c r="AV6" i="31"/>
  <c r="BL102" i="31"/>
  <c r="AV163" i="31"/>
  <c r="AS309" i="31"/>
  <c r="AT27" i="31"/>
  <c r="AV24" i="31"/>
  <c r="BO24" i="31" s="1"/>
  <c r="AZ80" i="31"/>
  <c r="CZ80" i="31" s="1"/>
  <c r="D4" i="31"/>
  <c r="AV4" i="31" s="1"/>
  <c r="DU4" i="27"/>
  <c r="AK108" i="31"/>
  <c r="BA304" i="31"/>
  <c r="AZ188" i="31"/>
  <c r="CZ188" i="31" s="1"/>
  <c r="BA108" i="31"/>
  <c r="BT108" i="31" s="1"/>
  <c r="AZ288" i="31"/>
  <c r="BO151" i="31"/>
  <c r="EA169" i="31"/>
  <c r="DT4" i="27"/>
  <c r="BV4" i="27"/>
  <c r="BC8" i="31"/>
  <c r="BV307" i="31"/>
  <c r="DW307" i="31" s="1"/>
  <c r="I26" i="31"/>
  <c r="BL277" i="31"/>
  <c r="DL193" i="31"/>
  <c r="ED193" i="31" s="1"/>
  <c r="BL261" i="31"/>
  <c r="DL261" i="31" s="1"/>
  <c r="BW272" i="31"/>
  <c r="T272" i="31" s="1"/>
  <c r="BH90" i="31"/>
  <c r="BO265" i="31"/>
  <c r="CW265" i="31"/>
  <c r="CW224" i="31"/>
  <c r="ED169" i="31"/>
  <c r="AF299" i="31"/>
  <c r="BI109" i="31"/>
  <c r="BJ75" i="31"/>
  <c r="AW64" i="31"/>
  <c r="CW64" i="31" s="1"/>
  <c r="AF64" i="31"/>
  <c r="AX64" i="31" s="1"/>
  <c r="BP64" i="31" s="1"/>
  <c r="AX265" i="31"/>
  <c r="BP265" i="31" s="1"/>
  <c r="AG265" i="31"/>
  <c r="BG23" i="31"/>
  <c r="CQ23" i="31"/>
  <c r="CQ15" i="27"/>
  <c r="BI15" i="27"/>
  <c r="CV95" i="31"/>
  <c r="I95" i="31"/>
  <c r="AZ12" i="31"/>
  <c r="AI12" i="31"/>
  <c r="AJ12" i="31" s="1"/>
  <c r="AK12" i="31" s="1"/>
  <c r="BL285" i="31"/>
  <c r="CT285" i="31"/>
  <c r="AQ304" i="31"/>
  <c r="BI304" i="31" s="1"/>
  <c r="F304" i="31" s="1"/>
  <c r="AR304" i="31"/>
  <c r="AT296" i="31"/>
  <c r="BM296" i="31" s="1"/>
  <c r="AP296" i="31"/>
  <c r="AS296" i="31"/>
  <c r="AR296" i="31"/>
  <c r="AQ296" i="31"/>
  <c r="AO296" i="31"/>
  <c r="BG296" i="31" s="1"/>
  <c r="AD293" i="31"/>
  <c r="AU293" i="31"/>
  <c r="AT292" i="31"/>
  <c r="BL292" i="31" s="1"/>
  <c r="AW292" i="31"/>
  <c r="BO292" i="31" s="1"/>
  <c r="L292" i="31" s="1"/>
  <c r="AO292" i="31"/>
  <c r="BG292" i="31" s="1"/>
  <c r="AV289" i="31"/>
  <c r="AE289" i="31"/>
  <c r="AU288" i="31"/>
  <c r="CW288" i="31" s="1"/>
  <c r="AS288" i="31"/>
  <c r="AS284" i="31"/>
  <c r="AP284" i="31"/>
  <c r="BH284" i="31" s="1"/>
  <c r="CR284" i="31" s="1"/>
  <c r="AU284" i="31"/>
  <c r="AU280" i="31"/>
  <c r="CW280" i="31" s="1"/>
  <c r="AQ280" i="31"/>
  <c r="AP276" i="31"/>
  <c r="AV276" i="31"/>
  <c r="AV269" i="31"/>
  <c r="BN269" i="31" s="1"/>
  <c r="CX269" i="31" s="1"/>
  <c r="AE269" i="31"/>
  <c r="AR268" i="31"/>
  <c r="AT268" i="31"/>
  <c r="AP268" i="31"/>
  <c r="BI268" i="31" s="1"/>
  <c r="F268" i="31" s="1"/>
  <c r="AO268" i="31"/>
  <c r="AQ264" i="31"/>
  <c r="DI264" i="31" s="1"/>
  <c r="AV264" i="31"/>
  <c r="AT260" i="31"/>
  <c r="BL260" i="31" s="1"/>
  <c r="I260" i="31" s="1"/>
  <c r="AQ260" i="31"/>
  <c r="AR260" i="31"/>
  <c r="AE257" i="31"/>
  <c r="AV257" i="31"/>
  <c r="AP256" i="31"/>
  <c r="AQ256" i="31"/>
  <c r="AR256" i="31"/>
  <c r="CT256" i="31" s="1"/>
  <c r="AO256" i="31"/>
  <c r="BG256" i="31" s="1"/>
  <c r="AE253" i="31"/>
  <c r="AV253" i="31"/>
  <c r="AP252" i="31"/>
  <c r="BH252" i="31" s="1"/>
  <c r="CR252" i="31" s="1"/>
  <c r="AO252" i="31"/>
  <c r="BG252" i="31" s="1"/>
  <c r="AQ252" i="31"/>
  <c r="AD249" i="31"/>
  <c r="AU249" i="31"/>
  <c r="BM249" i="31" s="1"/>
  <c r="AQ248" i="31"/>
  <c r="CQ248" i="31" s="1"/>
  <c r="AS248" i="31"/>
  <c r="AT248" i="31"/>
  <c r="AR248" i="31"/>
  <c r="AO248" i="31"/>
  <c r="AP248" i="31"/>
  <c r="AG245" i="31"/>
  <c r="AX245" i="31"/>
  <c r="BP245" i="31" s="1"/>
  <c r="AQ244" i="31"/>
  <c r="DI244" i="31" s="1"/>
  <c r="AV244" i="31"/>
  <c r="BN244" i="31" s="1"/>
  <c r="AD241" i="31"/>
  <c r="AU241" i="31"/>
  <c r="BM241" i="31" s="1"/>
  <c r="AD233" i="31"/>
  <c r="AU233" i="31"/>
  <c r="AQ232" i="31"/>
  <c r="AT232" i="31"/>
  <c r="CT232" i="31" s="1"/>
  <c r="AD225" i="31"/>
  <c r="AU225" i="31"/>
  <c r="AU217" i="31"/>
  <c r="AD217" i="31"/>
  <c r="AU213" i="31"/>
  <c r="BM213" i="31" s="1"/>
  <c r="AD213" i="31"/>
  <c r="AD209" i="31"/>
  <c r="AU209" i="31"/>
  <c r="AS204" i="31"/>
  <c r="BK204" i="31" s="1"/>
  <c r="CU204" i="31" s="1"/>
  <c r="AQ204" i="31"/>
  <c r="BJ204" i="31" s="1"/>
  <c r="AT204" i="31"/>
  <c r="BM204" i="31" s="1"/>
  <c r="AD201" i="31"/>
  <c r="AU201" i="31"/>
  <c r="AT200" i="31"/>
  <c r="AU200" i="31"/>
  <c r="AU193" i="31"/>
  <c r="AD193" i="31"/>
  <c r="AU185" i="31"/>
  <c r="AD185" i="31"/>
  <c r="AR184" i="31"/>
  <c r="AQ184" i="31"/>
  <c r="AU184" i="31"/>
  <c r="BM184" i="31" s="1"/>
  <c r="AE181" i="31"/>
  <c r="AV181" i="31"/>
  <c r="BN181" i="31" s="1"/>
  <c r="CX181" i="31" s="1"/>
  <c r="AS180" i="31"/>
  <c r="AP180" i="31"/>
  <c r="AR180" i="31"/>
  <c r="AD177" i="31"/>
  <c r="AU177" i="31"/>
  <c r="BM177" i="31" s="1"/>
  <c r="AD173" i="31"/>
  <c r="AU173" i="31"/>
  <c r="BM173" i="31" s="1"/>
  <c r="AU172" i="31"/>
  <c r="AP172" i="31"/>
  <c r="BH172" i="31" s="1"/>
  <c r="CR172" i="31" s="1"/>
  <c r="AV172" i="31"/>
  <c r="AS168" i="31"/>
  <c r="AU168" i="31"/>
  <c r="AP168" i="31"/>
  <c r="AT168" i="31"/>
  <c r="AO168" i="31"/>
  <c r="AR168" i="31"/>
  <c r="AS164" i="31"/>
  <c r="BK164" i="31" s="1"/>
  <c r="CU164" i="31" s="1"/>
  <c r="AT164" i="31"/>
  <c r="AE161" i="31"/>
  <c r="AV161" i="31"/>
  <c r="AS160" i="31"/>
  <c r="AV160" i="31"/>
  <c r="AW160" i="31"/>
  <c r="AQ160" i="31"/>
  <c r="AP160" i="31"/>
  <c r="AD157" i="31"/>
  <c r="AU157" i="31"/>
  <c r="BM157" i="31" s="1"/>
  <c r="AU156" i="31"/>
  <c r="AQ156" i="31"/>
  <c r="BJ156" i="31" s="1"/>
  <c r="AV156" i="31"/>
  <c r="AS152" i="31"/>
  <c r="BK152" i="31" s="1"/>
  <c r="AP152" i="31"/>
  <c r="AU152" i="31"/>
  <c r="BM152" i="31" s="1"/>
  <c r="AT152" i="31"/>
  <c r="AD149" i="31"/>
  <c r="AU149" i="31"/>
  <c r="BM149" i="31" s="1"/>
  <c r="AS148" i="31"/>
  <c r="BK148" i="31" s="1"/>
  <c r="AT148" i="31"/>
  <c r="AR148" i="31"/>
  <c r="AQ148" i="31"/>
  <c r="DI148" i="31" s="1"/>
  <c r="AD145" i="31"/>
  <c r="AU145" i="31"/>
  <c r="BM145" i="31" s="1"/>
  <c r="AT144" i="31"/>
  <c r="AQ144" i="31"/>
  <c r="CQ144" i="31" s="1"/>
  <c r="AP144" i="31"/>
  <c r="AD141" i="31"/>
  <c r="AU141" i="31"/>
  <c r="AO140" i="31"/>
  <c r="AV140" i="31"/>
  <c r="AP140" i="31"/>
  <c r="AU140" i="31"/>
  <c r="CW140" i="31" s="1"/>
  <c r="AD137" i="31"/>
  <c r="AU137" i="31"/>
  <c r="BM137" i="31" s="1"/>
  <c r="AS136" i="31"/>
  <c r="AU136" i="31"/>
  <c r="CW136" i="31" s="1"/>
  <c r="AT136" i="31"/>
  <c r="AP136" i="31"/>
  <c r="BH136" i="31" s="1"/>
  <c r="CR136" i="31" s="1"/>
  <c r="AV136" i="31"/>
  <c r="AR136" i="31"/>
  <c r="CT136" i="31" s="1"/>
  <c r="AQ136" i="31"/>
  <c r="AU120" i="31"/>
  <c r="AD120" i="31"/>
  <c r="AD115" i="31"/>
  <c r="AU115" i="31"/>
  <c r="BM115" i="31" s="1"/>
  <c r="BM176" i="31"/>
  <c r="BH46" i="31"/>
  <c r="CR46" i="31" s="1"/>
  <c r="CQ29" i="31"/>
  <c r="BH29" i="31"/>
  <c r="CR29" i="31" s="1"/>
  <c r="BH91" i="31"/>
  <c r="CQ264" i="31"/>
  <c r="BH92" i="31"/>
  <c r="BL40" i="31"/>
  <c r="BJ30" i="31"/>
  <c r="BL38" i="31"/>
  <c r="AD221" i="31"/>
  <c r="CQ238" i="31"/>
  <c r="DI238" i="31"/>
  <c r="AQ288" i="31"/>
  <c r="BJ288" i="31" s="1"/>
  <c r="BK19" i="31"/>
  <c r="CU19" i="31" s="1"/>
  <c r="AG75" i="31"/>
  <c r="AX75" i="31"/>
  <c r="BP75" i="31" s="1"/>
  <c r="BI32" i="31"/>
  <c r="BI184" i="31"/>
  <c r="BJ264" i="31"/>
  <c r="AF238" i="31"/>
  <c r="BH159" i="31"/>
  <c r="BM217" i="31"/>
  <c r="BK160" i="31"/>
  <c r="CU160" i="31" s="1"/>
  <c r="BK56" i="31"/>
  <c r="BM193" i="31"/>
  <c r="BK232" i="31"/>
  <c r="CU232" i="31" s="1"/>
  <c r="BH192" i="31"/>
  <c r="CR192" i="31" s="1"/>
  <c r="CT233" i="31"/>
  <c r="CQ237" i="31"/>
  <c r="CT299" i="31"/>
  <c r="AU229" i="31"/>
  <c r="CW229" i="31" s="1"/>
  <c r="BI257" i="31"/>
  <c r="F257" i="31" s="1"/>
  <c r="DI257" i="31"/>
  <c r="AU253" i="31"/>
  <c r="AR244" i="31"/>
  <c r="BN301" i="31"/>
  <c r="CT94" i="31"/>
  <c r="AY144" i="31"/>
  <c r="BQ144" i="31" s="1"/>
  <c r="DA144" i="31" s="1"/>
  <c r="BS63" i="31"/>
  <c r="BH125" i="31"/>
  <c r="BH304" i="31"/>
  <c r="CR304" i="31" s="1"/>
  <c r="CT114" i="31"/>
  <c r="DI128" i="31"/>
  <c r="CT80" i="31"/>
  <c r="AT180" i="31"/>
  <c r="AO133" i="31"/>
  <c r="AP133" i="31"/>
  <c r="AV130" i="31"/>
  <c r="AE130" i="31"/>
  <c r="AP83" i="31"/>
  <c r="AO83" i="31"/>
  <c r="BG83" i="31" s="1"/>
  <c r="AT83" i="31"/>
  <c r="BM83" i="31" s="1"/>
  <c r="AP79" i="31"/>
  <c r="AO79" i="31"/>
  <c r="BG79" i="31" s="1"/>
  <c r="AU79" i="31"/>
  <c r="AP43" i="31"/>
  <c r="AT43" i="31"/>
  <c r="AW39" i="31"/>
  <c r="CW39" i="31" s="1"/>
  <c r="AX39" i="31"/>
  <c r="BQ39" i="31" s="1"/>
  <c r="DA39" i="31" s="1"/>
  <c r="AS35" i="31"/>
  <c r="BK35" i="31" s="1"/>
  <c r="CU35" i="31" s="1"/>
  <c r="AV35" i="31"/>
  <c r="AS23" i="31"/>
  <c r="BK23" i="31" s="1"/>
  <c r="CU23" i="31" s="1"/>
  <c r="AU23" i="31"/>
  <c r="AU19" i="31"/>
  <c r="BN19" i="31" s="1"/>
  <c r="CX19" i="31" s="1"/>
  <c r="AT19" i="31"/>
  <c r="AQ19" i="31"/>
  <c r="DI19" i="31" s="1"/>
  <c r="AS6" i="27"/>
  <c r="BL6" i="27" s="1"/>
  <c r="AQ6" i="27"/>
  <c r="AV6" i="27"/>
  <c r="BN6" i="27" s="1"/>
  <c r="AR10" i="27"/>
  <c r="BJ10" i="27" s="1"/>
  <c r="AS10" i="27"/>
  <c r="AW10" i="27"/>
  <c r="AT10" i="27"/>
  <c r="AU10" i="27"/>
  <c r="AD21" i="27"/>
  <c r="AU21" i="27"/>
  <c r="AT22" i="27"/>
  <c r="BL22" i="27" s="1"/>
  <c r="AV22" i="27"/>
  <c r="BN22" i="27" s="1"/>
  <c r="CX22" i="27" s="1"/>
  <c r="BJ289" i="31"/>
  <c r="CT127" i="31"/>
  <c r="BK24" i="27"/>
  <c r="BM12" i="31"/>
  <c r="CQ12" i="31"/>
  <c r="BI46" i="31"/>
  <c r="F46" i="31" s="1"/>
  <c r="BH108" i="31"/>
  <c r="BN163" i="31"/>
  <c r="CX163" i="31" s="1"/>
  <c r="AT134" i="31"/>
  <c r="BM134" i="31" s="1"/>
  <c r="AP134" i="31"/>
  <c r="BI134" i="31" s="1"/>
  <c r="AV13" i="27"/>
  <c r="BO13" i="27" s="1"/>
  <c r="L13" i="27" s="1"/>
  <c r="BJ221" i="31"/>
  <c r="BH124" i="31"/>
  <c r="CR124" i="31" s="1"/>
  <c r="BN283" i="31"/>
  <c r="CX283" i="31" s="1"/>
  <c r="BL171" i="31"/>
  <c r="AV184" i="31"/>
  <c r="BN184" i="31" s="1"/>
  <c r="CX184" i="31" s="1"/>
  <c r="AV284" i="31"/>
  <c r="DI97" i="31"/>
  <c r="AX236" i="31"/>
  <c r="CQ11" i="27"/>
  <c r="BI36" i="31"/>
  <c r="F36" i="31" s="1"/>
  <c r="AW118" i="31"/>
  <c r="BO118" i="31" s="1"/>
  <c r="AP291" i="31"/>
  <c r="BH291" i="31" s="1"/>
  <c r="CR291" i="31" s="1"/>
  <c r="AQ291" i="31"/>
  <c r="BJ291" i="31" s="1"/>
  <c r="AO287" i="31"/>
  <c r="BG287" i="31" s="1"/>
  <c r="AQ287" i="31"/>
  <c r="AS283" i="31"/>
  <c r="BL283" i="31" s="1"/>
  <c r="AP283" i="31"/>
  <c r="AO279" i="31"/>
  <c r="BG279" i="31" s="1"/>
  <c r="AP279" i="31"/>
  <c r="AQ279" i="31"/>
  <c r="AO275" i="31"/>
  <c r="BG275" i="31" s="1"/>
  <c r="AP275" i="31"/>
  <c r="AQ275" i="31"/>
  <c r="AR271" i="31"/>
  <c r="AT271" i="31"/>
  <c r="AO271" i="31"/>
  <c r="AP267" i="31"/>
  <c r="BI267" i="31" s="1"/>
  <c r="AS267" i="31"/>
  <c r="AR267" i="31"/>
  <c r="BJ267" i="31" s="1"/>
  <c r="AT263" i="31"/>
  <c r="CT263" i="31" s="1"/>
  <c r="AP263" i="31"/>
  <c r="AQ239" i="31"/>
  <c r="AO239" i="31"/>
  <c r="BG239" i="31" s="1"/>
  <c r="AU232" i="31"/>
  <c r="AP219" i="31"/>
  <c r="BH219" i="31" s="1"/>
  <c r="CR219" i="31" s="1"/>
  <c r="AR219" i="31"/>
  <c r="BK219" i="31" s="1"/>
  <c r="CU219" i="31" s="1"/>
  <c r="AQ219" i="31"/>
  <c r="AT219" i="31"/>
  <c r="AR211" i="31"/>
  <c r="AP211" i="31"/>
  <c r="BH211" i="31" s="1"/>
  <c r="AQ211" i="31"/>
  <c r="AT211" i="31"/>
  <c r="AP203" i="31"/>
  <c r="AQ203" i="31"/>
  <c r="AT203" i="31"/>
  <c r="CT203" i="31" s="1"/>
  <c r="AO203" i="31"/>
  <c r="BG203" i="31" s="1"/>
  <c r="AR195" i="31"/>
  <c r="AO195" i="31"/>
  <c r="AU195" i="31"/>
  <c r="BM195" i="31" s="1"/>
  <c r="AR191" i="31"/>
  <c r="BK191" i="31" s="1"/>
  <c r="CU191" i="31" s="1"/>
  <c r="AO191" i="31"/>
  <c r="AT191" i="31"/>
  <c r="AR187" i="31"/>
  <c r="AO187" i="31"/>
  <c r="AS187" i="31"/>
  <c r="AQ183" i="31"/>
  <c r="AS183" i="31"/>
  <c r="BK183" i="31" s="1"/>
  <c r="CU183" i="31" s="1"/>
  <c r="AT183" i="31"/>
  <c r="CT183" i="31" s="1"/>
  <c r="AR179" i="31"/>
  <c r="CT179" i="31" s="1"/>
  <c r="AP179" i="31"/>
  <c r="AP175" i="31"/>
  <c r="BI175" i="31" s="1"/>
  <c r="F175" i="31" s="1"/>
  <c r="AO175" i="31"/>
  <c r="AT175" i="31"/>
  <c r="AW140" i="31"/>
  <c r="BP140" i="31" s="1"/>
  <c r="AU118" i="31"/>
  <c r="BN118" i="31" s="1"/>
  <c r="CX118" i="31" s="1"/>
  <c r="AR113" i="31"/>
  <c r="AT113" i="31"/>
  <c r="AQ113" i="31"/>
  <c r="AO113" i="31"/>
  <c r="BG113" i="31" s="1"/>
  <c r="AD106" i="31"/>
  <c r="AE106" i="31" s="1"/>
  <c r="AU106" i="31"/>
  <c r="AS97" i="31"/>
  <c r="AT97" i="31"/>
  <c r="CT97" i="31" s="1"/>
  <c r="AT93" i="31"/>
  <c r="CT93" i="31" s="1"/>
  <c r="AU93" i="31"/>
  <c r="AS85" i="31"/>
  <c r="AW85" i="31"/>
  <c r="BL98" i="31"/>
  <c r="I98" i="31" s="1"/>
  <c r="AT7" i="31"/>
  <c r="BM7" i="31" s="1"/>
  <c r="AW12" i="31"/>
  <c r="BO12" i="31" s="1"/>
  <c r="AS76" i="31"/>
  <c r="AU270" i="31"/>
  <c r="CW270" i="31" s="1"/>
  <c r="AU227" i="31"/>
  <c r="BM227" i="31" s="1"/>
  <c r="AX175" i="31"/>
  <c r="AV139" i="31"/>
  <c r="BN139" i="31" s="1"/>
  <c r="CX139" i="31" s="1"/>
  <c r="AU80" i="31"/>
  <c r="CW80" i="31" s="1"/>
  <c r="BJ238" i="31"/>
  <c r="AS80" i="31"/>
  <c r="BK80" i="31" s="1"/>
  <c r="CU80" i="31" s="1"/>
  <c r="AT72" i="31"/>
  <c r="AS122" i="31"/>
  <c r="BA107" i="31"/>
  <c r="AV78" i="31"/>
  <c r="AV38" i="31"/>
  <c r="BO38" i="31" s="1"/>
  <c r="AX12" i="31"/>
  <c r="AV8" i="31"/>
  <c r="BD131" i="31"/>
  <c r="BB105" i="31"/>
  <c r="BT105" i="31" s="1"/>
  <c r="AK105" i="31"/>
  <c r="BC105" i="31" s="1"/>
  <c r="AH89" i="31"/>
  <c r="AY89" i="31"/>
  <c r="AV306" i="31"/>
  <c r="AQ306" i="31"/>
  <c r="BJ306" i="31" s="1"/>
  <c r="AR306" i="31"/>
  <c r="AX306" i="31"/>
  <c r="AW306" i="31"/>
  <c r="AO306" i="31"/>
  <c r="AP306" i="31"/>
  <c r="AT306" i="31"/>
  <c r="AU306" i="31"/>
  <c r="AS306" i="31"/>
  <c r="BK306" i="31" s="1"/>
  <c r="AD303" i="31"/>
  <c r="AU303" i="31"/>
  <c r="AO298" i="31"/>
  <c r="BG298" i="31" s="1"/>
  <c r="AT298" i="31"/>
  <c r="AQ298" i="31"/>
  <c r="AR298" i="31"/>
  <c r="AW298" i="31"/>
  <c r="AS298" i="31"/>
  <c r="AP298" i="31"/>
  <c r="AX298" i="31"/>
  <c r="AU298" i="31"/>
  <c r="AV298" i="31"/>
  <c r="AZ298" i="31"/>
  <c r="BA298" i="31"/>
  <c r="AY298" i="31"/>
  <c r="AD295" i="31"/>
  <c r="AU295" i="31"/>
  <c r="AR290" i="31"/>
  <c r="AT290" i="31"/>
  <c r="AV290" i="31"/>
  <c r="AU290" i="31"/>
  <c r="AW290" i="31"/>
  <c r="AO290" i="31"/>
  <c r="BG290" i="31" s="1"/>
  <c r="AX290" i="31"/>
  <c r="BA290" i="31"/>
  <c r="AZ290" i="31"/>
  <c r="AY290" i="31"/>
  <c r="BC290" i="31"/>
  <c r="DU290" i="31" s="1"/>
  <c r="BB290" i="31"/>
  <c r="AO282" i="31"/>
  <c r="BG282" i="31" s="1"/>
  <c r="AR282" i="31"/>
  <c r="CT282" i="31" s="1"/>
  <c r="AU282" i="31"/>
  <c r="BM282" i="31" s="1"/>
  <c r="AT282" i="31"/>
  <c r="AQ282" i="31"/>
  <c r="AS282" i="31"/>
  <c r="AV282" i="31"/>
  <c r="AP282" i="31"/>
  <c r="AW282" i="31"/>
  <c r="AD279" i="31"/>
  <c r="AU279" i="31"/>
  <c r="AT266" i="31"/>
  <c r="AR266" i="31"/>
  <c r="AW266" i="31"/>
  <c r="AU266" i="31"/>
  <c r="AX266" i="31"/>
  <c r="AO266" i="31"/>
  <c r="BG266" i="31" s="1"/>
  <c r="AY266" i="31"/>
  <c r="AP266" i="31"/>
  <c r="BI266" i="31" s="1"/>
  <c r="AQ266" i="31"/>
  <c r="AS266" i="31"/>
  <c r="BK266" i="31" s="1"/>
  <c r="CU266" i="31" s="1"/>
  <c r="AV266" i="31"/>
  <c r="AD263" i="31"/>
  <c r="AU263" i="31"/>
  <c r="AU258" i="31"/>
  <c r="AO258" i="31"/>
  <c r="AV258" i="31"/>
  <c r="BN258" i="31" s="1"/>
  <c r="AQ258" i="31"/>
  <c r="AS258" i="31"/>
  <c r="AZ258" i="31"/>
  <c r="AW258" i="31"/>
  <c r="AP258" i="31"/>
  <c r="AT258" i="31"/>
  <c r="AR258" i="31"/>
  <c r="BJ258" i="31" s="1"/>
  <c r="AU255" i="31"/>
  <c r="BM255" i="31" s="1"/>
  <c r="AD255" i="31"/>
  <c r="AQ250" i="31"/>
  <c r="DI250" i="31" s="1"/>
  <c r="AX250" i="31"/>
  <c r="AU250" i="31"/>
  <c r="AO250" i="31"/>
  <c r="BG250" i="31" s="1"/>
  <c r="AT250" i="31"/>
  <c r="AP250" i="31"/>
  <c r="AV250" i="31"/>
  <c r="AS250" i="31"/>
  <c r="AR250" i="31"/>
  <c r="BJ250" i="31" s="1"/>
  <c r="AW250" i="31"/>
  <c r="AY250" i="31"/>
  <c r="BQ250" i="31" s="1"/>
  <c r="DA250" i="31" s="1"/>
  <c r="AD247" i="31"/>
  <c r="AU247" i="31"/>
  <c r="BM247" i="31" s="1"/>
  <c r="AT242" i="31"/>
  <c r="AP242" i="31"/>
  <c r="BI242" i="31" s="1"/>
  <c r="AQ242" i="31"/>
  <c r="AU242" i="31"/>
  <c r="AR242" i="31"/>
  <c r="AO242" i="31"/>
  <c r="AX242" i="31"/>
  <c r="BQ242" i="31" s="1"/>
  <c r="DA242" i="31" s="1"/>
  <c r="AV242" i="31"/>
  <c r="AS242" i="31"/>
  <c r="AW242" i="31"/>
  <c r="CW242" i="31" s="1"/>
  <c r="AY242" i="31"/>
  <c r="AD239" i="31"/>
  <c r="AU239" i="31"/>
  <c r="BM239" i="31" s="1"/>
  <c r="AQ234" i="31"/>
  <c r="AP234" i="31"/>
  <c r="AU234" i="31"/>
  <c r="AS234" i="31"/>
  <c r="AT234" i="31"/>
  <c r="AW231" i="31"/>
  <c r="AF231" i="31"/>
  <c r="AG207" i="31"/>
  <c r="AX207" i="31"/>
  <c r="BP207" i="31" s="1"/>
  <c r="BS108" i="31"/>
  <c r="AH302" i="31"/>
  <c r="AI302" i="31" s="1"/>
  <c r="AY302" i="31"/>
  <c r="BQ302" i="31" s="1"/>
  <c r="DA302" i="31" s="1"/>
  <c r="CW246" i="31"/>
  <c r="BO246" i="31"/>
  <c r="DC8" i="31"/>
  <c r="DU8" i="31"/>
  <c r="BQ16" i="27"/>
  <c r="DA16" i="27" s="1"/>
  <c r="BR16" i="27"/>
  <c r="DB16" i="27" s="1"/>
  <c r="CV15" i="27"/>
  <c r="I15" i="27"/>
  <c r="CV10" i="31"/>
  <c r="DL10" i="31"/>
  <c r="I10" i="31"/>
  <c r="AL5" i="31"/>
  <c r="DB187" i="31"/>
  <c r="BD290" i="31"/>
  <c r="BN95" i="31"/>
  <c r="CX95" i="31" s="1"/>
  <c r="BO95" i="31"/>
  <c r="AI68" i="31"/>
  <c r="AJ68" i="31" s="1"/>
  <c r="AZ68" i="31"/>
  <c r="AK304" i="31"/>
  <c r="BC304" i="31" s="1"/>
  <c r="BU304" i="31" s="1"/>
  <c r="BR108" i="31"/>
  <c r="CZ108" i="31"/>
  <c r="AG155" i="31"/>
  <c r="AX155" i="31"/>
  <c r="BP155" i="31" s="1"/>
  <c r="AW46" i="31"/>
  <c r="AF46" i="31"/>
  <c r="BW290" i="31"/>
  <c r="AX127" i="31"/>
  <c r="BP127" i="31" s="1"/>
  <c r="AG127" i="31"/>
  <c r="AX51" i="31"/>
  <c r="AG51" i="31"/>
  <c r="AJ188" i="31"/>
  <c r="BA188" i="31"/>
  <c r="BS304" i="31"/>
  <c r="AG154" i="31"/>
  <c r="AX154" i="31"/>
  <c r="BP154" i="31" s="1"/>
  <c r="AH268" i="31"/>
  <c r="AY268" i="31"/>
  <c r="BQ268" i="31" s="1"/>
  <c r="DA268" i="31" s="1"/>
  <c r="AE15" i="31"/>
  <c r="AV15" i="31"/>
  <c r="BN15" i="31" s="1"/>
  <c r="CX15" i="31" s="1"/>
  <c r="AV40" i="31"/>
  <c r="BN40" i="31" s="1"/>
  <c r="CX40" i="31" s="1"/>
  <c r="AE40" i="31"/>
  <c r="CW99" i="31"/>
  <c r="CW53" i="31"/>
  <c r="AJ294" i="31"/>
  <c r="CC26" i="31"/>
  <c r="DK26" i="31" s="1"/>
  <c r="CQ13" i="27"/>
  <c r="AW304" i="31"/>
  <c r="F193" i="31"/>
  <c r="L238" i="31"/>
  <c r="CC89" i="31"/>
  <c r="DK89" i="31" s="1"/>
  <c r="I89" i="31"/>
  <c r="AW92" i="31"/>
  <c r="AF92" i="31"/>
  <c r="AX92" i="31" s="1"/>
  <c r="S307" i="31"/>
  <c r="AJ280" i="31"/>
  <c r="BB280" i="31" s="1"/>
  <c r="BT280" i="31" s="1"/>
  <c r="AK14" i="27"/>
  <c r="BI13" i="27"/>
  <c r="F13" i="27" s="1"/>
  <c r="CI300" i="31"/>
  <c r="DQ300" i="31" s="1"/>
  <c r="EJ300" i="31" s="1"/>
  <c r="DR300" i="31"/>
  <c r="DB300" i="31"/>
  <c r="F100" i="31"/>
  <c r="BZ100" i="31"/>
  <c r="DH100" i="31" s="1"/>
  <c r="EA100" i="31" s="1"/>
  <c r="CQ305" i="31"/>
  <c r="CC125" i="31"/>
  <c r="DK125" i="31" s="1"/>
  <c r="CU125" i="31"/>
  <c r="CV145" i="31"/>
  <c r="DL145" i="31"/>
  <c r="BQ95" i="31"/>
  <c r="DA95" i="31" s="1"/>
  <c r="BS105" i="31"/>
  <c r="BL305" i="31"/>
  <c r="DI305" i="31"/>
  <c r="CR131" i="31"/>
  <c r="AX162" i="31"/>
  <c r="BP162" i="31" s="1"/>
  <c r="BO51" i="31"/>
  <c r="CF51" i="31" s="1"/>
  <c r="DN51" i="31" s="1"/>
  <c r="BU240" i="31"/>
  <c r="R240" i="31" s="1"/>
  <c r="BK29" i="31"/>
  <c r="CU29" i="31" s="1"/>
  <c r="BL29" i="31"/>
  <c r="BJ126" i="31"/>
  <c r="BK237" i="31"/>
  <c r="CU237" i="31" s="1"/>
  <c r="BL237" i="31"/>
  <c r="CV237" i="31" s="1"/>
  <c r="BG253" i="31"/>
  <c r="BH253" i="31"/>
  <c r="CR253" i="31" s="1"/>
  <c r="BG145" i="31"/>
  <c r="CQ145" i="31"/>
  <c r="BK153" i="31"/>
  <c r="BJ153" i="31"/>
  <c r="CU177" i="31"/>
  <c r="BH76" i="31"/>
  <c r="BK227" i="31"/>
  <c r="AJ190" i="31"/>
  <c r="BN13" i="31"/>
  <c r="CX13" i="31" s="1"/>
  <c r="BS270" i="31"/>
  <c r="BI82" i="31"/>
  <c r="F82" i="31" s="1"/>
  <c r="DI82" i="31"/>
  <c r="BI197" i="31"/>
  <c r="DI197" i="31"/>
  <c r="BL88" i="31"/>
  <c r="CC88" i="31" s="1"/>
  <c r="DK88" i="31" s="1"/>
  <c r="CT88" i="31"/>
  <c r="BM305" i="31"/>
  <c r="CR270" i="31"/>
  <c r="CF48" i="31"/>
  <c r="DN48" i="31" s="1"/>
  <c r="AV187" i="31"/>
  <c r="BN187" i="31" s="1"/>
  <c r="CX187" i="31" s="1"/>
  <c r="DI193" i="31"/>
  <c r="BJ278" i="31"/>
  <c r="BK278" i="31"/>
  <c r="CT278" i="31"/>
  <c r="DI280" i="31"/>
  <c r="BG212" i="31"/>
  <c r="CQ212" i="31"/>
  <c r="DI240" i="31"/>
  <c r="BI240" i="31"/>
  <c r="BI208" i="31"/>
  <c r="DI208" i="31"/>
  <c r="BA12" i="31"/>
  <c r="BS12" i="31" s="1"/>
  <c r="BS111" i="31"/>
  <c r="CZ111" i="31"/>
  <c r="BR111" i="31"/>
  <c r="AG124" i="31"/>
  <c r="AX124" i="31"/>
  <c r="BP124" i="31" s="1"/>
  <c r="DI295" i="31"/>
  <c r="BJ295" i="31"/>
  <c r="AW234" i="31"/>
  <c r="AF234" i="31"/>
  <c r="AX234" i="31" s="1"/>
  <c r="BO25" i="27"/>
  <c r="L25" i="27" s="1"/>
  <c r="CW25" i="27"/>
  <c r="BN24" i="31"/>
  <c r="BM24" i="31"/>
  <c r="BN13" i="27"/>
  <c r="BM13" i="27"/>
  <c r="BK21" i="31"/>
  <c r="AE47" i="31"/>
  <c r="AV47" i="31"/>
  <c r="DI64" i="31"/>
  <c r="BJ64" i="31"/>
  <c r="DL64" i="31" s="1"/>
  <c r="ED64" i="31" s="1"/>
  <c r="ED286" i="31"/>
  <c r="AG286" i="31"/>
  <c r="CT95" i="31"/>
  <c r="AF21" i="31"/>
  <c r="AW21" i="31"/>
  <c r="CW21" i="31" s="1"/>
  <c r="BK117" i="31"/>
  <c r="CU117" i="31" s="1"/>
  <c r="BL117" i="31"/>
  <c r="CC117" i="31" s="1"/>
  <c r="DK117" i="31" s="1"/>
  <c r="AF129" i="31"/>
  <c r="BK25" i="31"/>
  <c r="CU25" i="31" s="1"/>
  <c r="BG97" i="31"/>
  <c r="CQ97" i="31"/>
  <c r="CQ131" i="31"/>
  <c r="DI131" i="31"/>
  <c r="AG224" i="31"/>
  <c r="AX224" i="31"/>
  <c r="BP224" i="31" s="1"/>
  <c r="DI202" i="31"/>
  <c r="DI214" i="31"/>
  <c r="BN133" i="31"/>
  <c r="BH212" i="31"/>
  <c r="CR212" i="31" s="1"/>
  <c r="BN224" i="31"/>
  <c r="CX224" i="31" s="1"/>
  <c r="CT118" i="31"/>
  <c r="AW283" i="31"/>
  <c r="BO283" i="31" s="1"/>
  <c r="AF283" i="31"/>
  <c r="AX283" i="31" s="1"/>
  <c r="BP283" i="31" s="1"/>
  <c r="BW240" i="31"/>
  <c r="T240" i="31" s="1"/>
  <c r="DF240" i="31" s="1"/>
  <c r="BP25" i="27"/>
  <c r="BN158" i="31"/>
  <c r="CX158" i="31" s="1"/>
  <c r="BB111" i="31"/>
  <c r="BT111" i="31" s="1"/>
  <c r="AK111" i="31"/>
  <c r="BG27" i="31"/>
  <c r="BH27" i="31"/>
  <c r="CR27" i="31" s="1"/>
  <c r="BL267" i="31"/>
  <c r="BI22" i="27"/>
  <c r="F22" i="27" s="1"/>
  <c r="DI22" i="27"/>
  <c r="AE17" i="31"/>
  <c r="AV17" i="31"/>
  <c r="BT189" i="31"/>
  <c r="BN147" i="31"/>
  <c r="CX147" i="31" s="1"/>
  <c r="BN278" i="31"/>
  <c r="CX278" i="31" s="1"/>
  <c r="AX35" i="31"/>
  <c r="BP35" i="31" s="1"/>
  <c r="BI280" i="31"/>
  <c r="F280" i="31" s="1"/>
  <c r="CQ94" i="31"/>
  <c r="I189" i="31"/>
  <c r="BJ69" i="31"/>
  <c r="DL69" i="31" s="1"/>
  <c r="AY208" i="31"/>
  <c r="BQ208" i="31" s="1"/>
  <c r="DA208" i="31" s="1"/>
  <c r="AH208" i="31"/>
  <c r="AE20" i="27"/>
  <c r="AF20" i="27" s="1"/>
  <c r="AV20" i="27"/>
  <c r="BN20" i="27" s="1"/>
  <c r="CX20" i="27" s="1"/>
  <c r="CQ78" i="31"/>
  <c r="DI78" i="31"/>
  <c r="BP69" i="31"/>
  <c r="AF23" i="27"/>
  <c r="BM94" i="31"/>
  <c r="CT111" i="31"/>
  <c r="AW5" i="27"/>
  <c r="BN138" i="31"/>
  <c r="CX138" i="31" s="1"/>
  <c r="AW198" i="31"/>
  <c r="AF198" i="31"/>
  <c r="BG248" i="31"/>
  <c r="BH248" i="31"/>
  <c r="AF22" i="27"/>
  <c r="AW22" i="27"/>
  <c r="CT12" i="27"/>
  <c r="BL12" i="27"/>
  <c r="BM147" i="31"/>
  <c r="BN189" i="31"/>
  <c r="CX189" i="31" s="1"/>
  <c r="BN267" i="31"/>
  <c r="CX267" i="31" s="1"/>
  <c r="DI254" i="31"/>
  <c r="BN8" i="31"/>
  <c r="CX8" i="31" s="1"/>
  <c r="BM8" i="31"/>
  <c r="CT69" i="31"/>
  <c r="BK78" i="31"/>
  <c r="CT78" i="31"/>
  <c r="CT100" i="31"/>
  <c r="BI307" i="31"/>
  <c r="DI307" i="31"/>
  <c r="AG160" i="31"/>
  <c r="AX160" i="31"/>
  <c r="BP160" i="31" s="1"/>
  <c r="CT82" i="31"/>
  <c r="BN235" i="31"/>
  <c r="CX235" i="31" s="1"/>
  <c r="BL20" i="27"/>
  <c r="CT20" i="27"/>
  <c r="BM185" i="31"/>
  <c r="AO218" i="31"/>
  <c r="BG218" i="31" s="1"/>
  <c r="AT218" i="31"/>
  <c r="AP202" i="31"/>
  <c r="AR202" i="31"/>
  <c r="BJ202" i="31" s="1"/>
  <c r="AS194" i="31"/>
  <c r="AQ194" i="31"/>
  <c r="AW194" i="31"/>
  <c r="AU194" i="31"/>
  <c r="CW194" i="31" s="1"/>
  <c r="AD191" i="31"/>
  <c r="AU191" i="31"/>
  <c r="BM191" i="31" s="1"/>
  <c r="AS186" i="31"/>
  <c r="BK186" i="31" s="1"/>
  <c r="AP186" i="31"/>
  <c r="AU186" i="31"/>
  <c r="AQ186" i="31"/>
  <c r="AD183" i="31"/>
  <c r="AU183" i="31"/>
  <c r="AO178" i="31"/>
  <c r="AS178" i="31"/>
  <c r="AV178" i="31"/>
  <c r="BN178" i="31" s="1"/>
  <c r="CX178" i="31" s="1"/>
  <c r="AR170" i="31"/>
  <c r="CT170" i="31" s="1"/>
  <c r="AS170" i="31"/>
  <c r="AO146" i="31"/>
  <c r="BG146" i="31" s="1"/>
  <c r="AU146" i="31"/>
  <c r="AT146" i="31"/>
  <c r="AG135" i="31"/>
  <c r="AX135" i="31"/>
  <c r="BP135" i="31" s="1"/>
  <c r="AR178" i="31"/>
  <c r="BJ178" i="31" s="1"/>
  <c r="AT194" i="31"/>
  <c r="AR138" i="31"/>
  <c r="BK138" i="31" s="1"/>
  <c r="AQ154" i="31"/>
  <c r="BH193" i="31"/>
  <c r="CR193" i="31" s="1"/>
  <c r="BJ196" i="31"/>
  <c r="BJ228" i="31"/>
  <c r="CW20" i="31"/>
  <c r="AO170" i="31"/>
  <c r="BH170" i="31" s="1"/>
  <c r="CR170" i="31" s="1"/>
  <c r="AS146" i="31"/>
  <c r="BK146" i="31" s="1"/>
  <c r="CU146" i="31" s="1"/>
  <c r="AO210" i="31"/>
  <c r="BG210" i="31" s="1"/>
  <c r="AV207" i="31"/>
  <c r="BH307" i="31"/>
  <c r="CR307" i="31" s="1"/>
  <c r="AT178" i="31"/>
  <c r="BM178" i="31" s="1"/>
  <c r="AF37" i="31"/>
  <c r="AT186" i="31"/>
  <c r="CT260" i="31"/>
  <c r="AR194" i="31"/>
  <c r="AT210" i="31"/>
  <c r="AO260" i="31"/>
  <c r="BG260" i="31" s="1"/>
  <c r="AU260" i="31"/>
  <c r="AE249" i="31"/>
  <c r="AV249" i="31"/>
  <c r="BN249" i="31" s="1"/>
  <c r="CX249" i="31" s="1"/>
  <c r="AP244" i="31"/>
  <c r="AS244" i="31"/>
  <c r="AQ236" i="31"/>
  <c r="CQ236" i="31" s="1"/>
  <c r="AV236" i="31"/>
  <c r="AS220" i="31"/>
  <c r="BK220" i="31" s="1"/>
  <c r="CU220" i="31" s="1"/>
  <c r="AT220" i="31"/>
  <c r="AO188" i="31"/>
  <c r="BG188" i="31" s="1"/>
  <c r="AU188" i="31"/>
  <c r="AO180" i="31"/>
  <c r="BG180" i="31" s="1"/>
  <c r="AQ180" i="31"/>
  <c r="CQ180" i="31" s="1"/>
  <c r="AU180" i="31"/>
  <c r="BM180" i="31" s="1"/>
  <c r="AR172" i="31"/>
  <c r="AT172" i="31"/>
  <c r="AS172" i="31"/>
  <c r="DI11" i="27"/>
  <c r="AV18" i="27"/>
  <c r="BN18" i="27" s="1"/>
  <c r="CX18" i="27" s="1"/>
  <c r="AR186" i="31"/>
  <c r="BJ186" i="31" s="1"/>
  <c r="AO194" i="31"/>
  <c r="BG194" i="31" s="1"/>
  <c r="BL58" i="31"/>
  <c r="AS130" i="31"/>
  <c r="BK130" i="31" s="1"/>
  <c r="CU130" i="31" s="1"/>
  <c r="AP130" i="31"/>
  <c r="BI130" i="31" s="1"/>
  <c r="AP110" i="31"/>
  <c r="BI110" i="31" s="1"/>
  <c r="AU110" i="31"/>
  <c r="CW110" i="31" s="1"/>
  <c r="AP102" i="31"/>
  <c r="AR102" i="31"/>
  <c r="BK102" i="31" s="1"/>
  <c r="AO102" i="31"/>
  <c r="BN15" i="27"/>
  <c r="CX15" i="27" s="1"/>
  <c r="CT209" i="31"/>
  <c r="AR154" i="31"/>
  <c r="AQ162" i="31"/>
  <c r="AX186" i="31"/>
  <c r="AQ210" i="31"/>
  <c r="BI210" i="31" s="1"/>
  <c r="AU223" i="31"/>
  <c r="BM223" i="31" s="1"/>
  <c r="AW138" i="31"/>
  <c r="BN180" i="31"/>
  <c r="CX180" i="31" s="1"/>
  <c r="BI71" i="31"/>
  <c r="F71" i="31" s="1"/>
  <c r="BM54" i="31"/>
  <c r="AO186" i="31"/>
  <c r="BG186" i="31" s="1"/>
  <c r="AV175" i="31"/>
  <c r="BN175" i="31" s="1"/>
  <c r="CX175" i="31" s="1"/>
  <c r="AP194" i="31"/>
  <c r="AW11" i="27"/>
  <c r="CW11" i="27" s="1"/>
  <c r="AF11" i="27"/>
  <c r="AF62" i="31"/>
  <c r="AW62" i="31"/>
  <c r="AT138" i="31"/>
  <c r="CT138" i="31" s="1"/>
  <c r="AP302" i="31"/>
  <c r="BH302" i="31" s="1"/>
  <c r="AQ302" i="31"/>
  <c r="AS294" i="31"/>
  <c r="AV294" i="31"/>
  <c r="AD291" i="31"/>
  <c r="AU291" i="31"/>
  <c r="BM291" i="31" s="1"/>
  <c r="AS262" i="31"/>
  <c r="AT262" i="31"/>
  <c r="BM262" i="31" s="1"/>
  <c r="AS254" i="31"/>
  <c r="AO254" i="31"/>
  <c r="BG254" i="31" s="1"/>
  <c r="AU254" i="31"/>
  <c r="AD251" i="31"/>
  <c r="AU251" i="31"/>
  <c r="BM251" i="31" s="1"/>
  <c r="AS238" i="31"/>
  <c r="BK238" i="31" s="1"/>
  <c r="AU238" i="31"/>
  <c r="AT238" i="31"/>
  <c r="AP230" i="31"/>
  <c r="BI230" i="31" s="1"/>
  <c r="F230" i="31" s="1"/>
  <c r="AT230" i="31"/>
  <c r="BM230" i="31" s="1"/>
  <c r="AS222" i="31"/>
  <c r="AR222" i="31"/>
  <c r="BJ222" i="31" s="1"/>
  <c r="AT222" i="31"/>
  <c r="BM222" i="31" s="1"/>
  <c r="AD219" i="31"/>
  <c r="AU219" i="31"/>
  <c r="BM219" i="31" s="1"/>
  <c r="AO214" i="31"/>
  <c r="AR214" i="31"/>
  <c r="AP214" i="31"/>
  <c r="AS214" i="31"/>
  <c r="AD203" i="31"/>
  <c r="AU203" i="31"/>
  <c r="AQ190" i="31"/>
  <c r="AU190" i="31"/>
  <c r="CW190" i="31" s="1"/>
  <c r="AV190" i="31"/>
  <c r="AS182" i="31"/>
  <c r="AT182" i="31"/>
  <c r="BM182" i="31" s="1"/>
  <c r="AO182" i="31"/>
  <c r="AT174" i="31"/>
  <c r="AP174" i="31"/>
  <c r="AQ174" i="31"/>
  <c r="AS158" i="31"/>
  <c r="BK158" i="31" s="1"/>
  <c r="CU158" i="31" s="1"/>
  <c r="AT158" i="31"/>
  <c r="BM158" i="31" s="1"/>
  <c r="AO142" i="31"/>
  <c r="BG142" i="31" s="1"/>
  <c r="AU142" i="31"/>
  <c r="AV142" i="31"/>
  <c r="AS132" i="31"/>
  <c r="AT132" i="31"/>
  <c r="CQ99" i="31"/>
  <c r="AS162" i="31"/>
  <c r="CT294" i="31"/>
  <c r="CQ205" i="31"/>
  <c r="CT124" i="31"/>
  <c r="CQ21" i="27"/>
  <c r="AE93" i="31"/>
  <c r="DI199" i="31"/>
  <c r="BJ22" i="27"/>
  <c r="BL114" i="31"/>
  <c r="AU143" i="31"/>
  <c r="BM143" i="31" s="1"/>
  <c r="BN63" i="31"/>
  <c r="CX63" i="31" s="1"/>
  <c r="AU210" i="31"/>
  <c r="BM210" i="31" s="1"/>
  <c r="AR254" i="31"/>
  <c r="BJ254" i="31" s="1"/>
  <c r="AO262" i="31"/>
  <c r="BG262" i="31" s="1"/>
  <c r="AS202" i="31"/>
  <c r="AR252" i="31"/>
  <c r="AU276" i="31"/>
  <c r="BN276" i="31" s="1"/>
  <c r="AO244" i="31"/>
  <c r="BG244" i="31" s="1"/>
  <c r="AT244" i="31"/>
  <c r="AU281" i="31"/>
  <c r="BM281" i="31" s="1"/>
  <c r="AQ172" i="31"/>
  <c r="AY258" i="31"/>
  <c r="BK171" i="31"/>
  <c r="BH166" i="31"/>
  <c r="CR166" i="31" s="1"/>
  <c r="BN54" i="31"/>
  <c r="CX54" i="31" s="1"/>
  <c r="BL219" i="31"/>
  <c r="AR270" i="31"/>
  <c r="BJ270" i="31" s="1"/>
  <c r="AT202" i="31"/>
  <c r="AH7" i="27"/>
  <c r="AY7" i="27"/>
  <c r="BQ7" i="27" s="1"/>
  <c r="BQ244" i="31"/>
  <c r="DA244" i="31" s="1"/>
  <c r="BK12" i="31"/>
  <c r="BI69" i="31"/>
  <c r="F69" i="31" s="1"/>
  <c r="AQ218" i="31"/>
  <c r="AQ138" i="31"/>
  <c r="AU207" i="31"/>
  <c r="CW207" i="31" s="1"/>
  <c r="AR226" i="31"/>
  <c r="CT226" i="31" s="1"/>
  <c r="BI278" i="31"/>
  <c r="BK268" i="31"/>
  <c r="CU268" i="31" s="1"/>
  <c r="BK124" i="31"/>
  <c r="DO124" i="31" s="1"/>
  <c r="AV226" i="31"/>
  <c r="BO226" i="31" s="1"/>
  <c r="L226" i="31" s="1"/>
  <c r="BI201" i="31"/>
  <c r="CQ19" i="31"/>
  <c r="CQ22" i="27"/>
  <c r="AO202" i="31"/>
  <c r="BG202" i="31" s="1"/>
  <c r="AS126" i="31"/>
  <c r="BK126" i="31" s="1"/>
  <c r="CU126" i="31" s="1"/>
  <c r="AT126" i="31"/>
  <c r="AU126" i="31"/>
  <c r="AQ119" i="31"/>
  <c r="BJ119" i="31" s="1"/>
  <c r="DL119" i="31" s="1"/>
  <c r="AV119" i="31"/>
  <c r="BN119" i="31" s="1"/>
  <c r="CX119" i="31" s="1"/>
  <c r="AP114" i="31"/>
  <c r="BH114" i="31" s="1"/>
  <c r="AQ114" i="31"/>
  <c r="AT106" i="31"/>
  <c r="AP106" i="31"/>
  <c r="BH106" i="31" s="1"/>
  <c r="CR106" i="31" s="1"/>
  <c r="AQ106" i="31"/>
  <c r="DI106" i="31" s="1"/>
  <c r="AV106" i="31"/>
  <c r="AU98" i="31"/>
  <c r="AX98" i="31"/>
  <c r="AV98" i="31"/>
  <c r="AR98" i="31"/>
  <c r="AW98" i="31"/>
  <c r="AO98" i="31"/>
  <c r="AD74" i="31"/>
  <c r="AE74" i="31" s="1"/>
  <c r="AU74" i="31"/>
  <c r="BM74" i="31" s="1"/>
  <c r="AD66" i="31"/>
  <c r="AU66" i="31"/>
  <c r="AO61" i="31"/>
  <c r="AU61" i="31"/>
  <c r="BM61" i="31" s="1"/>
  <c r="AD58" i="31"/>
  <c r="AU58" i="31"/>
  <c r="BM58" i="31" s="1"/>
  <c r="AE50" i="31"/>
  <c r="AV50" i="31"/>
  <c r="BN50" i="31" s="1"/>
  <c r="CX50" i="31" s="1"/>
  <c r="AQ37" i="31"/>
  <c r="AO37" i="31"/>
  <c r="AU37" i="31"/>
  <c r="AS79" i="31"/>
  <c r="BL79" i="31" s="1"/>
  <c r="AT25" i="27"/>
  <c r="AU14" i="27"/>
  <c r="AO12" i="27"/>
  <c r="AW6" i="27"/>
  <c r="BP6" i="27" s="1"/>
  <c r="AW8" i="31"/>
  <c r="AT23" i="31"/>
  <c r="CT23" i="31" s="1"/>
  <c r="AU169" i="31"/>
  <c r="AU62" i="31"/>
  <c r="CW62" i="31" s="1"/>
  <c r="AU164" i="31"/>
  <c r="AU36" i="31"/>
  <c r="AV55" i="31"/>
  <c r="AO148" i="31"/>
  <c r="AU271" i="31"/>
  <c r="BM271" i="31" s="1"/>
  <c r="AQ79" i="31"/>
  <c r="AR287" i="31"/>
  <c r="CT287" i="31" s="1"/>
  <c r="AP25" i="27"/>
  <c r="AV16" i="27"/>
  <c r="BN16" i="27" s="1"/>
  <c r="CX16" i="27" s="1"/>
  <c r="AP21" i="27"/>
  <c r="AQ8" i="27"/>
  <c r="AW7" i="27"/>
  <c r="AO6" i="27"/>
  <c r="AT31" i="31"/>
  <c r="BM31" i="31" s="1"/>
  <c r="AQ21" i="31"/>
  <c r="DI21" i="31" s="1"/>
  <c r="AT41" i="31"/>
  <c r="AX63" i="31"/>
  <c r="AT140" i="31"/>
  <c r="AU259" i="31"/>
  <c r="BM259" i="31" s="1"/>
  <c r="AW63" i="31"/>
  <c r="CW63" i="31" s="1"/>
  <c r="AV277" i="31"/>
  <c r="BO277" i="31" s="1"/>
  <c r="L277" i="31" s="1"/>
  <c r="BN25" i="27"/>
  <c r="CX25" i="27" s="1"/>
  <c r="AF84" i="31"/>
  <c r="AQ86" i="31"/>
  <c r="AV100" i="31"/>
  <c r="BN100" i="31" s="1"/>
  <c r="CX100" i="31" s="1"/>
  <c r="AU97" i="31"/>
  <c r="BM97" i="31" s="1"/>
  <c r="AU161" i="31"/>
  <c r="AQ164" i="31"/>
  <c r="AP63" i="31"/>
  <c r="BI63" i="31" s="1"/>
  <c r="F63" i="31" s="1"/>
  <c r="AP148" i="31"/>
  <c r="AV49" i="31"/>
  <c r="BI66" i="31"/>
  <c r="F66" i="31" s="1"/>
  <c r="BJ275" i="31"/>
  <c r="DL275" i="31" s="1"/>
  <c r="AS16" i="27"/>
  <c r="AT21" i="27"/>
  <c r="AU12" i="27"/>
  <c r="BN10" i="27"/>
  <c r="AT8" i="27"/>
  <c r="AV33" i="31"/>
  <c r="AU78" i="31"/>
  <c r="BM78" i="31" s="1"/>
  <c r="AV69" i="31"/>
  <c r="AO16" i="27"/>
  <c r="AP8" i="27"/>
  <c r="BH8" i="27" s="1"/>
  <c r="CR8" i="27" s="1"/>
  <c r="AT25" i="31"/>
  <c r="BL25" i="31" s="1"/>
  <c r="AU231" i="31"/>
  <c r="BN231" i="31" s="1"/>
  <c r="CX231" i="31" s="1"/>
  <c r="AW175" i="31"/>
  <c r="CW175" i="31" s="1"/>
  <c r="BQ288" i="31"/>
  <c r="DA288" i="31" s="1"/>
  <c r="AL33" i="31"/>
  <c r="BC33" i="31"/>
  <c r="AI9" i="27"/>
  <c r="AJ9" i="27" s="1"/>
  <c r="AZ9" i="27"/>
  <c r="CZ9" i="27" s="1"/>
  <c r="AH95" i="31"/>
  <c r="AJ18" i="31"/>
  <c r="BA18" i="31"/>
  <c r="BS18" i="31" s="1"/>
  <c r="DB156" i="31"/>
  <c r="O156" i="31"/>
  <c r="BL247" i="31"/>
  <c r="BK247" i="31"/>
  <c r="CU247" i="31" s="1"/>
  <c r="BH251" i="31"/>
  <c r="CR251" i="31" s="1"/>
  <c r="BG251" i="31"/>
  <c r="BO9" i="27"/>
  <c r="CW9" i="27"/>
  <c r="CV84" i="31"/>
  <c r="I84" i="31"/>
  <c r="AF121" i="31"/>
  <c r="AW121" i="31"/>
  <c r="CW26" i="31"/>
  <c r="BM26" i="31"/>
  <c r="BN26" i="31"/>
  <c r="BL184" i="31"/>
  <c r="BL251" i="31"/>
  <c r="BI251" i="31"/>
  <c r="CQ251" i="31"/>
  <c r="F80" i="31"/>
  <c r="BZ80" i="31"/>
  <c r="DH80" i="31" s="1"/>
  <c r="EA80" i="31" s="1"/>
  <c r="CC121" i="31"/>
  <c r="DK121" i="31" s="1"/>
  <c r="CU121" i="31"/>
  <c r="DL166" i="31"/>
  <c r="CC166" i="31"/>
  <c r="DK166" i="31" s="1"/>
  <c r="CW180" i="31"/>
  <c r="BO180" i="31"/>
  <c r="CV124" i="31"/>
  <c r="CU236" i="31"/>
  <c r="CC236" i="31"/>
  <c r="DK236" i="31" s="1"/>
  <c r="CV283" i="31"/>
  <c r="I283" i="31"/>
  <c r="BO223" i="31"/>
  <c r="AY273" i="31"/>
  <c r="BQ273" i="31" s="1"/>
  <c r="DA273" i="31" s="1"/>
  <c r="AH273" i="31"/>
  <c r="BQ165" i="31"/>
  <c r="DA165" i="31" s="1"/>
  <c r="BI271" i="31"/>
  <c r="BH271" i="31"/>
  <c r="CR271" i="31" s="1"/>
  <c r="BO54" i="31"/>
  <c r="CW54" i="31"/>
  <c r="BG144" i="31"/>
  <c r="DI34" i="31"/>
  <c r="BI34" i="31"/>
  <c r="F34" i="31" s="1"/>
  <c r="CT119" i="31"/>
  <c r="DI225" i="31"/>
  <c r="BI225" i="31"/>
  <c r="CC10" i="31"/>
  <c r="DK10" i="31" s="1"/>
  <c r="ED10" i="31" s="1"/>
  <c r="CC264" i="31"/>
  <c r="DK264" i="31" s="1"/>
  <c r="CV173" i="31"/>
  <c r="AW165" i="31"/>
  <c r="AG45" i="31"/>
  <c r="AH45" i="31" s="1"/>
  <c r="AH77" i="31"/>
  <c r="AV165" i="31"/>
  <c r="BN165" i="31" s="1"/>
  <c r="CV29" i="31"/>
  <c r="CC11" i="27"/>
  <c r="DK11" i="27" s="1"/>
  <c r="CT259" i="31"/>
  <c r="BK157" i="31"/>
  <c r="CU157" i="31" s="1"/>
  <c r="CQ197" i="31"/>
  <c r="BN261" i="31"/>
  <c r="CX261" i="31" s="1"/>
  <c r="CC159" i="31"/>
  <c r="DK159" i="31" s="1"/>
  <c r="AW44" i="31"/>
  <c r="CW44" i="31" s="1"/>
  <c r="BJ47" i="31"/>
  <c r="AG44" i="31"/>
  <c r="BK104" i="31"/>
  <c r="CU104" i="31" s="1"/>
  <c r="BL104" i="31"/>
  <c r="BO22" i="31"/>
  <c r="CW22" i="31"/>
  <c r="AX18" i="27"/>
  <c r="AG18" i="27"/>
  <c r="AF42" i="31"/>
  <c r="AW42" i="31"/>
  <c r="DL63" i="31"/>
  <c r="ED63" i="31" s="1"/>
  <c r="BZ88" i="31"/>
  <c r="DH88" i="31" s="1"/>
  <c r="EA88" i="31" s="1"/>
  <c r="CW51" i="31"/>
  <c r="AY65" i="31"/>
  <c r="BZ47" i="31"/>
  <c r="DH47" i="31" s="1"/>
  <c r="F212" i="31"/>
  <c r="BO21" i="31"/>
  <c r="CF21" i="31" s="1"/>
  <c r="DN21" i="31" s="1"/>
  <c r="BN109" i="31"/>
  <c r="CX109" i="31" s="1"/>
  <c r="AE205" i="31"/>
  <c r="AW205" i="31" s="1"/>
  <c r="BG20" i="31"/>
  <c r="BP81" i="31"/>
  <c r="I29" i="31"/>
  <c r="BO224" i="31"/>
  <c r="BI99" i="31"/>
  <c r="F99" i="31" s="1"/>
  <c r="CQ225" i="31"/>
  <c r="CC237" i="31"/>
  <c r="DK237" i="31" s="1"/>
  <c r="CQ60" i="31"/>
  <c r="AV121" i="31"/>
  <c r="BN121" i="31" s="1"/>
  <c r="CX121" i="31" s="1"/>
  <c r="AZ144" i="31"/>
  <c r="AX38" i="31"/>
  <c r="BP38" i="31" s="1"/>
  <c r="CT122" i="31"/>
  <c r="AF79" i="31"/>
  <c r="AW79" i="31"/>
  <c r="DI111" i="31"/>
  <c r="BJ111" i="31"/>
  <c r="DL111" i="31" s="1"/>
  <c r="AV123" i="31"/>
  <c r="BN123" i="31" s="1"/>
  <c r="CX123" i="31" s="1"/>
  <c r="AE123" i="31"/>
  <c r="DI258" i="31"/>
  <c r="CT295" i="31"/>
  <c r="BL295" i="31"/>
  <c r="AH175" i="31"/>
  <c r="AY175" i="31"/>
  <c r="AW25" i="31"/>
  <c r="CW25" i="31" s="1"/>
  <c r="AF25" i="31"/>
  <c r="AG25" i="31" s="1"/>
  <c r="BM292" i="31"/>
  <c r="CQ132" i="31"/>
  <c r="BH65" i="31"/>
  <c r="AW220" i="31"/>
  <c r="AF220" i="31"/>
  <c r="CC9" i="27"/>
  <c r="DK9" i="27" s="1"/>
  <c r="BO242" i="31"/>
  <c r="CQ103" i="31"/>
  <c r="AV73" i="31"/>
  <c r="BN73" i="31" s="1"/>
  <c r="AE73" i="31"/>
  <c r="BG179" i="31"/>
  <c r="CQ179" i="31"/>
  <c r="BM280" i="31"/>
  <c r="AE101" i="31"/>
  <c r="AV101" i="31"/>
  <c r="BN101" i="31" s="1"/>
  <c r="BM295" i="31"/>
  <c r="CQ32" i="31"/>
  <c r="AF212" i="31"/>
  <c r="AX212" i="31" s="1"/>
  <c r="BP212" i="31" s="1"/>
  <c r="BJ18" i="31"/>
  <c r="CT24" i="31"/>
  <c r="BL110" i="31"/>
  <c r="DL110" i="31" s="1"/>
  <c r="CT85" i="31"/>
  <c r="BI231" i="31"/>
  <c r="F231" i="31" s="1"/>
  <c r="BJ209" i="31"/>
  <c r="DL209" i="31" s="1"/>
  <c r="BH86" i="31"/>
  <c r="CR86" i="31" s="1"/>
  <c r="BJ34" i="31"/>
  <c r="BJ123" i="31"/>
  <c r="BL232" i="31"/>
  <c r="BG56" i="31"/>
  <c r="AY192" i="31"/>
  <c r="BQ192" i="31" s="1"/>
  <c r="DA192" i="31" s="1"/>
  <c r="BK70" i="31"/>
  <c r="CU70" i="31" s="1"/>
  <c r="BL70" i="31"/>
  <c r="AW289" i="31"/>
  <c r="AF289" i="31"/>
  <c r="AE218" i="31"/>
  <c r="AV218" i="31"/>
  <c r="AV122" i="31"/>
  <c r="BN122" i="31" s="1"/>
  <c r="CX122" i="31" s="1"/>
  <c r="AE122" i="31"/>
  <c r="AH98" i="31"/>
  <c r="AY98" i="31"/>
  <c r="BP24" i="31"/>
  <c r="BK51" i="31"/>
  <c r="BH112" i="31"/>
  <c r="BJ51" i="31"/>
  <c r="BI12" i="31"/>
  <c r="F12" i="31" s="1"/>
  <c r="CQ209" i="31"/>
  <c r="BO19" i="31"/>
  <c r="BI123" i="31"/>
  <c r="BJ230" i="31"/>
  <c r="BH81" i="31"/>
  <c r="BO67" i="31"/>
  <c r="BL123" i="31"/>
  <c r="BH200" i="31"/>
  <c r="CR200" i="31" s="1"/>
  <c r="BI50" i="31"/>
  <c r="F50" i="31" s="1"/>
  <c r="CT241" i="31"/>
  <c r="BI241" i="31"/>
  <c r="BM35" i="31"/>
  <c r="AF15" i="27"/>
  <c r="AW15" i="27"/>
  <c r="AE60" i="31"/>
  <c r="AV60" i="31"/>
  <c r="BN60" i="31" s="1"/>
  <c r="CX60" i="31" s="1"/>
  <c r="AI7" i="27"/>
  <c r="AZ7" i="27"/>
  <c r="BK228" i="31"/>
  <c r="CU228" i="31" s="1"/>
  <c r="BJ147" i="31"/>
  <c r="BI147" i="31"/>
  <c r="BH220" i="31"/>
  <c r="CR220" i="31" s="1"/>
  <c r="BH235" i="31"/>
  <c r="CR235" i="31" s="1"/>
  <c r="BH247" i="31"/>
  <c r="CR247" i="31" s="1"/>
  <c r="BI18" i="31"/>
  <c r="F18" i="31" s="1"/>
  <c r="BT63" i="31"/>
  <c r="BJ200" i="31"/>
  <c r="AX258" i="31"/>
  <c r="BG152" i="31"/>
  <c r="AE100" i="31"/>
  <c r="AE88" i="31"/>
  <c r="AV88" i="31"/>
  <c r="AF139" i="31"/>
  <c r="AG248" i="31"/>
  <c r="AX248" i="31"/>
  <c r="BP248" i="31" s="1"/>
  <c r="BN11" i="27"/>
  <c r="CX11" i="27" s="1"/>
  <c r="AQ259" i="31"/>
  <c r="AQ263" i="31"/>
  <c r="AT284" i="31"/>
  <c r="AS276" i="31"/>
  <c r="AT276" i="31"/>
  <c r="AO288" i="31"/>
  <c r="AT310" i="31"/>
  <c r="BL310" i="31" s="1"/>
  <c r="AT190" i="31"/>
  <c r="AR190" i="31"/>
  <c r="BJ190" i="31" s="1"/>
  <c r="AU218" i="31"/>
  <c r="AU244" i="31"/>
  <c r="AV248" i="31"/>
  <c r="AP287" i="31"/>
  <c r="BI287" i="31" s="1"/>
  <c r="F287" i="31" s="1"/>
  <c r="AY206" i="31"/>
  <c r="AW9" i="31"/>
  <c r="BO9" i="31" s="1"/>
  <c r="L9" i="31" s="1"/>
  <c r="BO11" i="27"/>
  <c r="AT44" i="31"/>
  <c r="BL44" i="31" s="1"/>
  <c r="AT52" i="31"/>
  <c r="AQ72" i="31"/>
  <c r="AT142" i="31"/>
  <c r="AQ170" i="31"/>
  <c r="AT309" i="31"/>
  <c r="AU289" i="31"/>
  <c r="AT133" i="31"/>
  <c r="AR15" i="27"/>
  <c r="BK15" i="27" s="1"/>
  <c r="CT22" i="27"/>
  <c r="BK129" i="31"/>
  <c r="BN78" i="31"/>
  <c r="CX78" i="31" s="1"/>
  <c r="CT174" i="31"/>
  <c r="AU248" i="31"/>
  <c r="AQ284" i="31"/>
  <c r="CQ284" i="31" s="1"/>
  <c r="AP187" i="31"/>
  <c r="AU252" i="31"/>
  <c r="CW252" i="31" s="1"/>
  <c r="AV259" i="31"/>
  <c r="AO276" i="31"/>
  <c r="CQ276" i="31" s="1"/>
  <c r="AQ276" i="31"/>
  <c r="AW77" i="31"/>
  <c r="AW244" i="31"/>
  <c r="BP244" i="31" s="1"/>
  <c r="AF13" i="27"/>
  <c r="AX294" i="31"/>
  <c r="CT257" i="31"/>
  <c r="AT225" i="31"/>
  <c r="BM225" i="31" s="1"/>
  <c r="BL91" i="31"/>
  <c r="BI211" i="31"/>
  <c r="F211" i="31" s="1"/>
  <c r="BJ211" i="31"/>
  <c r="AU264" i="31"/>
  <c r="BM264" i="31" s="1"/>
  <c r="BW307" i="31"/>
  <c r="T307" i="31" s="1"/>
  <c r="DF307" i="31" s="1"/>
  <c r="AY162" i="31"/>
  <c r="AH162" i="31"/>
  <c r="CX214" i="31"/>
  <c r="AG204" i="31"/>
  <c r="AY204" i="31" s="1"/>
  <c r="AX204" i="31"/>
  <c r="BP204" i="31" s="1"/>
  <c r="BS147" i="31"/>
  <c r="BS280" i="31"/>
  <c r="BG49" i="31"/>
  <c r="BK188" i="31"/>
  <c r="BN39" i="31"/>
  <c r="BZ10" i="31"/>
  <c r="DH10" i="31" s="1"/>
  <c r="EA10" i="31" s="1"/>
  <c r="CC293" i="31"/>
  <c r="DK293" i="31" s="1"/>
  <c r="DL229" i="31"/>
  <c r="AH165" i="31"/>
  <c r="BO14" i="27"/>
  <c r="BO12" i="27"/>
  <c r="BQ6" i="27"/>
  <c r="DA6" i="27" s="1"/>
  <c r="BL75" i="31"/>
  <c r="BN102" i="31"/>
  <c r="CX102" i="31" s="1"/>
  <c r="BL252" i="31"/>
  <c r="CT288" i="31"/>
  <c r="BJ138" i="31"/>
  <c r="AV308" i="31"/>
  <c r="BN308" i="31" s="1"/>
  <c r="CX308" i="31" s="1"/>
  <c r="AE308" i="31"/>
  <c r="BG17" i="31"/>
  <c r="CQ17" i="31"/>
  <c r="BR272" i="31"/>
  <c r="CW272" i="31"/>
  <c r="BH303" i="31"/>
  <c r="CR303" i="31" s="1"/>
  <c r="BK116" i="31"/>
  <c r="CU116" i="31" s="1"/>
  <c r="CQ231" i="31"/>
  <c r="BK118" i="31"/>
  <c r="CU118" i="31" s="1"/>
  <c r="AW158" i="31"/>
  <c r="DI229" i="31"/>
  <c r="BO148" i="31"/>
  <c r="BP55" i="31"/>
  <c r="BP18" i="27"/>
  <c r="BJ88" i="31"/>
  <c r="BQ151" i="31"/>
  <c r="DA151" i="31" s="1"/>
  <c r="BG118" i="31"/>
  <c r="BL134" i="31"/>
  <c r="I134" i="31" s="1"/>
  <c r="AW230" i="31"/>
  <c r="AF99" i="31"/>
  <c r="CT7" i="27"/>
  <c r="BI159" i="31"/>
  <c r="F159" i="31" s="1"/>
  <c r="AF276" i="31"/>
  <c r="AW276" i="31"/>
  <c r="AE91" i="31"/>
  <c r="AV91" i="31"/>
  <c r="BN91" i="31" s="1"/>
  <c r="CX91" i="31" s="1"/>
  <c r="BK60" i="31"/>
  <c r="BJ159" i="31"/>
  <c r="BH167" i="31"/>
  <c r="AV20" i="31"/>
  <c r="BN20" i="31" s="1"/>
  <c r="CX20" i="31" s="1"/>
  <c r="BJ11" i="31"/>
  <c r="BJ61" i="31"/>
  <c r="BJ104" i="31"/>
  <c r="DL104" i="31" s="1"/>
  <c r="BM155" i="31"/>
  <c r="BH153" i="31"/>
  <c r="BM201" i="31"/>
  <c r="BJ246" i="31"/>
  <c r="BJ71" i="31"/>
  <c r="BH71" i="31"/>
  <c r="BI97" i="31"/>
  <c r="CT102" i="31"/>
  <c r="CT145" i="31"/>
  <c r="BK55" i="31"/>
  <c r="BM70" i="31"/>
  <c r="AE146" i="31"/>
  <c r="BH174" i="31"/>
  <c r="CR174" i="31" s="1"/>
  <c r="BL257" i="31"/>
  <c r="BH263" i="31"/>
  <c r="CR263" i="31" s="1"/>
  <c r="BK106" i="31"/>
  <c r="BJ98" i="31"/>
  <c r="BK211" i="31"/>
  <c r="AR283" i="31"/>
  <c r="AS141" i="31"/>
  <c r="AR140" i="31"/>
  <c r="BI41" i="31"/>
  <c r="F41" i="31" s="1"/>
  <c r="BN53" i="31"/>
  <c r="BI78" i="31"/>
  <c r="CW240" i="31"/>
  <c r="BM108" i="31"/>
  <c r="CQ153" i="31"/>
  <c r="BK262" i="31"/>
  <c r="BL263" i="31"/>
  <c r="BK181" i="31"/>
  <c r="BH23" i="27"/>
  <c r="AV273" i="31"/>
  <c r="BN273" i="31" s="1"/>
  <c r="CX273" i="31" s="1"/>
  <c r="BJ205" i="31"/>
  <c r="BL97" i="31"/>
  <c r="AR83" i="31"/>
  <c r="CT83" i="31" s="1"/>
  <c r="AU71" i="31"/>
  <c r="BM71" i="31" s="1"/>
  <c r="AS41" i="31"/>
  <c r="AR16" i="31"/>
  <c r="BK16" i="31" s="1"/>
  <c r="CC16" i="31" s="1"/>
  <c r="DK16" i="31" s="1"/>
  <c r="DW4" i="27"/>
  <c r="DF4" i="27"/>
  <c r="BO4" i="27"/>
  <c r="BT304" i="31"/>
  <c r="CW4" i="27"/>
  <c r="BK4" i="27"/>
  <c r="BR188" i="31"/>
  <c r="DB188" i="31" s="1"/>
  <c r="BA259" i="31"/>
  <c r="BS259" i="31" s="1"/>
  <c r="AJ259" i="31"/>
  <c r="CI14" i="27"/>
  <c r="DQ14" i="27" s="1"/>
  <c r="O14" i="27"/>
  <c r="L309" i="31"/>
  <c r="DB14" i="27"/>
  <c r="AJ147" i="31"/>
  <c r="AI134" i="31"/>
  <c r="AZ134" i="31"/>
  <c r="BS5" i="31"/>
  <c r="AY304" i="31"/>
  <c r="BR5" i="31"/>
  <c r="AG31" i="31"/>
  <c r="AX31" i="31"/>
  <c r="CV289" i="31"/>
  <c r="DB8" i="31"/>
  <c r="O8" i="31"/>
  <c r="BZ39" i="31"/>
  <c r="DH39" i="31" s="1"/>
  <c r="AZ164" i="31"/>
  <c r="CZ164" i="31" s="1"/>
  <c r="AI164" i="31"/>
  <c r="BR9" i="31"/>
  <c r="CZ9" i="31"/>
  <c r="CR293" i="31"/>
  <c r="AW86" i="31"/>
  <c r="AF86" i="31"/>
  <c r="CU21" i="27"/>
  <c r="CW262" i="31"/>
  <c r="BO262" i="31"/>
  <c r="BQ216" i="31"/>
  <c r="DA216" i="31" s="1"/>
  <c r="BT14" i="27"/>
  <c r="DD14" i="27" s="1"/>
  <c r="ED275" i="31"/>
  <c r="BQ190" i="31"/>
  <c r="F10" i="31"/>
  <c r="AJ19" i="31"/>
  <c r="BA19" i="31"/>
  <c r="CT39" i="31"/>
  <c r="BL39" i="31"/>
  <c r="CZ59" i="31"/>
  <c r="DL249" i="31"/>
  <c r="I249" i="31"/>
  <c r="CC249" i="31"/>
  <c r="DK249" i="31" s="1"/>
  <c r="ED249" i="31" s="1"/>
  <c r="CV249" i="31"/>
  <c r="BS65" i="31"/>
  <c r="BP262" i="31"/>
  <c r="AH306" i="31"/>
  <c r="AY306" i="31"/>
  <c r="BQ306" i="31" s="1"/>
  <c r="DA306" i="31" s="1"/>
  <c r="BH59" i="31"/>
  <c r="AH22" i="31"/>
  <c r="BL45" i="31"/>
  <c r="DL45" i="31" s="1"/>
  <c r="BR230" i="31"/>
  <c r="DB230" i="31" s="1"/>
  <c r="AI59" i="31"/>
  <c r="AJ59" i="31" s="1"/>
  <c r="AY59" i="31"/>
  <c r="BR59" i="31" s="1"/>
  <c r="AZ19" i="31"/>
  <c r="CT302" i="31"/>
  <c r="BN292" i="31"/>
  <c r="BG259" i="31"/>
  <c r="BL147" i="31"/>
  <c r="BO156" i="31"/>
  <c r="AE76" i="31"/>
  <c r="BP189" i="31"/>
  <c r="CZ189" i="31"/>
  <c r="BQ189" i="31"/>
  <c r="CW260" i="31"/>
  <c r="BO260" i="31"/>
  <c r="BM302" i="31"/>
  <c r="BH310" i="31"/>
  <c r="CR310" i="31" s="1"/>
  <c r="BI310" i="31"/>
  <c r="BH239" i="31"/>
  <c r="CR239" i="31" s="1"/>
  <c r="BI239" i="31"/>
  <c r="CV40" i="31"/>
  <c r="I40" i="31"/>
  <c r="BJ216" i="31"/>
  <c r="DI216" i="31"/>
  <c r="BH57" i="31"/>
  <c r="ED201" i="31"/>
  <c r="AX187" i="31"/>
  <c r="BQ187" i="31" s="1"/>
  <c r="AH166" i="31"/>
  <c r="BZ198" i="31"/>
  <c r="DH198" i="31" s="1"/>
  <c r="AX282" i="31"/>
  <c r="CR302" i="31"/>
  <c r="AI116" i="31"/>
  <c r="BH13" i="31"/>
  <c r="AV162" i="31"/>
  <c r="BO162" i="31" s="1"/>
  <c r="L162" i="31" s="1"/>
  <c r="I11" i="27"/>
  <c r="BM288" i="31"/>
  <c r="AF210" i="31"/>
  <c r="AG210" i="31" s="1"/>
  <c r="AF133" i="31"/>
  <c r="BL99" i="31"/>
  <c r="CQ28" i="31"/>
  <c r="BO144" i="31"/>
  <c r="BN144" i="31"/>
  <c r="CX144" i="31" s="1"/>
  <c r="BL240" i="31"/>
  <c r="CW19" i="27"/>
  <c r="CT87" i="31"/>
  <c r="BL87" i="31"/>
  <c r="AW34" i="31"/>
  <c r="BO34" i="31" s="1"/>
  <c r="L34" i="31" s="1"/>
  <c r="AF34" i="31"/>
  <c r="BN152" i="31"/>
  <c r="CX152" i="31" s="1"/>
  <c r="BO152" i="31"/>
  <c r="L152" i="31" s="1"/>
  <c r="BI264" i="31"/>
  <c r="BH264" i="31"/>
  <c r="CR264" i="31" s="1"/>
  <c r="BK216" i="31"/>
  <c r="CU216" i="31" s="1"/>
  <c r="BL216" i="31"/>
  <c r="BL17" i="27"/>
  <c r="BK17" i="27"/>
  <c r="CU17" i="27" s="1"/>
  <c r="CQ292" i="31"/>
  <c r="BI292" i="31"/>
  <c r="BM206" i="31"/>
  <c r="CW206" i="31"/>
  <c r="BK47" i="31"/>
  <c r="CU47" i="31" s="1"/>
  <c r="DI25" i="31"/>
  <c r="BJ25" i="31"/>
  <c r="CQ25" i="31"/>
  <c r="AV71" i="31"/>
  <c r="BN71" i="31" s="1"/>
  <c r="CX71" i="31" s="1"/>
  <c r="AE71" i="31"/>
  <c r="BM122" i="31"/>
  <c r="BK256" i="31"/>
  <c r="CU256" i="31" s="1"/>
  <c r="BL256" i="31"/>
  <c r="I256" i="31" s="1"/>
  <c r="BM308" i="31"/>
  <c r="BL308" i="31"/>
  <c r="CC308" i="31" s="1"/>
  <c r="DK308" i="31" s="1"/>
  <c r="CT308" i="31"/>
  <c r="CC197" i="31"/>
  <c r="DK197" i="31" s="1"/>
  <c r="BQ252" i="31"/>
  <c r="DA252" i="31" s="1"/>
  <c r="EA47" i="31"/>
  <c r="AL144" i="31"/>
  <c r="AI230" i="31"/>
  <c r="BA230" i="31" s="1"/>
  <c r="BS230" i="31" s="1"/>
  <c r="BN170" i="31"/>
  <c r="CX170" i="31" s="1"/>
  <c r="AF12" i="27"/>
  <c r="BK109" i="31"/>
  <c r="CU109" i="31" s="1"/>
  <c r="BL109" i="31"/>
  <c r="I109" i="31" s="1"/>
  <c r="BN76" i="31"/>
  <c r="CX76" i="31" s="1"/>
  <c r="CT107" i="31"/>
  <c r="BL107" i="31"/>
  <c r="CW187" i="31"/>
  <c r="AY38" i="31"/>
  <c r="BQ38" i="31" s="1"/>
  <c r="DA38" i="31" s="1"/>
  <c r="AH38" i="31"/>
  <c r="BH151" i="31"/>
  <c r="CR151" i="31" s="1"/>
  <c r="BI151" i="31"/>
  <c r="BN208" i="31"/>
  <c r="BN256" i="31"/>
  <c r="CX256" i="31" s="1"/>
  <c r="BM300" i="31"/>
  <c r="BO300" i="31"/>
  <c r="CT303" i="31"/>
  <c r="CQ14" i="31"/>
  <c r="BO127" i="31"/>
  <c r="BP211" i="31"/>
  <c r="AH35" i="31"/>
  <c r="CW55" i="31"/>
  <c r="AW70" i="31"/>
  <c r="BH231" i="31"/>
  <c r="CQ295" i="31"/>
  <c r="BZ50" i="31"/>
  <c r="DH50" i="31" s="1"/>
  <c r="EA50" i="31" s="1"/>
  <c r="BJ122" i="31"/>
  <c r="CQ216" i="31"/>
  <c r="BQ26" i="31"/>
  <c r="AH151" i="31"/>
  <c r="CT34" i="31"/>
  <c r="BL34" i="31"/>
  <c r="BM209" i="31"/>
  <c r="BL209" i="31"/>
  <c r="BH103" i="31"/>
  <c r="BN179" i="31"/>
  <c r="CX179" i="31" s="1"/>
  <c r="BI217" i="31"/>
  <c r="F217" i="31" s="1"/>
  <c r="DI294" i="31"/>
  <c r="BJ294" i="31"/>
  <c r="BN240" i="31"/>
  <c r="CX240" i="31" s="1"/>
  <c r="BO240" i="31"/>
  <c r="BP260" i="31"/>
  <c r="DL74" i="31"/>
  <c r="CT75" i="31"/>
  <c r="BK156" i="31"/>
  <c r="CU156" i="31" s="1"/>
  <c r="BH156" i="31"/>
  <c r="CR156" i="31" s="1"/>
  <c r="CT157" i="31"/>
  <c r="BN302" i="31"/>
  <c r="BQ272" i="31"/>
  <c r="CC92" i="31"/>
  <c r="DK92" i="31" s="1"/>
  <c r="BP44" i="31"/>
  <c r="DR111" i="31"/>
  <c r="BO55" i="31"/>
  <c r="L55" i="31" s="1"/>
  <c r="BH96" i="31"/>
  <c r="BN176" i="31"/>
  <c r="CX176" i="31" s="1"/>
  <c r="BJ24" i="31"/>
  <c r="DL24" i="31" s="1"/>
  <c r="DI24" i="31"/>
  <c r="BJ32" i="31"/>
  <c r="DL32" i="31" s="1"/>
  <c r="CQ112" i="31"/>
  <c r="BG112" i="31"/>
  <c r="CR24" i="27"/>
  <c r="AV44" i="31"/>
  <c r="BO44" i="31" s="1"/>
  <c r="L44" i="31" s="1"/>
  <c r="BM65" i="31"/>
  <c r="CT65" i="31"/>
  <c r="CT91" i="31"/>
  <c r="BJ91" i="31"/>
  <c r="BK132" i="31"/>
  <c r="BH145" i="31"/>
  <c r="CR145" i="31" s="1"/>
  <c r="BK218" i="31"/>
  <c r="BG230" i="31"/>
  <c r="BH230" i="31"/>
  <c r="CW283" i="31"/>
  <c r="CW176" i="31"/>
  <c r="BH150" i="31"/>
  <c r="BI176" i="31"/>
  <c r="F176" i="31" s="1"/>
  <c r="BL16" i="31"/>
  <c r="BL233" i="31"/>
  <c r="BM233" i="31"/>
  <c r="AX25" i="31"/>
  <c r="CT120" i="31"/>
  <c r="BM120" i="31"/>
  <c r="BL207" i="31"/>
  <c r="CQ210" i="31"/>
  <c r="BG226" i="31"/>
  <c r="BH226" i="31"/>
  <c r="BK81" i="31"/>
  <c r="CU81" i="31" s="1"/>
  <c r="BL81" i="31"/>
  <c r="BG128" i="31"/>
  <c r="CQ128" i="31"/>
  <c r="AE247" i="31"/>
  <c r="AV247" i="31"/>
  <c r="BN247" i="31" s="1"/>
  <c r="CX247" i="31" s="1"/>
  <c r="AW93" i="31"/>
  <c r="AF93" i="31"/>
  <c r="BG257" i="31"/>
  <c r="CQ257" i="31"/>
  <c r="BL136" i="31"/>
  <c r="BM136" i="31"/>
  <c r="AE271" i="31"/>
  <c r="AV271" i="31"/>
  <c r="BN271" i="31" s="1"/>
  <c r="BG140" i="31"/>
  <c r="CQ140" i="31"/>
  <c r="AE113" i="31"/>
  <c r="AV113" i="31"/>
  <c r="BN113" i="31" s="1"/>
  <c r="AF23" i="31"/>
  <c r="AW23" i="31"/>
  <c r="BP151" i="31"/>
  <c r="BL120" i="31"/>
  <c r="BJ225" i="31"/>
  <c r="BH165" i="31"/>
  <c r="CT171" i="31"/>
  <c r="BK245" i="31"/>
  <c r="AF138" i="31"/>
  <c r="CQ166" i="31"/>
  <c r="CQ207" i="31"/>
  <c r="BJ112" i="31"/>
  <c r="CT205" i="31"/>
  <c r="BJ240" i="31"/>
  <c r="DO240" i="31" s="1"/>
  <c r="BJ284" i="31"/>
  <c r="BK284" i="31"/>
  <c r="CU284" i="31" s="1"/>
  <c r="DI108" i="31"/>
  <c r="BI108" i="31"/>
  <c r="F108" i="31" s="1"/>
  <c r="CV98" i="31"/>
  <c r="BI138" i="31"/>
  <c r="F138" i="31" s="1"/>
  <c r="CQ289" i="31"/>
  <c r="EA289" i="31" s="1"/>
  <c r="CQ232" i="31"/>
  <c r="DI210" i="31"/>
  <c r="BM9" i="31"/>
  <c r="BN9" i="31"/>
  <c r="AV23" i="31"/>
  <c r="CQ92" i="31"/>
  <c r="BN277" i="31"/>
  <c r="CT19" i="27"/>
  <c r="BJ19" i="27"/>
  <c r="BG21" i="31"/>
  <c r="BG7" i="27"/>
  <c r="CQ7" i="27"/>
  <c r="BH19" i="31"/>
  <c r="CR19" i="31" s="1"/>
  <c r="BI19" i="31"/>
  <c r="AF29" i="31"/>
  <c r="AW29" i="31"/>
  <c r="CW29" i="31" s="1"/>
  <c r="BH38" i="31"/>
  <c r="CR38" i="31" s="1"/>
  <c r="BI38" i="31"/>
  <c r="BM85" i="31"/>
  <c r="BN85" i="31"/>
  <c r="AE96" i="31"/>
  <c r="AV96" i="31"/>
  <c r="BN96" i="31" s="1"/>
  <c r="BI254" i="31"/>
  <c r="CQ226" i="31"/>
  <c r="CQ34" i="31"/>
  <c r="CT215" i="31"/>
  <c r="BI141" i="31"/>
  <c r="BL96" i="31"/>
  <c r="CQ96" i="31"/>
  <c r="BO20" i="31"/>
  <c r="AG186" i="31"/>
  <c r="AG236" i="31"/>
  <c r="AE284" i="31"/>
  <c r="DI270" i="31"/>
  <c r="EA270" i="31" s="1"/>
  <c r="BL18" i="27"/>
  <c r="CT237" i="31"/>
  <c r="BL199" i="31"/>
  <c r="BK205" i="31"/>
  <c r="CU205" i="31" s="1"/>
  <c r="AE305" i="31"/>
  <c r="AV305" i="31"/>
  <c r="BN305" i="31" s="1"/>
  <c r="DI116" i="31"/>
  <c r="BI116" i="31"/>
  <c r="CQ116" i="31"/>
  <c r="BJ116" i="31"/>
  <c r="BQ80" i="31"/>
  <c r="DA80" i="31" s="1"/>
  <c r="BR80" i="31"/>
  <c r="O80" i="31" s="1"/>
  <c r="BN80" i="31"/>
  <c r="CX80" i="31" s="1"/>
  <c r="BI293" i="31"/>
  <c r="F293" i="31" s="1"/>
  <c r="AE167" i="31"/>
  <c r="AV167" i="31"/>
  <c r="BN167" i="31" s="1"/>
  <c r="CX167" i="31" s="1"/>
  <c r="AF114" i="31"/>
  <c r="AW114" i="31"/>
  <c r="CW114" i="31" s="1"/>
  <c r="AE97" i="31"/>
  <c r="AV97" i="31"/>
  <c r="AE41" i="31"/>
  <c r="AV41" i="31"/>
  <c r="BN41" i="31" s="1"/>
  <c r="BN290" i="31"/>
  <c r="BJ299" i="31"/>
  <c r="DL299" i="31" s="1"/>
  <c r="CT289" i="31"/>
  <c r="BH292" i="31"/>
  <c r="CR292" i="31" s="1"/>
  <c r="BJ307" i="31"/>
  <c r="BL241" i="31"/>
  <c r="BN65" i="31"/>
  <c r="BH63" i="31"/>
  <c r="CW84" i="31"/>
  <c r="AF278" i="31"/>
  <c r="AW278" i="31"/>
  <c r="AE103" i="31"/>
  <c r="AV103" i="31"/>
  <c r="BN103" i="31" s="1"/>
  <c r="AG10" i="27"/>
  <c r="AY10" i="27" s="1"/>
  <c r="AX10" i="27"/>
  <c r="BH6" i="31"/>
  <c r="CR6" i="31" s="1"/>
  <c r="BK57" i="31"/>
  <c r="CU57" i="31" s="1"/>
  <c r="BI93" i="31"/>
  <c r="BI40" i="31"/>
  <c r="F40" i="31" s="1"/>
  <c r="BH82" i="31"/>
  <c r="CR82" i="31" s="1"/>
  <c r="BH31" i="31"/>
  <c r="BM207" i="31"/>
  <c r="BK285" i="31"/>
  <c r="BN245" i="31"/>
  <c r="CX245" i="31" s="1"/>
  <c r="BN280" i="31"/>
  <c r="CX280" i="31" s="1"/>
  <c r="BI144" i="31"/>
  <c r="F144" i="31" s="1"/>
  <c r="CT153" i="31"/>
  <c r="AF174" i="31"/>
  <c r="AW174" i="31"/>
  <c r="CW174" i="31" s="1"/>
  <c r="AF169" i="31"/>
  <c r="AW169" i="31"/>
  <c r="AE24" i="27"/>
  <c r="AV24" i="27"/>
  <c r="BN24" i="27" s="1"/>
  <c r="BL12" i="31"/>
  <c r="BK90" i="31"/>
  <c r="BK97" i="31"/>
  <c r="BL36" i="31"/>
  <c r="BN55" i="31"/>
  <c r="CX55" i="31" s="1"/>
  <c r="CQ55" i="31"/>
  <c r="EA55" i="31" s="1"/>
  <c r="CQ178" i="31"/>
  <c r="BJ203" i="31"/>
  <c r="BJ257" i="31"/>
  <c r="BL183" i="31"/>
  <c r="BH10" i="27"/>
  <c r="CR10" i="27" s="1"/>
  <c r="AU287" i="31"/>
  <c r="BM287" i="31" s="1"/>
  <c r="AS279" i="31"/>
  <c r="AR276" i="31"/>
  <c r="AO274" i="31"/>
  <c r="BG274" i="31" s="1"/>
  <c r="AQ142" i="31"/>
  <c r="AO141" i="31"/>
  <c r="BH141" i="31" s="1"/>
  <c r="CR141" i="31" s="1"/>
  <c r="AS140" i="31"/>
  <c r="AP61" i="31"/>
  <c r="BH61" i="31" s="1"/>
  <c r="CR61" i="31" s="1"/>
  <c r="AP52" i="31"/>
  <c r="BI203" i="31"/>
  <c r="BK79" i="31"/>
  <c r="AZ107" i="31"/>
  <c r="CZ107" i="31" s="1"/>
  <c r="AX8" i="31"/>
  <c r="AF36" i="31"/>
  <c r="AQ290" i="31"/>
  <c r="AR274" i="31"/>
  <c r="BJ274" i="31" s="1"/>
  <c r="CT33" i="31"/>
  <c r="BL62" i="31"/>
  <c r="AR141" i="31"/>
  <c r="BK141" i="31" s="1"/>
  <c r="AS105" i="31"/>
  <c r="AU88" i="31"/>
  <c r="BM88" i="31" s="1"/>
  <c r="AP19" i="27"/>
  <c r="BI19" i="27" s="1"/>
  <c r="F19" i="27" s="1"/>
  <c r="BI194" i="31"/>
  <c r="F194" i="31" s="1"/>
  <c r="BK12" i="27"/>
  <c r="CC12" i="27" s="1"/>
  <c r="DK12" i="27" s="1"/>
  <c r="BL7" i="31"/>
  <c r="AD287" i="31"/>
  <c r="AU275" i="31"/>
  <c r="BM275" i="31" s="1"/>
  <c r="AT274" i="31"/>
  <c r="AS142" i="31"/>
  <c r="BN4" i="27"/>
  <c r="CX4" i="27" s="1"/>
  <c r="BL4" i="27"/>
  <c r="BH4" i="27"/>
  <c r="CR4" i="27" s="1"/>
  <c r="BT5" i="31"/>
  <c r="EM272" i="31"/>
  <c r="EJ33" i="31"/>
  <c r="BO59" i="31"/>
  <c r="L59" i="31" s="1"/>
  <c r="BN59" i="31"/>
  <c r="BL13" i="27"/>
  <c r="BK13" i="27"/>
  <c r="BJ247" i="31"/>
  <c r="DI247" i="31"/>
  <c r="BI247" i="31"/>
  <c r="AF43" i="31"/>
  <c r="AW43" i="31"/>
  <c r="CW43" i="31" s="1"/>
  <c r="CR119" i="31"/>
  <c r="CV127" i="31"/>
  <c r="I127" i="31"/>
  <c r="CU263" i="31"/>
  <c r="F245" i="31"/>
  <c r="BZ245" i="31"/>
  <c r="DH245" i="31" s="1"/>
  <c r="EA245" i="31" s="1"/>
  <c r="CU200" i="31"/>
  <c r="BP49" i="31"/>
  <c r="CV239" i="31"/>
  <c r="I239" i="31"/>
  <c r="ED197" i="31"/>
  <c r="BA59" i="31"/>
  <c r="BS59" i="31" s="1"/>
  <c r="BP166" i="31"/>
  <c r="BQ166" i="31"/>
  <c r="DA166" i="31" s="1"/>
  <c r="AH127" i="31"/>
  <c r="AY127" i="31"/>
  <c r="BQ127" i="31" s="1"/>
  <c r="DA127" i="31" s="1"/>
  <c r="AH211" i="31"/>
  <c r="AY211" i="31"/>
  <c r="AZ242" i="31"/>
  <c r="AI242" i="31"/>
  <c r="AJ242" i="31" s="1"/>
  <c r="BN299" i="31"/>
  <c r="BO299" i="31"/>
  <c r="L299" i="31" s="1"/>
  <c r="L189" i="31"/>
  <c r="ED108" i="31"/>
  <c r="CQ39" i="31"/>
  <c r="CU152" i="31"/>
  <c r="EA143" i="31"/>
  <c r="CV273" i="31"/>
  <c r="CC273" i="31"/>
  <c r="DK273" i="31" s="1"/>
  <c r="BK39" i="31"/>
  <c r="BA176" i="31"/>
  <c r="BS176" i="31" s="1"/>
  <c r="AJ176" i="31"/>
  <c r="AG48" i="31"/>
  <c r="AX48" i="31"/>
  <c r="BP48" i="31" s="1"/>
  <c r="AH282" i="31"/>
  <c r="AY282" i="31"/>
  <c r="BQ282" i="31" s="1"/>
  <c r="DA282" i="31" s="1"/>
  <c r="I261" i="31"/>
  <c r="CV261" i="31"/>
  <c r="CC261" i="31"/>
  <c r="DK261" i="31" s="1"/>
  <c r="AY45" i="31"/>
  <c r="BQ45" i="31" s="1"/>
  <c r="DA45" i="31" s="1"/>
  <c r="BH105" i="31"/>
  <c r="CT151" i="31"/>
  <c r="BP277" i="31"/>
  <c r="BO150" i="31"/>
  <c r="CC33" i="31"/>
  <c r="DK33" i="31" s="1"/>
  <c r="ED33" i="31" s="1"/>
  <c r="CC229" i="31"/>
  <c r="DK229" i="31" s="1"/>
  <c r="CC32" i="31"/>
  <c r="DK32" i="31" s="1"/>
  <c r="DB63" i="31"/>
  <c r="AH6" i="27"/>
  <c r="CF176" i="31"/>
  <c r="DN176" i="31" s="1"/>
  <c r="BO81" i="31"/>
  <c r="I75" i="31"/>
  <c r="I240" i="31"/>
  <c r="BP14" i="27"/>
  <c r="DR14" i="27" s="1"/>
  <c r="CU119" i="31"/>
  <c r="DL139" i="31"/>
  <c r="CC139" i="31"/>
  <c r="DK139" i="31" s="1"/>
  <c r="BH294" i="31"/>
  <c r="BN159" i="31"/>
  <c r="BJ81" i="31"/>
  <c r="CW162" i="31"/>
  <c r="BO187" i="31"/>
  <c r="I92" i="31"/>
  <c r="DL92" i="31"/>
  <c r="CC119" i="31"/>
  <c r="DK119" i="31" s="1"/>
  <c r="AW256" i="31"/>
  <c r="CW256" i="31" s="1"/>
  <c r="L280" i="31"/>
  <c r="F117" i="31"/>
  <c r="BQ59" i="31"/>
  <c r="L21" i="31"/>
  <c r="AX210" i="31"/>
  <c r="CW32" i="31"/>
  <c r="I47" i="31"/>
  <c r="CV47" i="31"/>
  <c r="AW13" i="31"/>
  <c r="AF13" i="31"/>
  <c r="BR258" i="31"/>
  <c r="AG69" i="31"/>
  <c r="AF72" i="31"/>
  <c r="CV264" i="31"/>
  <c r="I32" i="31"/>
  <c r="BZ192" i="31"/>
  <c r="DH192" i="31" s="1"/>
  <c r="EA192" i="31" s="1"/>
  <c r="O63" i="31"/>
  <c r="I55" i="31"/>
  <c r="BH20" i="31"/>
  <c r="CR20" i="31" s="1"/>
  <c r="BI20" i="31"/>
  <c r="BI49" i="31"/>
  <c r="BJ49" i="31"/>
  <c r="BJ52" i="31"/>
  <c r="DI52" i="31"/>
  <c r="BH14" i="27"/>
  <c r="CR14" i="27" s="1"/>
  <c r="CQ14" i="27"/>
  <c r="BN8" i="27"/>
  <c r="CT99" i="31"/>
  <c r="BM99" i="31"/>
  <c r="CR99" i="31"/>
  <c r="BZ99" i="31"/>
  <c r="DH99" i="31" s="1"/>
  <c r="EA99" i="31" s="1"/>
  <c r="BG198" i="31"/>
  <c r="CQ198" i="31"/>
  <c r="EA198" i="31" s="1"/>
  <c r="BJ89" i="31"/>
  <c r="DL89" i="31" s="1"/>
  <c r="DI89" i="31"/>
  <c r="CQ89" i="31"/>
  <c r="DI95" i="31"/>
  <c r="BI95" i="31"/>
  <c r="F95" i="31" s="1"/>
  <c r="DI235" i="31"/>
  <c r="BI235" i="31"/>
  <c r="CW245" i="31"/>
  <c r="BO245" i="31"/>
  <c r="I252" i="31"/>
  <c r="CV252" i="31"/>
  <c r="BP206" i="31"/>
  <c r="CZ206" i="31"/>
  <c r="BK307" i="31"/>
  <c r="CU307" i="31" s="1"/>
  <c r="BL307" i="31"/>
  <c r="CV307" i="31" s="1"/>
  <c r="I7" i="27"/>
  <c r="DL7" i="27"/>
  <c r="DI272" i="31"/>
  <c r="BI272" i="31"/>
  <c r="BA94" i="31"/>
  <c r="BS94" i="31" s="1"/>
  <c r="AJ94" i="31"/>
  <c r="CR68" i="31"/>
  <c r="I100" i="31"/>
  <c r="CV100" i="31"/>
  <c r="AY28" i="31"/>
  <c r="AH28" i="31"/>
  <c r="CC69" i="31"/>
  <c r="DK69" i="31" s="1"/>
  <c r="CU69" i="31"/>
  <c r="CR34" i="31"/>
  <c r="BZ34" i="31"/>
  <c r="DH34" i="31" s="1"/>
  <c r="BZ89" i="31"/>
  <c r="DH89" i="31" s="1"/>
  <c r="F89" i="31"/>
  <c r="CW38" i="31"/>
  <c r="BM38" i="31"/>
  <c r="BJ17" i="27"/>
  <c r="CW72" i="31"/>
  <c r="BO72" i="31"/>
  <c r="BJ117" i="31"/>
  <c r="CQ117" i="31"/>
  <c r="BP147" i="31"/>
  <c r="BO147" i="31"/>
  <c r="CW147" i="31"/>
  <c r="CT228" i="31"/>
  <c r="BL228" i="31"/>
  <c r="CQ240" i="31"/>
  <c r="BG240" i="31"/>
  <c r="CQ249" i="31"/>
  <c r="BH249" i="31"/>
  <c r="BH262" i="31"/>
  <c r="CR262" i="31" s="1"/>
  <c r="BI262" i="31"/>
  <c r="BH299" i="31"/>
  <c r="BG299" i="31"/>
  <c r="CC74" i="31"/>
  <c r="DK74" i="31" s="1"/>
  <c r="ED74" i="31" s="1"/>
  <c r="CU74" i="31"/>
  <c r="AX19" i="27"/>
  <c r="BP19" i="27" s="1"/>
  <c r="AG19" i="27"/>
  <c r="DI75" i="31"/>
  <c r="BI75" i="31"/>
  <c r="BJ82" i="31"/>
  <c r="DL82" i="31" s="1"/>
  <c r="ED82" i="31" s="1"/>
  <c r="CQ82" i="31"/>
  <c r="BG156" i="31"/>
  <c r="CQ156" i="31"/>
  <c r="BM303" i="31"/>
  <c r="CL240" i="31"/>
  <c r="DT240" i="31" s="1"/>
  <c r="DD240" i="31"/>
  <c r="CC17" i="31"/>
  <c r="DK17" i="31" s="1"/>
  <c r="CU17" i="31"/>
  <c r="CC48" i="31"/>
  <c r="DK48" i="31" s="1"/>
  <c r="I48" i="31"/>
  <c r="AW123" i="31"/>
  <c r="AF123" i="31"/>
  <c r="L5" i="31"/>
  <c r="AX70" i="31"/>
  <c r="AG70" i="31"/>
  <c r="AG64" i="31"/>
  <c r="AY64" i="31" s="1"/>
  <c r="BQ64" i="31" s="1"/>
  <c r="AY128" i="31"/>
  <c r="BQ128" i="31" s="1"/>
  <c r="DA128" i="31" s="1"/>
  <c r="AH128" i="31"/>
  <c r="CV231" i="31"/>
  <c r="I231" i="31"/>
  <c r="CC231" i="31"/>
  <c r="DK231" i="31" s="1"/>
  <c r="DI83" i="31"/>
  <c r="CQ83" i="31"/>
  <c r="BJ83" i="31"/>
  <c r="CR96" i="31"/>
  <c r="BZ96" i="31"/>
  <c r="DH96" i="31" s="1"/>
  <c r="EA96" i="31" s="1"/>
  <c r="BP51" i="31"/>
  <c r="DE240" i="31"/>
  <c r="BN286" i="31"/>
  <c r="BP45" i="31"/>
  <c r="BO134" i="31"/>
  <c r="DL99" i="31"/>
  <c r="BL156" i="31"/>
  <c r="CW208" i="31"/>
  <c r="CW286" i="31"/>
  <c r="CV256" i="31"/>
  <c r="BO158" i="31"/>
  <c r="CW158" i="31"/>
  <c r="BK13" i="31"/>
  <c r="CU13" i="31" s="1"/>
  <c r="BL13" i="31"/>
  <c r="CW192" i="31"/>
  <c r="BP192" i="31"/>
  <c r="CT156" i="31"/>
  <c r="BN205" i="31"/>
  <c r="CX205" i="31" s="1"/>
  <c r="BH206" i="31"/>
  <c r="BN307" i="31"/>
  <c r="DL11" i="27"/>
  <c r="ED11" i="27" s="1"/>
  <c r="BI224" i="31"/>
  <c r="F224" i="31" s="1"/>
  <c r="BL255" i="31"/>
  <c r="BI229" i="31"/>
  <c r="BN47" i="31"/>
  <c r="DL231" i="31"/>
  <c r="BQ35" i="31"/>
  <c r="BP230" i="31"/>
  <c r="BI20" i="27"/>
  <c r="BN111" i="31"/>
  <c r="BJ176" i="31"/>
  <c r="AG212" i="31"/>
  <c r="BI17" i="31"/>
  <c r="BL118" i="31"/>
  <c r="BG134" i="31"/>
  <c r="I110" i="31"/>
  <c r="AI300" i="31"/>
  <c r="BN44" i="31"/>
  <c r="CQ43" i="31"/>
  <c r="BH11" i="31"/>
  <c r="BI45" i="31"/>
  <c r="F45" i="31" s="1"/>
  <c r="BH144" i="31"/>
  <c r="CR144" i="31" s="1"/>
  <c r="BK123" i="31"/>
  <c r="BL213" i="31"/>
  <c r="BK103" i="31"/>
  <c r="CQ230" i="31"/>
  <c r="BL6" i="31"/>
  <c r="BH13" i="27"/>
  <c r="BK7" i="31"/>
  <c r="DL7" i="31" s="1"/>
  <c r="BI8" i="31"/>
  <c r="F8" i="31" s="1"/>
  <c r="BM69" i="31"/>
  <c r="BM90" i="31"/>
  <c r="BK22" i="31"/>
  <c r="CU22" i="31" s="1"/>
  <c r="BN28" i="31"/>
  <c r="BH40" i="31"/>
  <c r="BK40" i="31"/>
  <c r="BH155" i="31"/>
  <c r="CR155" i="31" s="1"/>
  <c r="BK100" i="31"/>
  <c r="BH30" i="31"/>
  <c r="CR30" i="31" s="1"/>
  <c r="AW186" i="31"/>
  <c r="BH161" i="31"/>
  <c r="CR161" i="31" s="1"/>
  <c r="BI213" i="31"/>
  <c r="BG236" i="31"/>
  <c r="BH237" i="31"/>
  <c r="CR237" i="31" s="1"/>
  <c r="BH205" i="31"/>
  <c r="BJ281" i="31"/>
  <c r="BK289" i="31"/>
  <c r="BZ211" i="31"/>
  <c r="DH211" i="31" s="1"/>
  <c r="CR211" i="31"/>
  <c r="AW6" i="31"/>
  <c r="AF6" i="31"/>
  <c r="CQ27" i="31"/>
  <c r="BI162" i="31"/>
  <c r="F162" i="31" s="1"/>
  <c r="BI166" i="31"/>
  <c r="AW88" i="31"/>
  <c r="CW88" i="31" s="1"/>
  <c r="AF88" i="31"/>
  <c r="AW142" i="31"/>
  <c r="AF142" i="31"/>
  <c r="BP236" i="31"/>
  <c r="DO108" i="31"/>
  <c r="BM36" i="31"/>
  <c r="BH66" i="31"/>
  <c r="CR66" i="31" s="1"/>
  <c r="CW197" i="31"/>
  <c r="BJ241" i="31"/>
  <c r="AG140" i="31"/>
  <c r="BN104" i="31"/>
  <c r="CX104" i="31" s="1"/>
  <c r="BJ129" i="31"/>
  <c r="BJ131" i="31"/>
  <c r="BM55" i="31"/>
  <c r="BJ80" i="31"/>
  <c r="BM112" i="31"/>
  <c r="BK149" i="31"/>
  <c r="BJ181" i="31"/>
  <c r="CW244" i="31"/>
  <c r="BK244" i="31"/>
  <c r="AJ107" i="31"/>
  <c r="BO18" i="31"/>
  <c r="AT279" i="31"/>
  <c r="AU296" i="31"/>
  <c r="BN296" i="31" s="1"/>
  <c r="CX296" i="31" s="1"/>
  <c r="AR279" i="31"/>
  <c r="AP277" i="31"/>
  <c r="AD275" i="31"/>
  <c r="AV114" i="31"/>
  <c r="BN114" i="31" s="1"/>
  <c r="CX114" i="31" s="1"/>
  <c r="AQ16" i="31"/>
  <c r="BM172" i="31"/>
  <c r="AU257" i="31"/>
  <c r="AP222" i="31"/>
  <c r="AU216" i="31"/>
  <c r="BM216" i="31" s="1"/>
  <c r="AT160" i="31"/>
  <c r="BM160" i="31" s="1"/>
  <c r="AP142" i="31"/>
  <c r="BJ120" i="31"/>
  <c r="BL46" i="31"/>
  <c r="CU4" i="27"/>
  <c r="DL4" i="27"/>
  <c r="CC4" i="27"/>
  <c r="DK4" i="27" s="1"/>
  <c r="BB118" i="31"/>
  <c r="BT118" i="31" s="1"/>
  <c r="AK118" i="31"/>
  <c r="S290" i="31"/>
  <c r="BV290" i="31"/>
  <c r="BA288" i="31"/>
  <c r="AJ288" i="31"/>
  <c r="AH31" i="31"/>
  <c r="AY31" i="31"/>
  <c r="BQ31" i="31" s="1"/>
  <c r="DA31" i="31" s="1"/>
  <c r="BA158" i="31"/>
  <c r="BS158" i="31" s="1"/>
  <c r="AJ158" i="31"/>
  <c r="BP156" i="31"/>
  <c r="CZ156" i="31"/>
  <c r="F24" i="31"/>
  <c r="BZ24" i="31"/>
  <c r="DH24" i="31" s="1"/>
  <c r="BL14" i="31"/>
  <c r="BK14" i="31"/>
  <c r="CU14" i="31" s="1"/>
  <c r="BN14" i="31"/>
  <c r="BM14" i="31"/>
  <c r="AE16" i="31"/>
  <c r="AV16" i="31"/>
  <c r="BN16" i="31" s="1"/>
  <c r="DL17" i="31"/>
  <c r="DL24" i="27"/>
  <c r="CV24" i="27"/>
  <c r="I24" i="27"/>
  <c r="AW17" i="27"/>
  <c r="AF17" i="27"/>
  <c r="BM6" i="31"/>
  <c r="BN6" i="31"/>
  <c r="AV7" i="31"/>
  <c r="BN7" i="31" s="1"/>
  <c r="AE7" i="31"/>
  <c r="CV20" i="31"/>
  <c r="I20" i="31"/>
  <c r="BH21" i="31"/>
  <c r="CR21" i="31" s="1"/>
  <c r="CT22" i="31"/>
  <c r="BM22" i="31"/>
  <c r="BL22" i="31"/>
  <c r="BM34" i="31"/>
  <c r="BN34" i="31"/>
  <c r="CQ41" i="31"/>
  <c r="BH41" i="31"/>
  <c r="BG41" i="31"/>
  <c r="CR108" i="31"/>
  <c r="BZ108" i="31"/>
  <c r="DH108" i="31" s="1"/>
  <c r="BK37" i="31"/>
  <c r="BL37" i="31"/>
  <c r="CW45" i="31"/>
  <c r="BM45" i="31"/>
  <c r="AV52" i="31"/>
  <c r="BN52" i="31" s="1"/>
  <c r="AE52" i="31"/>
  <c r="BI54" i="31"/>
  <c r="AV56" i="31"/>
  <c r="BN56" i="31" s="1"/>
  <c r="CX56" i="31" s="1"/>
  <c r="AE56" i="31"/>
  <c r="BH62" i="31"/>
  <c r="BG62" i="31"/>
  <c r="CQ62" i="31"/>
  <c r="BL67" i="31"/>
  <c r="CT67" i="31"/>
  <c r="DL71" i="31"/>
  <c r="ED71" i="31" s="1"/>
  <c r="DL97" i="31"/>
  <c r="CU97" i="31"/>
  <c r="CC97" i="31"/>
  <c r="DK97" i="31" s="1"/>
  <c r="BH132" i="31"/>
  <c r="CR132" i="31" s="1"/>
  <c r="BI132" i="31"/>
  <c r="CT161" i="31"/>
  <c r="BL161" i="31"/>
  <c r="F207" i="31"/>
  <c r="BZ207" i="31"/>
  <c r="DH207" i="31" s="1"/>
  <c r="EA207" i="31" s="1"/>
  <c r="BK215" i="31"/>
  <c r="BL215" i="31"/>
  <c r="DI242" i="31"/>
  <c r="BK15" i="31"/>
  <c r="CU15" i="31" s="1"/>
  <c r="BL15" i="31"/>
  <c r="CQ15" i="31"/>
  <c r="DI15" i="31"/>
  <c r="BJ15" i="31"/>
  <c r="BI15" i="31"/>
  <c r="L36" i="31"/>
  <c r="BH36" i="31"/>
  <c r="CQ36" i="31"/>
  <c r="BG36" i="31"/>
  <c r="BJ36" i="31"/>
  <c r="BK36" i="31"/>
  <c r="CT36" i="31"/>
  <c r="AF78" i="31"/>
  <c r="AW78" i="31"/>
  <c r="AF126" i="31"/>
  <c r="AW126" i="31"/>
  <c r="AF172" i="31"/>
  <c r="AW172" i="31"/>
  <c r="BL182" i="31"/>
  <c r="BK182" i="31"/>
  <c r="CU182" i="31" s="1"/>
  <c r="CT182" i="31"/>
  <c r="BJ182" i="31"/>
  <c r="CQ195" i="31"/>
  <c r="BJ195" i="31"/>
  <c r="DI195" i="31"/>
  <c r="BI195" i="31"/>
  <c r="BK203" i="31"/>
  <c r="DI256" i="31"/>
  <c r="BJ256" i="31"/>
  <c r="DL256" i="31" s="1"/>
  <c r="BI256" i="31"/>
  <c r="CQ256" i="31"/>
  <c r="DL257" i="31"/>
  <c r="BO62" i="31"/>
  <c r="BL66" i="31"/>
  <c r="BM66" i="31"/>
  <c r="CT66" i="31"/>
  <c r="BI106" i="31"/>
  <c r="CU181" i="31"/>
  <c r="CC181" i="31"/>
  <c r="DK181" i="31" s="1"/>
  <c r="BG181" i="31"/>
  <c r="AV228" i="31"/>
  <c r="AE228" i="31"/>
  <c r="BO244" i="31"/>
  <c r="BN253" i="31"/>
  <c r="AV285" i="31"/>
  <c r="AE285" i="31"/>
  <c r="AF222" i="31"/>
  <c r="AW222" i="31"/>
  <c r="AK80" i="31"/>
  <c r="BB80" i="31"/>
  <c r="BT80" i="31" s="1"/>
  <c r="BM4" i="27"/>
  <c r="U4" i="27"/>
  <c r="DG4" i="27" s="1"/>
  <c r="BU4" i="27"/>
  <c r="S4" i="27"/>
  <c r="DU304" i="31"/>
  <c r="AM5" i="31"/>
  <c r="BE5" i="31" s="1"/>
  <c r="BD5" i="31"/>
  <c r="BV5" i="31" s="1"/>
  <c r="BR304" i="31"/>
  <c r="DU5" i="31"/>
  <c r="S5" i="31"/>
  <c r="DE5" i="31" s="1"/>
  <c r="O108" i="31"/>
  <c r="CI108" i="31"/>
  <c r="DQ108" i="31" s="1"/>
  <c r="DB108" i="31"/>
  <c r="DR108" i="31"/>
  <c r="L68" i="31"/>
  <c r="CF68" i="31"/>
  <c r="DN68" i="31" s="1"/>
  <c r="AJ164" i="31"/>
  <c r="BA164" i="31"/>
  <c r="BS164" i="31" s="1"/>
  <c r="BQ164" i="31"/>
  <c r="BR164" i="31"/>
  <c r="F243" i="31"/>
  <c r="O188" i="31"/>
  <c r="BA68" i="31"/>
  <c r="BS68" i="31" s="1"/>
  <c r="AZ309" i="31"/>
  <c r="AI309" i="31"/>
  <c r="BS192" i="31"/>
  <c r="BT192" i="31"/>
  <c r="L135" i="31"/>
  <c r="CF135" i="31"/>
  <c r="DN135" i="31" s="1"/>
  <c r="BR192" i="31"/>
  <c r="CZ192" i="31"/>
  <c r="F30" i="31"/>
  <c r="DC304" i="31"/>
  <c r="L4" i="27"/>
  <c r="G4" i="27"/>
  <c r="CS4" i="27" s="1"/>
  <c r="S304" i="31"/>
  <c r="DE304" i="31" s="1"/>
  <c r="U307" i="31"/>
  <c r="DG307" i="31" s="1"/>
  <c r="DA108" i="31"/>
  <c r="BA252" i="31"/>
  <c r="BS252" i="31" s="1"/>
  <c r="AJ252" i="31"/>
  <c r="BR259" i="31"/>
  <c r="BC192" i="31"/>
  <c r="AL192" i="31"/>
  <c r="BR280" i="31"/>
  <c r="CZ280" i="31"/>
  <c r="CW31" i="31"/>
  <c r="BP31" i="31"/>
  <c r="AH136" i="31"/>
  <c r="AY136" i="31"/>
  <c r="BQ136" i="31" s="1"/>
  <c r="BO43" i="31"/>
  <c r="AG150" i="31"/>
  <c r="AX150" i="31"/>
  <c r="BP150" i="31" s="1"/>
  <c r="AG90" i="31"/>
  <c r="AX90" i="31"/>
  <c r="BP90" i="31" s="1"/>
  <c r="DU33" i="31"/>
  <c r="AK298" i="31"/>
  <c r="BB298" i="31"/>
  <c r="BT298" i="31" s="1"/>
  <c r="BQ9" i="27"/>
  <c r="BR9" i="27"/>
  <c r="BP68" i="31"/>
  <c r="BQ89" i="31"/>
  <c r="DO151" i="31"/>
  <c r="DL151" i="31"/>
  <c r="O240" i="31"/>
  <c r="DB240" i="31"/>
  <c r="CR105" i="31"/>
  <c r="BZ105" i="31"/>
  <c r="DH105" i="31" s="1"/>
  <c r="BN29" i="31"/>
  <c r="CX29" i="31" s="1"/>
  <c r="BO29" i="31"/>
  <c r="CR7" i="27"/>
  <c r="BZ7" i="27"/>
  <c r="DH7" i="27" s="1"/>
  <c r="CF129" i="31"/>
  <c r="DN129" i="31" s="1"/>
  <c r="CX129" i="31"/>
  <c r="CR213" i="31"/>
  <c r="T290" i="31"/>
  <c r="AL105" i="31"/>
  <c r="O16" i="27"/>
  <c r="O105" i="31"/>
  <c r="DR147" i="31"/>
  <c r="EJ147" i="31" s="1"/>
  <c r="DB147" i="31"/>
  <c r="O147" i="31"/>
  <c r="CF31" i="31"/>
  <c r="DN31" i="31" s="1"/>
  <c r="L31" i="31"/>
  <c r="AJ156" i="31"/>
  <c r="BA156" i="31"/>
  <c r="BS156" i="31" s="1"/>
  <c r="L110" i="31"/>
  <c r="BP259" i="31"/>
  <c r="BQ259" i="31"/>
  <c r="DA259" i="31" s="1"/>
  <c r="L180" i="31"/>
  <c r="CF180" i="31"/>
  <c r="DN180" i="31" s="1"/>
  <c r="BQ22" i="31"/>
  <c r="I45" i="31"/>
  <c r="BI188" i="31"/>
  <c r="BJ188" i="31"/>
  <c r="DI188" i="31"/>
  <c r="EA39" i="31"/>
  <c r="F10" i="27"/>
  <c r="BZ10" i="27"/>
  <c r="DH10" i="27" s="1"/>
  <c r="EA10" i="27" s="1"/>
  <c r="CR176" i="31"/>
  <c r="BZ176" i="31"/>
  <c r="DH176" i="31" s="1"/>
  <c r="EA176" i="31" s="1"/>
  <c r="CF128" i="31"/>
  <c r="DN128" i="31" s="1"/>
  <c r="F94" i="31"/>
  <c r="BZ94" i="31"/>
  <c r="DH94" i="31" s="1"/>
  <c r="EA94" i="31" s="1"/>
  <c r="DA190" i="31"/>
  <c r="CI190" i="31"/>
  <c r="DQ190" i="31" s="1"/>
  <c r="L116" i="31"/>
  <c r="CF116" i="31"/>
  <c r="DN116" i="31" s="1"/>
  <c r="DO116" i="31"/>
  <c r="AX226" i="31"/>
  <c r="BP226" i="31" s="1"/>
  <c r="AG226" i="31"/>
  <c r="BR131" i="31"/>
  <c r="CZ131" i="31"/>
  <c r="CU72" i="31"/>
  <c r="CC295" i="31"/>
  <c r="DK295" i="31" s="1"/>
  <c r="CU295" i="31"/>
  <c r="DL295" i="31"/>
  <c r="AK19" i="31"/>
  <c r="BB19" i="31"/>
  <c r="BT19" i="31" s="1"/>
  <c r="AX299" i="31"/>
  <c r="BP299" i="31" s="1"/>
  <c r="AG299" i="31"/>
  <c r="BJ227" i="31"/>
  <c r="DI227" i="31"/>
  <c r="BI227" i="31"/>
  <c r="CX271" i="31"/>
  <c r="CX6" i="27"/>
  <c r="CR69" i="31"/>
  <c r="CU167" i="31"/>
  <c r="CQ105" i="31"/>
  <c r="BG105" i="31"/>
  <c r="AF143" i="31"/>
  <c r="AW143" i="31"/>
  <c r="CV226" i="31"/>
  <c r="I226" i="31"/>
  <c r="CC24" i="31"/>
  <c r="DK24" i="31" s="1"/>
  <c r="ED24" i="31" s="1"/>
  <c r="AF196" i="31"/>
  <c r="AW196" i="31"/>
  <c r="DO224" i="31"/>
  <c r="CV224" i="31"/>
  <c r="I224" i="31"/>
  <c r="AG277" i="31"/>
  <c r="BL234" i="31"/>
  <c r="DL121" i="31"/>
  <c r="ED121" i="31" s="1"/>
  <c r="CC127" i="31"/>
  <c r="DK127" i="31" s="1"/>
  <c r="DO127" i="31"/>
  <c r="BU144" i="31"/>
  <c r="DU144" i="31"/>
  <c r="S144" i="31"/>
  <c r="DA7" i="27"/>
  <c r="CR173" i="31"/>
  <c r="BZ173" i="31"/>
  <c r="DH173" i="31" s="1"/>
  <c r="EA173" i="31" s="1"/>
  <c r="BQ156" i="31"/>
  <c r="L229" i="31"/>
  <c r="BL49" i="31"/>
  <c r="BK49" i="31"/>
  <c r="CV221" i="31"/>
  <c r="BZ58" i="31"/>
  <c r="DH58" i="31" s="1"/>
  <c r="EA58" i="31" s="1"/>
  <c r="CF204" i="31"/>
  <c r="DN204" i="31" s="1"/>
  <c r="L204" i="31"/>
  <c r="CV281" i="31"/>
  <c r="DL264" i="31"/>
  <c r="ED264" i="31" s="1"/>
  <c r="CX165" i="31"/>
  <c r="AL171" i="31"/>
  <c r="CR77" i="31"/>
  <c r="BZ77" i="31"/>
  <c r="DH77" i="31" s="1"/>
  <c r="EA77" i="31" s="1"/>
  <c r="BH107" i="31"/>
  <c r="CQ107" i="31"/>
  <c r="BG107" i="31"/>
  <c r="AW132" i="31"/>
  <c r="AF132" i="31"/>
  <c r="BN197" i="31"/>
  <c r="BO197" i="31"/>
  <c r="BL212" i="31"/>
  <c r="BM212" i="31"/>
  <c r="CT212" i="31"/>
  <c r="AW267" i="31"/>
  <c r="AF267" i="31"/>
  <c r="BM270" i="31"/>
  <c r="CT270" i="31"/>
  <c r="BL270" i="31"/>
  <c r="BG306" i="31"/>
  <c r="BH306" i="31"/>
  <c r="CR306" i="31" s="1"/>
  <c r="BO210" i="31"/>
  <c r="CW210" i="31"/>
  <c r="I299" i="31"/>
  <c r="CV299" i="31"/>
  <c r="CR249" i="31"/>
  <c r="BZ249" i="31"/>
  <c r="DH249" i="31" s="1"/>
  <c r="EA249" i="31" s="1"/>
  <c r="AX170" i="31"/>
  <c r="O171" i="31"/>
  <c r="DB171" i="31"/>
  <c r="AH243" i="31"/>
  <c r="AY243" i="31"/>
  <c r="BQ243" i="31" s="1"/>
  <c r="DA243" i="31" s="1"/>
  <c r="BJ135" i="31"/>
  <c r="BI261" i="31"/>
  <c r="DI261" i="31"/>
  <c r="CQ261" i="31"/>
  <c r="CR159" i="31"/>
  <c r="BZ159" i="31"/>
  <c r="DH159" i="31" s="1"/>
  <c r="EA159" i="31" s="1"/>
  <c r="CW300" i="31"/>
  <c r="DI300" i="31"/>
  <c r="BI300" i="31"/>
  <c r="CQ300" i="31"/>
  <c r="BJ300" i="31"/>
  <c r="CX305" i="31"/>
  <c r="CR91" i="31"/>
  <c r="BZ91" i="31"/>
  <c r="DH91" i="31" s="1"/>
  <c r="EA91" i="31" s="1"/>
  <c r="AJ258" i="31"/>
  <c r="BA258" i="31"/>
  <c r="BS258" i="31" s="1"/>
  <c r="BQ211" i="31"/>
  <c r="AZ25" i="27"/>
  <c r="AI25" i="27"/>
  <c r="CX32" i="31"/>
  <c r="CF299" i="31"/>
  <c r="DN299" i="31" s="1"/>
  <c r="BT144" i="31"/>
  <c r="BP28" i="31"/>
  <c r="BQ28" i="31"/>
  <c r="CQ13" i="31"/>
  <c r="DI13" i="31"/>
  <c r="BG73" i="31"/>
  <c r="CQ73" i="31"/>
  <c r="AX79" i="31"/>
  <c r="BP79" i="31" s="1"/>
  <c r="AG79" i="31"/>
  <c r="AG119" i="31"/>
  <c r="AX119" i="31"/>
  <c r="BP119" i="31" s="1"/>
  <c r="EA117" i="31"/>
  <c r="CW134" i="31"/>
  <c r="CF32" i="31"/>
  <c r="DN32" i="31" s="1"/>
  <c r="CF131" i="31"/>
  <c r="DN131" i="31" s="1"/>
  <c r="CF144" i="31"/>
  <c r="DN144" i="31" s="1"/>
  <c r="L144" i="31"/>
  <c r="BJ198" i="31"/>
  <c r="CT198" i="31"/>
  <c r="BJ95" i="31"/>
  <c r="DL95" i="31" s="1"/>
  <c r="ED95" i="31" s="1"/>
  <c r="AH194" i="31"/>
  <c r="AY194" i="31"/>
  <c r="BQ194" i="31" s="1"/>
  <c r="BK265" i="31"/>
  <c r="CT265" i="31"/>
  <c r="BJ302" i="31"/>
  <c r="BK302" i="31"/>
  <c r="BN112" i="31"/>
  <c r="CX112" i="31" s="1"/>
  <c r="BO250" i="31"/>
  <c r="CQ255" i="31"/>
  <c r="DI255" i="31"/>
  <c r="CW261" i="31"/>
  <c r="BV272" i="31"/>
  <c r="CV269" i="31"/>
  <c r="CC269" i="31"/>
  <c r="DK269" i="31" s="1"/>
  <c r="ED269" i="31" s="1"/>
  <c r="AH70" i="31"/>
  <c r="AY70" i="31"/>
  <c r="BQ70" i="31" s="1"/>
  <c r="BG33" i="31"/>
  <c r="CQ33" i="31"/>
  <c r="CT229" i="31"/>
  <c r="ED229" i="31" s="1"/>
  <c r="BM229" i="31"/>
  <c r="BK291" i="31"/>
  <c r="BL291" i="31"/>
  <c r="CW220" i="31"/>
  <c r="BO220" i="31"/>
  <c r="CU138" i="31"/>
  <c r="BJ14" i="27"/>
  <c r="CT14" i="27"/>
  <c r="BJ262" i="31"/>
  <c r="CQ262" i="31"/>
  <c r="AF125" i="31"/>
  <c r="AW125" i="31"/>
  <c r="BG224" i="31"/>
  <c r="BH224" i="31"/>
  <c r="CR224" i="31" s="1"/>
  <c r="BK300" i="31"/>
  <c r="CU300" i="31" s="1"/>
  <c r="BL300" i="31"/>
  <c r="BK303" i="31"/>
  <c r="BL303" i="31"/>
  <c r="CR157" i="31"/>
  <c r="CU21" i="31"/>
  <c r="AJ270" i="31"/>
  <c r="BN237" i="31"/>
  <c r="BL28" i="31"/>
  <c r="BH73" i="31"/>
  <c r="CR73" i="31" s="1"/>
  <c r="BK144" i="31"/>
  <c r="CQ250" i="31"/>
  <c r="BI250" i="31"/>
  <c r="BJ266" i="31"/>
  <c r="I216" i="31"/>
  <c r="CV216" i="31"/>
  <c r="BM47" i="31"/>
  <c r="AX153" i="31"/>
  <c r="AG153" i="31"/>
  <c r="AF71" i="31"/>
  <c r="AW71" i="31"/>
  <c r="AF310" i="31"/>
  <c r="AW310" i="31"/>
  <c r="AZ266" i="31"/>
  <c r="AI266" i="31"/>
  <c r="BH18" i="27"/>
  <c r="CR18" i="27" s="1"/>
  <c r="BI18" i="27"/>
  <c r="BK8" i="31"/>
  <c r="BJ8" i="31"/>
  <c r="BK61" i="31"/>
  <c r="BL61" i="31"/>
  <c r="BH160" i="31"/>
  <c r="CR160" i="31" s="1"/>
  <c r="BG160" i="31"/>
  <c r="CQ160" i="31"/>
  <c r="BI129" i="31"/>
  <c r="BH129" i="31"/>
  <c r="CR129" i="31" s="1"/>
  <c r="BL135" i="31"/>
  <c r="CT135" i="31"/>
  <c r="BM87" i="31"/>
  <c r="BN87" i="31"/>
  <c r="CX87" i="31" s="1"/>
  <c r="BM307" i="31"/>
  <c r="BM228" i="31"/>
  <c r="AH64" i="31"/>
  <c r="CC111" i="31"/>
  <c r="DK111" i="31" s="1"/>
  <c r="ED111" i="31" s="1"/>
  <c r="CV111" i="31"/>
  <c r="BK83" i="31"/>
  <c r="BL83" i="31"/>
  <c r="AF227" i="31"/>
  <c r="AW227" i="31"/>
  <c r="AX99" i="31"/>
  <c r="BP99" i="31" s="1"/>
  <c r="AG99" i="31"/>
  <c r="I145" i="31"/>
  <c r="CC145" i="31"/>
  <c r="DK145" i="31" s="1"/>
  <c r="BI29" i="31"/>
  <c r="DI29" i="31"/>
  <c r="BJ29" i="31"/>
  <c r="BM82" i="31"/>
  <c r="BN82" i="31"/>
  <c r="AE83" i="31"/>
  <c r="AV83" i="31"/>
  <c r="BN83" i="31" s="1"/>
  <c r="CX83" i="31" s="1"/>
  <c r="I108" i="31"/>
  <c r="CV108" i="31"/>
  <c r="AW27" i="31"/>
  <c r="AF27" i="31"/>
  <c r="BI87" i="31"/>
  <c r="BJ292" i="31"/>
  <c r="BL157" i="31"/>
  <c r="CT147" i="31"/>
  <c r="BI73" i="31"/>
  <c r="BZ11" i="27"/>
  <c r="DH11" i="27" s="1"/>
  <c r="BH122" i="31"/>
  <c r="CF152" i="31"/>
  <c r="DN152" i="31" s="1"/>
  <c r="AX158" i="31"/>
  <c r="BQ158" i="31" s="1"/>
  <c r="I295" i="31"/>
  <c r="AY18" i="27"/>
  <c r="BQ18" i="27" s="1"/>
  <c r="AH18" i="27"/>
  <c r="CV104" i="31"/>
  <c r="AG182" i="31"/>
  <c r="AX182" i="31"/>
  <c r="BP182" i="31" s="1"/>
  <c r="CV116" i="31"/>
  <c r="I116" i="31"/>
  <c r="DL116" i="31"/>
  <c r="BL210" i="31"/>
  <c r="BK210" i="31"/>
  <c r="CU210" i="31" s="1"/>
  <c r="CT216" i="31"/>
  <c r="BN153" i="31"/>
  <c r="BO153" i="31"/>
  <c r="F130" i="31"/>
  <c r="BO64" i="31"/>
  <c r="CF22" i="31"/>
  <c r="DN22" i="31" s="1"/>
  <c r="L22" i="31"/>
  <c r="BK94" i="31"/>
  <c r="CU94" i="31" s="1"/>
  <c r="BL94" i="31"/>
  <c r="BH295" i="31"/>
  <c r="CR295" i="31" s="1"/>
  <c r="BI295" i="31"/>
  <c r="CV9" i="31"/>
  <c r="BO61" i="31"/>
  <c r="CW61" i="31"/>
  <c r="ED54" i="31"/>
  <c r="AX5" i="27"/>
  <c r="BP5" i="27" s="1"/>
  <c r="AG5" i="27"/>
  <c r="AL63" i="31"/>
  <c r="BC63" i="31"/>
  <c r="BH23" i="31"/>
  <c r="CR12" i="31"/>
  <c r="BZ12" i="31"/>
  <c r="DH12" i="31" s="1"/>
  <c r="EA12" i="31" s="1"/>
  <c r="BH138" i="31"/>
  <c r="BG138" i="31"/>
  <c r="AY261" i="31"/>
  <c r="BQ261" i="31" s="1"/>
  <c r="AH261" i="31"/>
  <c r="BO261" i="31"/>
  <c r="AZ38" i="31"/>
  <c r="AI38" i="31"/>
  <c r="BC12" i="31"/>
  <c r="AL12" i="31"/>
  <c r="BM53" i="31"/>
  <c r="F32" i="31"/>
  <c r="BZ32" i="31"/>
  <c r="DH32" i="31" s="1"/>
  <c r="EA32" i="31" s="1"/>
  <c r="AZ39" i="31"/>
  <c r="AI39" i="31"/>
  <c r="BH33" i="31"/>
  <c r="CR33" i="31" s="1"/>
  <c r="BJ118" i="31"/>
  <c r="DI118" i="31"/>
  <c r="EA118" i="31" s="1"/>
  <c r="BI163" i="31"/>
  <c r="BH163" i="31"/>
  <c r="CR163" i="31" s="1"/>
  <c r="AX235" i="31"/>
  <c r="BP235" i="31" s="1"/>
  <c r="AG235" i="31"/>
  <c r="BO104" i="31"/>
  <c r="CW104" i="31"/>
  <c r="BG268" i="31"/>
  <c r="CQ268" i="31"/>
  <c r="BH268" i="31"/>
  <c r="BG185" i="31"/>
  <c r="BH185" i="31"/>
  <c r="BI209" i="31"/>
  <c r="BH209" i="31"/>
  <c r="CR209" i="31" s="1"/>
  <c r="CU56" i="31"/>
  <c r="CC56" i="31"/>
  <c r="DK56" i="31" s="1"/>
  <c r="BH7" i="31"/>
  <c r="CR7" i="31" s="1"/>
  <c r="BH232" i="31"/>
  <c r="CR232" i="31" s="1"/>
  <c r="BI232" i="31"/>
  <c r="DI306" i="31"/>
  <c r="AW296" i="31"/>
  <c r="AF296" i="31"/>
  <c r="DI177" i="31"/>
  <c r="BI177" i="31"/>
  <c r="BJ177" i="31"/>
  <c r="BN88" i="31"/>
  <c r="BO88" i="31"/>
  <c r="CC256" i="31"/>
  <c r="DK256" i="31" s="1"/>
  <c r="AG92" i="31"/>
  <c r="BB12" i="31"/>
  <c r="BT12" i="31" s="1"/>
  <c r="AG55" i="31"/>
  <c r="AF57" i="31"/>
  <c r="BZ46" i="31"/>
  <c r="DH46" i="31" s="1"/>
  <c r="EA46" i="31" s="1"/>
  <c r="CQ111" i="31"/>
  <c r="BJ94" i="31"/>
  <c r="BL280" i="31"/>
  <c r="F27" i="31"/>
  <c r="AF61" i="31"/>
  <c r="BJ192" i="31"/>
  <c r="BI33" i="31"/>
  <c r="BO25" i="31"/>
  <c r="AW179" i="31"/>
  <c r="CQ44" i="31"/>
  <c r="EA44" i="31" s="1"/>
  <c r="BH45" i="31"/>
  <c r="BJ12" i="31"/>
  <c r="CW189" i="31"/>
  <c r="BG69" i="31"/>
  <c r="CQ69" i="31"/>
  <c r="BN45" i="31"/>
  <c r="CX45" i="31" s="1"/>
  <c r="BJ14" i="31"/>
  <c r="AE297" i="31"/>
  <c r="AV297" i="31"/>
  <c r="BN297" i="31" s="1"/>
  <c r="CX297" i="31" s="1"/>
  <c r="BI200" i="31"/>
  <c r="BJ242" i="31"/>
  <c r="BK281" i="31"/>
  <c r="CW198" i="31"/>
  <c r="BO198" i="31"/>
  <c r="BH221" i="31"/>
  <c r="CR221" i="31" s="1"/>
  <c r="BI221" i="31"/>
  <c r="BM171" i="31"/>
  <c r="BN171" i="31"/>
  <c r="CX171" i="31" s="1"/>
  <c r="CC70" i="31"/>
  <c r="DK70" i="31" s="1"/>
  <c r="BQ94" i="31"/>
  <c r="CW24" i="31"/>
  <c r="BH95" i="31"/>
  <c r="CR95" i="31" s="1"/>
  <c r="BH162" i="31"/>
  <c r="CQ162" i="31"/>
  <c r="CT30" i="31"/>
  <c r="BL30" i="31"/>
  <c r="CT56" i="31"/>
  <c r="BJ56" i="31"/>
  <c r="BH281" i="31"/>
  <c r="CR281" i="31" s="1"/>
  <c r="BI281" i="31"/>
  <c r="CQ68" i="31"/>
  <c r="DI68" i="31"/>
  <c r="BI273" i="31"/>
  <c r="BJ273" i="31"/>
  <c r="CQ273" i="31"/>
  <c r="CQ293" i="31"/>
  <c r="BG293" i="31"/>
  <c r="AG67" i="31"/>
  <c r="AX67" i="31"/>
  <c r="BP67" i="31" s="1"/>
  <c r="CT8" i="31"/>
  <c r="BI26" i="31"/>
  <c r="CQ26" i="31"/>
  <c r="DI26" i="31"/>
  <c r="BH111" i="31"/>
  <c r="BG129" i="31"/>
  <c r="CQ129" i="31"/>
  <c r="BH139" i="31"/>
  <c r="CT210" i="31"/>
  <c r="BJ210" i="31"/>
  <c r="BG223" i="31"/>
  <c r="BH223" i="31"/>
  <c r="BI237" i="31"/>
  <c r="DI237" i="31"/>
  <c r="BL205" i="31"/>
  <c r="AE215" i="31"/>
  <c r="AV215" i="31"/>
  <c r="BN215" i="31" s="1"/>
  <c r="CX215" i="31" s="1"/>
  <c r="AG152" i="31"/>
  <c r="AX152" i="31"/>
  <c r="BP152" i="31" s="1"/>
  <c r="CQ221" i="31"/>
  <c r="DI221" i="31"/>
  <c r="BL304" i="31"/>
  <c r="BO171" i="31"/>
  <c r="CW171" i="31"/>
  <c r="I102" i="31"/>
  <c r="CV102" i="31"/>
  <c r="AW264" i="31"/>
  <c r="AF264" i="31"/>
  <c r="BH19" i="27"/>
  <c r="CQ19" i="27"/>
  <c r="I9" i="27"/>
  <c r="CV9" i="27"/>
  <c r="AE10" i="31"/>
  <c r="AV10" i="31"/>
  <c r="BN10" i="31" s="1"/>
  <c r="BK59" i="31"/>
  <c r="CU59" i="31" s="1"/>
  <c r="CT59" i="31"/>
  <c r="DI226" i="31"/>
  <c r="CT18" i="27"/>
  <c r="BK11" i="31"/>
  <c r="CF25" i="27"/>
  <c r="DN25" i="27" s="1"/>
  <c r="BJ65" i="31"/>
  <c r="DI18" i="27"/>
  <c r="CQ18" i="27"/>
  <c r="BH8" i="31"/>
  <c r="BN90" i="31"/>
  <c r="BJ26" i="31"/>
  <c r="BG119" i="31"/>
  <c r="BI135" i="31"/>
  <c r="BJ146" i="31"/>
  <c r="CQ139" i="31"/>
  <c r="BH64" i="31"/>
  <c r="CR64" i="31" s="1"/>
  <c r="CQ200" i="31"/>
  <c r="CQ277" i="31"/>
  <c r="CQ124" i="31"/>
  <c r="BG124" i="31"/>
  <c r="AE184" i="31"/>
  <c r="AX105" i="31"/>
  <c r="BQ105" i="31" s="1"/>
  <c r="AI250" i="31"/>
  <c r="AZ250" i="31"/>
  <c r="CT57" i="31"/>
  <c r="BL57" i="31"/>
  <c r="DI146" i="31"/>
  <c r="BI146" i="31"/>
  <c r="BK107" i="31"/>
  <c r="CQ64" i="31"/>
  <c r="BI64" i="31"/>
  <c r="BK221" i="31"/>
  <c r="DL221" i="31" s="1"/>
  <c r="BH269" i="31"/>
  <c r="AH224" i="31"/>
  <c r="AY224" i="31"/>
  <c r="AF269" i="31"/>
  <c r="AW269" i="31"/>
  <c r="AW163" i="31"/>
  <c r="AF163" i="31"/>
  <c r="BM130" i="31"/>
  <c r="BN130" i="31"/>
  <c r="CV101" i="31"/>
  <c r="I101" i="31"/>
  <c r="AE117" i="31"/>
  <c r="DI61" i="31"/>
  <c r="BH246" i="31"/>
  <c r="BJ293" i="31"/>
  <c r="CV19" i="27"/>
  <c r="DL19" i="27"/>
  <c r="I19" i="27"/>
  <c r="BM24" i="27"/>
  <c r="BL137" i="31"/>
  <c r="BJ143" i="31"/>
  <c r="BK246" i="31"/>
  <c r="CC246" i="31" s="1"/>
  <c r="DK246" i="31" s="1"/>
  <c r="AH85" i="31"/>
  <c r="AY85" i="31"/>
  <c r="BQ85" i="31" s="1"/>
  <c r="BM20" i="27"/>
  <c r="BG22" i="27"/>
  <c r="BH22" i="27"/>
  <c r="AF74" i="31"/>
  <c r="AW74" i="31"/>
  <c r="BI102" i="31"/>
  <c r="BJ102" i="31"/>
  <c r="AF109" i="31"/>
  <c r="AW109" i="31"/>
  <c r="DI125" i="31"/>
  <c r="BJ125" i="31"/>
  <c r="CT133" i="31"/>
  <c r="BK133" i="31"/>
  <c r="BI174" i="31"/>
  <c r="CQ174" i="31"/>
  <c r="BK180" i="31"/>
  <c r="CQ260" i="31"/>
  <c r="BN160" i="31"/>
  <c r="AX114" i="31"/>
  <c r="BP114" i="31" s="1"/>
  <c r="AG114" i="31"/>
  <c r="CT21" i="31"/>
  <c r="BK42" i="31"/>
  <c r="BI85" i="31"/>
  <c r="BJ62" i="31"/>
  <c r="BI160" i="31"/>
  <c r="BK207" i="31"/>
  <c r="CT186" i="31"/>
  <c r="AG11" i="27"/>
  <c r="AX11" i="27"/>
  <c r="BP11" i="27" s="1"/>
  <c r="BK86" i="31"/>
  <c r="BM161" i="31"/>
  <c r="BJ168" i="31"/>
  <c r="CT254" i="31"/>
  <c r="BH257" i="31"/>
  <c r="BJ106" i="31"/>
  <c r="BI301" i="31"/>
  <c r="DI14" i="27"/>
  <c r="BI14" i="27"/>
  <c r="AG292" i="31"/>
  <c r="AX292" i="31"/>
  <c r="AF195" i="31"/>
  <c r="AW195" i="31"/>
  <c r="BN19" i="27"/>
  <c r="DI74" i="31"/>
  <c r="BL80" i="31"/>
  <c r="BM80" i="31"/>
  <c r="AG168" i="31"/>
  <c r="AX168" i="31"/>
  <c r="BP168" i="31" s="1"/>
  <c r="AR297" i="31"/>
  <c r="AO297" i="31"/>
  <c r="BG297" i="31" s="1"/>
  <c r="AQ297" i="31"/>
  <c r="AT297" i="31"/>
  <c r="BJ283" i="31"/>
  <c r="AO217" i="31"/>
  <c r="AR217" i="31"/>
  <c r="AR53" i="31"/>
  <c r="BJ53" i="31" s="1"/>
  <c r="AO53" i="31"/>
  <c r="AS53" i="31"/>
  <c r="AU285" i="31"/>
  <c r="BM285" i="31" s="1"/>
  <c r="AX240" i="31"/>
  <c r="BP240" i="31" s="1"/>
  <c r="AS290" i="31"/>
  <c r="BK290" i="31" s="1"/>
  <c r="AO243" i="31"/>
  <c r="AU243" i="31"/>
  <c r="AO234" i="31"/>
  <c r="AV234" i="31"/>
  <c r="AR234" i="31"/>
  <c r="BK234" i="31" s="1"/>
  <c r="CU234" i="31" s="1"/>
  <c r="AP5" i="31"/>
  <c r="AO5" i="31"/>
  <c r="AS5" i="31"/>
  <c r="AR5" i="31"/>
  <c r="AP290" i="31"/>
  <c r="AD274" i="31"/>
  <c r="AU274" i="31"/>
  <c r="AU202" i="31"/>
  <c r="BM202" i="31" s="1"/>
  <c r="AD202" i="31"/>
  <c r="AU154" i="31"/>
  <c r="BN154" i="31" s="1"/>
  <c r="AS154" i="31"/>
  <c r="BK154" i="31" s="1"/>
  <c r="AR84" i="31"/>
  <c r="CT84" i="31" s="1"/>
  <c r="AO84" i="31"/>
  <c r="AV30" i="31"/>
  <c r="AS18" i="31"/>
  <c r="AO18" i="31"/>
  <c r="AR9" i="31"/>
  <c r="AO9" i="31"/>
  <c r="AS274" i="31"/>
  <c r="AP274" i="31"/>
  <c r="AP28" i="31"/>
  <c r="AR28" i="31"/>
  <c r="AT5" i="27"/>
  <c r="BM5" i="27" s="1"/>
  <c r="AQ5" i="27"/>
  <c r="AO5" i="27"/>
  <c r="BG5" i="27" s="1"/>
  <c r="AR5" i="27"/>
  <c r="AS5" i="27"/>
  <c r="AP5" i="27"/>
  <c r="AP74" i="31"/>
  <c r="BH74" i="31" s="1"/>
  <c r="CR74" i="31" s="1"/>
  <c r="AS50" i="31"/>
  <c r="AV74" i="31"/>
  <c r="BN74" i="31" s="1"/>
  <c r="AP4" i="31" l="1"/>
  <c r="AW4" i="31"/>
  <c r="BB4" i="31"/>
  <c r="BC4" i="31"/>
  <c r="AR4" i="31"/>
  <c r="BD4" i="31"/>
  <c r="BE4" i="31"/>
  <c r="BW4" i="31" s="1"/>
  <c r="AY4" i="31"/>
  <c r="AY246" i="31"/>
  <c r="BQ246" i="31" s="1"/>
  <c r="DA246" i="31" s="1"/>
  <c r="AH246" i="31"/>
  <c r="BZ286" i="31"/>
  <c r="DH286" i="31" s="1"/>
  <c r="EA286" i="31" s="1"/>
  <c r="F286" i="31"/>
  <c r="AL65" i="31"/>
  <c r="AM65" i="31" s="1"/>
  <c r="BE65" i="31" s="1"/>
  <c r="BC65" i="31"/>
  <c r="BU65" i="31" s="1"/>
  <c r="M65" i="31" s="1"/>
  <c r="CY65" i="31" s="1"/>
  <c r="DL12" i="31"/>
  <c r="ED127" i="31"/>
  <c r="DO55" i="31"/>
  <c r="F285" i="31"/>
  <c r="BZ285" i="31"/>
  <c r="DH285" i="31" s="1"/>
  <c r="EA285" i="31" s="1"/>
  <c r="AY8" i="27"/>
  <c r="BQ8" i="27" s="1"/>
  <c r="DA8" i="27" s="1"/>
  <c r="AH8" i="27"/>
  <c r="BM98" i="31"/>
  <c r="BN98" i="31"/>
  <c r="CX98" i="31" s="1"/>
  <c r="AW237" i="31"/>
  <c r="BT307" i="31"/>
  <c r="BU307" i="31"/>
  <c r="O189" i="31"/>
  <c r="DB189" i="31"/>
  <c r="CV245" i="31"/>
  <c r="I245" i="31"/>
  <c r="CZ19" i="31"/>
  <c r="BR19" i="31"/>
  <c r="AE137" i="31"/>
  <c r="AV137" i="31"/>
  <c r="BM156" i="31"/>
  <c r="DO156" i="31" s="1"/>
  <c r="EG156" i="31" s="1"/>
  <c r="BN156" i="31"/>
  <c r="CX156" i="31" s="1"/>
  <c r="O118" i="31"/>
  <c r="DB118" i="31"/>
  <c r="CI118" i="31"/>
  <c r="DQ118" i="31" s="1"/>
  <c r="CZ4" i="27"/>
  <c r="BR4" i="27"/>
  <c r="BS4" i="27"/>
  <c r="AF14" i="31"/>
  <c r="AW14" i="31"/>
  <c r="AX281" i="31"/>
  <c r="BP281" i="31" s="1"/>
  <c r="AG281" i="31"/>
  <c r="CW170" i="31"/>
  <c r="BO170" i="31"/>
  <c r="F158" i="31"/>
  <c r="BZ158" i="31"/>
  <c r="DH158" i="31" s="1"/>
  <c r="I163" i="31"/>
  <c r="CV163" i="31"/>
  <c r="DL68" i="31"/>
  <c r="ED68" i="31" s="1"/>
  <c r="BI252" i="31"/>
  <c r="CU24" i="27"/>
  <c r="CC24" i="27"/>
  <c r="DK24" i="27" s="1"/>
  <c r="F124" i="31"/>
  <c r="BZ124" i="31"/>
  <c r="DH124" i="31" s="1"/>
  <c r="EA124" i="31" s="1"/>
  <c r="DC131" i="31"/>
  <c r="S131" i="31"/>
  <c r="DU131" i="31"/>
  <c r="BU131" i="31"/>
  <c r="CZ288" i="31"/>
  <c r="BR288" i="31"/>
  <c r="CW168" i="31"/>
  <c r="BN168" i="31"/>
  <c r="CX168" i="31" s="1"/>
  <c r="BK184" i="31"/>
  <c r="CU184" i="31" s="1"/>
  <c r="CT184" i="31"/>
  <c r="AF257" i="31"/>
  <c r="AW257" i="31"/>
  <c r="AZ216" i="31"/>
  <c r="BZ144" i="31"/>
  <c r="DH144" i="31" s="1"/>
  <c r="BN162" i="31"/>
  <c r="CX162" i="31" s="1"/>
  <c r="BA242" i="31"/>
  <c r="BS242" i="31" s="1"/>
  <c r="BZ69" i="31"/>
  <c r="DH69" i="31" s="1"/>
  <c r="CF246" i="31"/>
  <c r="DN246" i="31" s="1"/>
  <c r="L246" i="31"/>
  <c r="BH43" i="31"/>
  <c r="BI43" i="31"/>
  <c r="F43" i="31" s="1"/>
  <c r="AE217" i="31"/>
  <c r="AW217" i="31" s="1"/>
  <c r="AV217" i="31"/>
  <c r="BN217" i="31" s="1"/>
  <c r="CX217" i="31" s="1"/>
  <c r="BM268" i="31"/>
  <c r="BL268" i="31"/>
  <c r="EA69" i="31"/>
  <c r="I219" i="31"/>
  <c r="CV219" i="31"/>
  <c r="BN284" i="31"/>
  <c r="CX284" i="31" s="1"/>
  <c r="BO182" i="31"/>
  <c r="CW182" i="31"/>
  <c r="CC13" i="27"/>
  <c r="DK13" i="27" s="1"/>
  <c r="CT309" i="31"/>
  <c r="BL309" i="31"/>
  <c r="BL16" i="27"/>
  <c r="BK16" i="27"/>
  <c r="CU16" i="27" s="1"/>
  <c r="R304" i="31"/>
  <c r="DD304" i="31" s="1"/>
  <c r="CL304" i="31"/>
  <c r="DT304" i="31" s="1"/>
  <c r="BO85" i="31"/>
  <c r="L85" i="31" s="1"/>
  <c r="CW85" i="31"/>
  <c r="BN79" i="31"/>
  <c r="CX79" i="31" s="1"/>
  <c r="BM79" i="31"/>
  <c r="BM144" i="31"/>
  <c r="CT144" i="31"/>
  <c r="BH115" i="31"/>
  <c r="CR115" i="31" s="1"/>
  <c r="BG115" i="31"/>
  <c r="CQ115" i="31"/>
  <c r="BA9" i="31"/>
  <c r="BS9" i="31" s="1"/>
  <c r="AJ9" i="31"/>
  <c r="CI270" i="31"/>
  <c r="DQ270" i="31" s="1"/>
  <c r="O270" i="31"/>
  <c r="DB270" i="31"/>
  <c r="DR270" i="31"/>
  <c r="DB176" i="31"/>
  <c r="O176" i="31"/>
  <c r="CI176" i="31"/>
  <c r="DQ176" i="31" s="1"/>
  <c r="EJ176" i="31" s="1"/>
  <c r="L108" i="31"/>
  <c r="CF108" i="31"/>
  <c r="DN108" i="31" s="1"/>
  <c r="EG108" i="31" s="1"/>
  <c r="BP292" i="31"/>
  <c r="BI306" i="31"/>
  <c r="F306" i="31" s="1"/>
  <c r="DO32" i="31"/>
  <c r="CQ306" i="31"/>
  <c r="AX4" i="31"/>
  <c r="CQ106" i="31"/>
  <c r="CW34" i="31"/>
  <c r="AO4" i="31"/>
  <c r="BG4" i="31" s="1"/>
  <c r="CF192" i="31"/>
  <c r="DN192" i="31" s="1"/>
  <c r="BP10" i="27"/>
  <c r="BQ304" i="31"/>
  <c r="DA304" i="31" s="1"/>
  <c r="BQ204" i="31"/>
  <c r="DA204" i="31" s="1"/>
  <c r="BS80" i="31"/>
  <c r="CQ170" i="31"/>
  <c r="DL9" i="27"/>
  <c r="BP165" i="31"/>
  <c r="CW165" i="31"/>
  <c r="BH113" i="31"/>
  <c r="CR113" i="31" s="1"/>
  <c r="BM140" i="31"/>
  <c r="CT267" i="31"/>
  <c r="F240" i="31"/>
  <c r="BZ240" i="31"/>
  <c r="DH240" i="31" s="1"/>
  <c r="BS188" i="31"/>
  <c r="BL85" i="31"/>
  <c r="CC85" i="31" s="1"/>
  <c r="DK85" i="31" s="1"/>
  <c r="BK85" i="31"/>
  <c r="CU85" i="31" s="1"/>
  <c r="CT191" i="31"/>
  <c r="BL191" i="31"/>
  <c r="BK267" i="31"/>
  <c r="BM236" i="31"/>
  <c r="CW152" i="31"/>
  <c r="BI140" i="31"/>
  <c r="F140" i="31" s="1"/>
  <c r="BH140" i="31"/>
  <c r="BL152" i="31"/>
  <c r="I152" i="31" s="1"/>
  <c r="CT152" i="31"/>
  <c r="BK248" i="31"/>
  <c r="CU248" i="31" s="1"/>
  <c r="BN99" i="31"/>
  <c r="CX99" i="31" s="1"/>
  <c r="BO99" i="31"/>
  <c r="DL150" i="31"/>
  <c r="BI128" i="31"/>
  <c r="F128" i="31" s="1"/>
  <c r="BH128" i="31"/>
  <c r="CR128" i="31" s="1"/>
  <c r="EA158" i="31"/>
  <c r="BZ17" i="27"/>
  <c r="DH17" i="27" s="1"/>
  <c r="EA17" i="27" s="1"/>
  <c r="F17" i="27"/>
  <c r="BG54" i="31"/>
  <c r="CQ54" i="31"/>
  <c r="BP85" i="31"/>
  <c r="AG179" i="31"/>
  <c r="AX179" i="31"/>
  <c r="BP179" i="31" s="1"/>
  <c r="BZ238" i="31"/>
  <c r="DH238" i="31" s="1"/>
  <c r="EA238" i="31" s="1"/>
  <c r="F238" i="31"/>
  <c r="CZ116" i="31"/>
  <c r="BR116" i="31"/>
  <c r="DC5" i="31"/>
  <c r="M5" i="31"/>
  <c r="CY5" i="31" s="1"/>
  <c r="EA60" i="31"/>
  <c r="AG20" i="27"/>
  <c r="AX20" i="27"/>
  <c r="BP20" i="27" s="1"/>
  <c r="BH67" i="31"/>
  <c r="CQ67" i="31"/>
  <c r="CR51" i="31"/>
  <c r="BZ51" i="31"/>
  <c r="DH51" i="31" s="1"/>
  <c r="EA51" i="31" s="1"/>
  <c r="AF308" i="31"/>
  <c r="AW308" i="31"/>
  <c r="BO308" i="31" s="1"/>
  <c r="BO140" i="31"/>
  <c r="BN140" i="31"/>
  <c r="BG149" i="31"/>
  <c r="BH149" i="31"/>
  <c r="BG170" i="31"/>
  <c r="BL144" i="31"/>
  <c r="DL144" i="31" s="1"/>
  <c r="DO111" i="31"/>
  <c r="BA4" i="31"/>
  <c r="ED89" i="31"/>
  <c r="AL304" i="31"/>
  <c r="BO49" i="31"/>
  <c r="L49" i="31" s="1"/>
  <c r="BN49" i="31"/>
  <c r="CW254" i="31"/>
  <c r="BM254" i="31"/>
  <c r="BN254" i="31"/>
  <c r="CX254" i="31" s="1"/>
  <c r="BJ244" i="31"/>
  <c r="DL244" i="31" s="1"/>
  <c r="BI244" i="31"/>
  <c r="F244" i="31" s="1"/>
  <c r="BK178" i="31"/>
  <c r="CU178" i="31" s="1"/>
  <c r="CT218" i="31"/>
  <c r="BL218" i="31"/>
  <c r="BG258" i="31"/>
  <c r="CQ258" i="31"/>
  <c r="BK122" i="31"/>
  <c r="CU122" i="31" s="1"/>
  <c r="BL122" i="31"/>
  <c r="I122" i="31" s="1"/>
  <c r="CW232" i="31"/>
  <c r="BM232" i="31"/>
  <c r="CV59" i="31"/>
  <c r="I59" i="31"/>
  <c r="DI23" i="27"/>
  <c r="BJ23" i="27"/>
  <c r="BI23" i="27"/>
  <c r="F23" i="27" s="1"/>
  <c r="CQ23" i="27"/>
  <c r="BN77" i="31"/>
  <c r="CX77" i="31" s="1"/>
  <c r="BM21" i="31"/>
  <c r="BL21" i="31"/>
  <c r="BJ207" i="31"/>
  <c r="CT207" i="31"/>
  <c r="BM68" i="31"/>
  <c r="DO68" i="31" s="1"/>
  <c r="CW68" i="31"/>
  <c r="EG68" i="31" s="1"/>
  <c r="CN4" i="27"/>
  <c r="BZ60" i="31"/>
  <c r="DH60" i="31" s="1"/>
  <c r="F60" i="31"/>
  <c r="AL189" i="31"/>
  <c r="BC189" i="31"/>
  <c r="AX53" i="31"/>
  <c r="BP53" i="31" s="1"/>
  <c r="AG53" i="31"/>
  <c r="CZ63" i="31"/>
  <c r="BQ63" i="31"/>
  <c r="BK288" i="31"/>
  <c r="CU288" i="31" s="1"/>
  <c r="BL288" i="31"/>
  <c r="AT4" i="31"/>
  <c r="AU4" i="31"/>
  <c r="BN4" i="31" s="1"/>
  <c r="CX4" i="31" s="1"/>
  <c r="AZ4" i="31"/>
  <c r="DI70" i="31"/>
  <c r="CQ70" i="31"/>
  <c r="BI70" i="31"/>
  <c r="BM16" i="27"/>
  <c r="CW16" i="27"/>
  <c r="AG20" i="31"/>
  <c r="AX20" i="31"/>
  <c r="BP20" i="31" s="1"/>
  <c r="CQ291" i="31"/>
  <c r="EO4" i="27"/>
  <c r="BM67" i="31"/>
  <c r="BS288" i="31"/>
  <c r="BJ59" i="31"/>
  <c r="CC116" i="31"/>
  <c r="DK116" i="31" s="1"/>
  <c r="BP153" i="31"/>
  <c r="EA7" i="27"/>
  <c r="AQ4" i="31"/>
  <c r="CU19" i="27"/>
  <c r="DL159" i="31"/>
  <c r="ED159" i="31" s="1"/>
  <c r="CT204" i="31"/>
  <c r="I237" i="31"/>
  <c r="CW223" i="31"/>
  <c r="F251" i="31"/>
  <c r="BZ251" i="31"/>
  <c r="DH251" i="31" s="1"/>
  <c r="EA251" i="31" s="1"/>
  <c r="BO92" i="31"/>
  <c r="CF92" i="31" s="1"/>
  <c r="DN92" i="31" s="1"/>
  <c r="CW92" i="31"/>
  <c r="CV260" i="31"/>
  <c r="BV131" i="31"/>
  <c r="BW131" i="31"/>
  <c r="BK76" i="31"/>
  <c r="CU76" i="31" s="1"/>
  <c r="BL76" i="31"/>
  <c r="AX238" i="31"/>
  <c r="BP238" i="31" s="1"/>
  <c r="AG238" i="31"/>
  <c r="CT149" i="31"/>
  <c r="CW235" i="31"/>
  <c r="BO235" i="31"/>
  <c r="BQ18" i="31"/>
  <c r="DA18" i="31" s="1"/>
  <c r="BR18" i="31"/>
  <c r="CW148" i="31"/>
  <c r="BM148" i="31"/>
  <c r="F9" i="27"/>
  <c r="BZ9" i="27"/>
  <c r="DH9" i="27" s="1"/>
  <c r="EA9" i="27" s="1"/>
  <c r="BG70" i="31"/>
  <c r="BH70" i="31"/>
  <c r="CR70" i="31" s="1"/>
  <c r="DI101" i="31"/>
  <c r="BI101" i="31"/>
  <c r="CQ101" i="31"/>
  <c r="AW102" i="31"/>
  <c r="AF102" i="31"/>
  <c r="CF94" i="31"/>
  <c r="DN94" i="31" s="1"/>
  <c r="AY200" i="31"/>
  <c r="BQ200" i="31" s="1"/>
  <c r="DA200" i="31" s="1"/>
  <c r="AH200" i="31"/>
  <c r="CU20" i="31"/>
  <c r="DL20" i="31"/>
  <c r="CC20" i="31"/>
  <c r="DK20" i="31" s="1"/>
  <c r="ED145" i="31"/>
  <c r="BP170" i="31"/>
  <c r="EA105" i="31"/>
  <c r="AS4" i="31"/>
  <c r="BL203" i="31"/>
  <c r="BZ68" i="31"/>
  <c r="DH68" i="31" s="1"/>
  <c r="AF205" i="31"/>
  <c r="DD5" i="31"/>
  <c r="CL5" i="31"/>
  <c r="DT5" i="31" s="1"/>
  <c r="EM5" i="31" s="1"/>
  <c r="BD144" i="31"/>
  <c r="BV144" i="31" s="1"/>
  <c r="AM144" i="31"/>
  <c r="BE144" i="31" s="1"/>
  <c r="BW144" i="31" s="1"/>
  <c r="T144" i="31" s="1"/>
  <c r="DF144" i="31" s="1"/>
  <c r="AZ165" i="31"/>
  <c r="AI165" i="31"/>
  <c r="BA165" i="31" s="1"/>
  <c r="BS165" i="31" s="1"/>
  <c r="CN307" i="31"/>
  <c r="DV307" i="31" s="1"/>
  <c r="AW20" i="27"/>
  <c r="DL196" i="31"/>
  <c r="BM183" i="31"/>
  <c r="BN17" i="31"/>
  <c r="CX17" i="31" s="1"/>
  <c r="AK294" i="31"/>
  <c r="BC294" i="31" s="1"/>
  <c r="BB294" i="31"/>
  <c r="BT294" i="31" s="1"/>
  <c r="BI258" i="31"/>
  <c r="F258" i="31" s="1"/>
  <c r="BH258" i="31"/>
  <c r="BT290" i="31"/>
  <c r="BU290" i="31"/>
  <c r="BM128" i="31"/>
  <c r="DO128" i="31" s="1"/>
  <c r="CW128" i="31"/>
  <c r="EG128" i="31" s="1"/>
  <c r="CT101" i="31"/>
  <c r="BK101" i="31"/>
  <c r="BJ101" i="31"/>
  <c r="F24" i="27"/>
  <c r="BZ24" i="27"/>
  <c r="DH24" i="27" s="1"/>
  <c r="EA24" i="27" s="1"/>
  <c r="BI16" i="27"/>
  <c r="F16" i="27" s="1"/>
  <c r="DI16" i="27"/>
  <c r="BJ16" i="27"/>
  <c r="BH54" i="31"/>
  <c r="CR54" i="31" s="1"/>
  <c r="BI223" i="31"/>
  <c r="F223" i="31" s="1"/>
  <c r="CQ223" i="31"/>
  <c r="DI223" i="31"/>
  <c r="BJ223" i="31"/>
  <c r="BZ196" i="31"/>
  <c r="DH196" i="31" s="1"/>
  <c r="EA196" i="31" s="1"/>
  <c r="F196" i="31"/>
  <c r="CF212" i="31"/>
  <c r="DN212" i="31" s="1"/>
  <c r="L212" i="31"/>
  <c r="DL235" i="31"/>
  <c r="CU235" i="31"/>
  <c r="CC235" i="31"/>
  <c r="DK235" i="31" s="1"/>
  <c r="ED235" i="31" s="1"/>
  <c r="BN148" i="31"/>
  <c r="CX148" i="31" s="1"/>
  <c r="AH54" i="31"/>
  <c r="AY54" i="31"/>
  <c r="BQ54" i="31" s="1"/>
  <c r="DA54" i="31" s="1"/>
  <c r="BO6" i="31"/>
  <c r="L6" i="31" s="1"/>
  <c r="BQ10" i="27"/>
  <c r="DA10" i="27" s="1"/>
  <c r="BP282" i="31"/>
  <c r="EG272" i="31"/>
  <c r="BP98" i="31"/>
  <c r="DL171" i="31"/>
  <c r="BM260" i="31"/>
  <c r="BO194" i="31"/>
  <c r="CQ242" i="31"/>
  <c r="BN250" i="31"/>
  <c r="BM266" i="31"/>
  <c r="BN282" i="31"/>
  <c r="CX282" i="31" s="1"/>
  <c r="BN35" i="31"/>
  <c r="CX35" i="31" s="1"/>
  <c r="BN67" i="31"/>
  <c r="CX67" i="31" s="1"/>
  <c r="CC163" i="31"/>
  <c r="DK163" i="31" s="1"/>
  <c r="BJ70" i="31"/>
  <c r="DL70" i="31" s="1"/>
  <c r="BL77" i="31"/>
  <c r="BK77" i="31"/>
  <c r="CU77" i="31" s="1"/>
  <c r="CV17" i="31"/>
  <c r="I17" i="31"/>
  <c r="CR25" i="31"/>
  <c r="BZ25" i="31"/>
  <c r="DH25" i="31" s="1"/>
  <c r="CV227" i="31"/>
  <c r="I227" i="31"/>
  <c r="BO159" i="31"/>
  <c r="L159" i="31" s="1"/>
  <c r="CW159" i="31"/>
  <c r="AI180" i="31"/>
  <c r="AZ180" i="31"/>
  <c r="CX5" i="31"/>
  <c r="ED261" i="31"/>
  <c r="CI230" i="31"/>
  <c r="DQ230" i="31" s="1"/>
  <c r="BN97" i="31"/>
  <c r="CX97" i="31" s="1"/>
  <c r="DL112" i="31"/>
  <c r="EA14" i="31"/>
  <c r="BQ162" i="31"/>
  <c r="DA162" i="31" s="1"/>
  <c r="BQ98" i="31"/>
  <c r="DA98" i="31" s="1"/>
  <c r="BM22" i="27"/>
  <c r="BM141" i="31"/>
  <c r="BK309" i="31"/>
  <c r="CU309" i="31" s="1"/>
  <c r="BI149" i="31"/>
  <c r="F149" i="31" s="1"/>
  <c r="CQ130" i="31"/>
  <c r="DI130" i="31"/>
  <c r="AH197" i="31"/>
  <c r="AY197" i="31"/>
  <c r="BQ197" i="31" s="1"/>
  <c r="DA197" i="31" s="1"/>
  <c r="BM7" i="27"/>
  <c r="BN7" i="27"/>
  <c r="CX7" i="27" s="1"/>
  <c r="BL223" i="31"/>
  <c r="BK223" i="31"/>
  <c r="CU223" i="31" s="1"/>
  <c r="CT70" i="31"/>
  <c r="AH232" i="31"/>
  <c r="AY232" i="31"/>
  <c r="BQ232" i="31" s="1"/>
  <c r="DA232" i="31" s="1"/>
  <c r="BQ180" i="31"/>
  <c r="DA180" i="31" s="1"/>
  <c r="BN228" i="31"/>
  <c r="CX228" i="31" s="1"/>
  <c r="O230" i="31"/>
  <c r="CC141" i="31"/>
  <c r="DK141" i="31" s="1"/>
  <c r="CF156" i="31"/>
  <c r="DN156" i="31" s="1"/>
  <c r="BL141" i="31"/>
  <c r="DL88" i="31"/>
  <c r="ED88" i="31" s="1"/>
  <c r="BO63" i="31"/>
  <c r="BM244" i="31"/>
  <c r="BM284" i="31"/>
  <c r="BI172" i="31"/>
  <c r="BZ172" i="31" s="1"/>
  <c r="DH172" i="31" s="1"/>
  <c r="BM203" i="31"/>
  <c r="BP234" i="31"/>
  <c r="DE307" i="31"/>
  <c r="BP12" i="31"/>
  <c r="BJ296" i="31"/>
  <c r="CT17" i="31"/>
  <c r="BJ199" i="31"/>
  <c r="DL199" i="31" s="1"/>
  <c r="BI199" i="31"/>
  <c r="CQ199" i="31"/>
  <c r="BO211" i="31"/>
  <c r="L211" i="31" s="1"/>
  <c r="CW211" i="31"/>
  <c r="L57" i="31"/>
  <c r="CF57" i="31"/>
  <c r="DN57" i="31" s="1"/>
  <c r="DB30" i="31"/>
  <c r="CI30" i="31"/>
  <c r="DQ30" i="31" s="1"/>
  <c r="DR30" i="31"/>
  <c r="O30" i="31"/>
  <c r="AH49" i="31"/>
  <c r="AY49" i="31"/>
  <c r="BQ49" i="31" s="1"/>
  <c r="DA49" i="31" s="1"/>
  <c r="AF87" i="31"/>
  <c r="AW87" i="31"/>
  <c r="BM46" i="31"/>
  <c r="AI262" i="31"/>
  <c r="AZ262" i="31"/>
  <c r="EA108" i="31"/>
  <c r="BN23" i="31"/>
  <c r="BM218" i="31"/>
  <c r="BQ175" i="31"/>
  <c r="DA175" i="31" s="1"/>
  <c r="CW234" i="31"/>
  <c r="BH275" i="31"/>
  <c r="CR275" i="31" s="1"/>
  <c r="BM10" i="27"/>
  <c r="BH83" i="31"/>
  <c r="CR83" i="31" s="1"/>
  <c r="BK296" i="31"/>
  <c r="CU296" i="31" s="1"/>
  <c r="BK301" i="31"/>
  <c r="CU301" i="31" s="1"/>
  <c r="I11" i="31"/>
  <c r="CV11" i="31"/>
  <c r="CU299" i="31"/>
  <c r="CC299" i="31"/>
  <c r="DK299" i="31" s="1"/>
  <c r="ED299" i="31" s="1"/>
  <c r="CC239" i="31"/>
  <c r="DK239" i="31" s="1"/>
  <c r="BZ305" i="31"/>
  <c r="DH305" i="31" s="1"/>
  <c r="EA305" i="31" s="1"/>
  <c r="AG32" i="31"/>
  <c r="AX32" i="31"/>
  <c r="BP32" i="31" s="1"/>
  <c r="CV166" i="31"/>
  <c r="I166" i="31"/>
  <c r="BJ130" i="31"/>
  <c r="BP159" i="31"/>
  <c r="L24" i="31"/>
  <c r="DO24" i="31"/>
  <c r="CC107" i="31"/>
  <c r="DK107" i="31" s="1"/>
  <c r="BQ224" i="31"/>
  <c r="BL178" i="31"/>
  <c r="DL308" i="31"/>
  <c r="BO256" i="31"/>
  <c r="AZ302" i="31"/>
  <c r="CQ21" i="31"/>
  <c r="CW9" i="31"/>
  <c r="CT158" i="31"/>
  <c r="BJ67" i="31"/>
  <c r="BK67" i="31"/>
  <c r="CU67" i="31" s="1"/>
  <c r="AG148" i="31"/>
  <c r="AX148" i="31"/>
  <c r="BP148" i="31" s="1"/>
  <c r="CX84" i="31"/>
  <c r="CF84" i="31"/>
  <c r="DN84" i="31" s="1"/>
  <c r="CQ309" i="31"/>
  <c r="DI309" i="31"/>
  <c r="BI309" i="31"/>
  <c r="BJ309" i="31"/>
  <c r="BG35" i="31"/>
  <c r="CQ35" i="31"/>
  <c r="AH223" i="31"/>
  <c r="AY223" i="31"/>
  <c r="BQ223" i="31" s="1"/>
  <c r="DA223" i="31" s="1"/>
  <c r="AF112" i="31"/>
  <c r="AW112" i="31"/>
  <c r="BH301" i="31"/>
  <c r="CR301" i="31" s="1"/>
  <c r="AX199" i="31"/>
  <c r="BP199" i="31" s="1"/>
  <c r="AG199" i="31"/>
  <c r="AJ16" i="27"/>
  <c r="BA16" i="27"/>
  <c r="BS16" i="27" s="1"/>
  <c r="AW214" i="31"/>
  <c r="AF214" i="31"/>
  <c r="AZ24" i="31"/>
  <c r="AI24" i="31"/>
  <c r="AX254" i="31"/>
  <c r="BP254" i="31" s="1"/>
  <c r="AG254" i="31"/>
  <c r="DC307" i="31"/>
  <c r="DU307" i="31"/>
  <c r="DR16" i="27"/>
  <c r="DL117" i="31"/>
  <c r="ED117" i="31" s="1"/>
  <c r="L156" i="31"/>
  <c r="BL186" i="31"/>
  <c r="BM234" i="31"/>
  <c r="BN242" i="31"/>
  <c r="CX242" i="31" s="1"/>
  <c r="CT173" i="31"/>
  <c r="BK173" i="31"/>
  <c r="BJ173" i="31"/>
  <c r="AI26" i="31"/>
  <c r="AZ26" i="31"/>
  <c r="CR126" i="31"/>
  <c r="BZ126" i="31"/>
  <c r="DH126" i="31" s="1"/>
  <c r="EA126" i="31" s="1"/>
  <c r="DI157" i="31"/>
  <c r="CQ157" i="31"/>
  <c r="BI157" i="31"/>
  <c r="AZ244" i="31"/>
  <c r="AI244" i="31"/>
  <c r="BJ133" i="31"/>
  <c r="AZ81" i="31"/>
  <c r="AI81" i="31"/>
  <c r="CR127" i="31"/>
  <c r="BZ127" i="31"/>
  <c r="DH127" i="31" s="1"/>
  <c r="EA127" i="31" s="1"/>
  <c r="CC196" i="31"/>
  <c r="DK196" i="31" s="1"/>
  <c r="ED196" i="31" s="1"/>
  <c r="CV196" i="31"/>
  <c r="AH159" i="31"/>
  <c r="AY159" i="31"/>
  <c r="BQ159" i="31" s="1"/>
  <c r="DA159" i="31" s="1"/>
  <c r="AZ178" i="31"/>
  <c r="AI178" i="31"/>
  <c r="ED19" i="27"/>
  <c r="CQ188" i="31"/>
  <c r="EA240" i="31"/>
  <c r="DO51" i="31"/>
  <c r="EG51" i="31" s="1"/>
  <c r="AJ230" i="31"/>
  <c r="BA9" i="27"/>
  <c r="BS9" i="27" s="1"/>
  <c r="CC124" i="31"/>
  <c r="DK124" i="31" s="1"/>
  <c r="BM263" i="31"/>
  <c r="AX104" i="31"/>
  <c r="BP104" i="31" s="1"/>
  <c r="AG104" i="31"/>
  <c r="BM59" i="31"/>
  <c r="CW59" i="31"/>
  <c r="CT165" i="31"/>
  <c r="BL165" i="31"/>
  <c r="BM165" i="31"/>
  <c r="BQ229" i="31"/>
  <c r="BR229" i="31"/>
  <c r="L107" i="31"/>
  <c r="CF107" i="31"/>
  <c r="DN107" i="31" s="1"/>
  <c r="CC206" i="31"/>
  <c r="DK206" i="31" s="1"/>
  <c r="ED206" i="31" s="1"/>
  <c r="CU206" i="31"/>
  <c r="L124" i="31"/>
  <c r="CF124" i="31"/>
  <c r="DN124" i="31" s="1"/>
  <c r="EG124" i="31" s="1"/>
  <c r="AM206" i="31"/>
  <c r="BE206" i="31" s="1"/>
  <c r="BD206" i="31"/>
  <c r="BV206" i="31" s="1"/>
  <c r="BA187" i="31"/>
  <c r="BS187" i="31" s="1"/>
  <c r="AJ187" i="31"/>
  <c r="CV128" i="31"/>
  <c r="I128" i="31"/>
  <c r="CC128" i="31"/>
  <c r="DK128" i="31" s="1"/>
  <c r="ED128" i="31" s="1"/>
  <c r="I112" i="31"/>
  <c r="CC112" i="31"/>
  <c r="DK112" i="31" s="1"/>
  <c r="ED112" i="31" s="1"/>
  <c r="CV112" i="31"/>
  <c r="BL115" i="31"/>
  <c r="CT115" i="31"/>
  <c r="BO206" i="31"/>
  <c r="DO206" i="31" s="1"/>
  <c r="AF301" i="31"/>
  <c r="AW301" i="31"/>
  <c r="AW11" i="31"/>
  <c r="AF11" i="31"/>
  <c r="I73" i="31"/>
  <c r="DL73" i="31"/>
  <c r="CC73" i="31"/>
  <c r="DK73" i="31" s="1"/>
  <c r="ED73" i="31" s="1"/>
  <c r="CV73" i="31"/>
  <c r="AZ110" i="31"/>
  <c r="AI110" i="31"/>
  <c r="CC272" i="31"/>
  <c r="DK272" i="31" s="1"/>
  <c r="DL272" i="31"/>
  <c r="CV272" i="31"/>
  <c r="I272" i="31"/>
  <c r="BU206" i="31"/>
  <c r="DU206" i="31"/>
  <c r="DC206" i="31"/>
  <c r="S206" i="31"/>
  <c r="BK226" i="31"/>
  <c r="BJ226" i="31"/>
  <c r="EA11" i="27"/>
  <c r="DL17" i="27"/>
  <c r="BK172" i="31"/>
  <c r="CU172" i="31" s="1"/>
  <c r="CW250" i="31"/>
  <c r="BK282" i="31"/>
  <c r="CU282" i="31" s="1"/>
  <c r="BQ290" i="31"/>
  <c r="DA290" i="31" s="1"/>
  <c r="CT290" i="31"/>
  <c r="DL288" i="31"/>
  <c r="BN75" i="31"/>
  <c r="BM75" i="31"/>
  <c r="CX211" i="31"/>
  <c r="CF211" i="31"/>
  <c r="DN211" i="31" s="1"/>
  <c r="CT301" i="31"/>
  <c r="BL301" i="31"/>
  <c r="CU150" i="31"/>
  <c r="CC150" i="31"/>
  <c r="DK150" i="31" s="1"/>
  <c r="ED150" i="31" s="1"/>
  <c r="DI301" i="31"/>
  <c r="BJ301" i="31"/>
  <c r="CQ301" i="31"/>
  <c r="CQ59" i="31"/>
  <c r="DI59" i="31"/>
  <c r="BB30" i="31"/>
  <c r="BT30" i="31" s="1"/>
  <c r="AK30" i="31"/>
  <c r="I185" i="31"/>
  <c r="CC185" i="31"/>
  <c r="DK185" i="31" s="1"/>
  <c r="ED185" i="31" s="1"/>
  <c r="CV185" i="31"/>
  <c r="DL185" i="31"/>
  <c r="CW155" i="31"/>
  <c r="BO155" i="31"/>
  <c r="DO155" i="31" s="1"/>
  <c r="CR104" i="31"/>
  <c r="BZ104" i="31"/>
  <c r="DH104" i="31" s="1"/>
  <c r="EA104" i="31" s="1"/>
  <c r="DL48" i="31"/>
  <c r="ED48" i="31" s="1"/>
  <c r="DO48" i="31"/>
  <c r="EG48" i="31" s="1"/>
  <c r="BM274" i="31"/>
  <c r="AG283" i="31"/>
  <c r="L51" i="31"/>
  <c r="EA67" i="31"/>
  <c r="BL253" i="31"/>
  <c r="CT253" i="31"/>
  <c r="F115" i="31"/>
  <c r="DI181" i="31"/>
  <c r="BI181" i="31"/>
  <c r="F181" i="31" s="1"/>
  <c r="CR67" i="31"/>
  <c r="BZ67" i="31"/>
  <c r="DH67" i="31" s="1"/>
  <c r="DI253" i="31"/>
  <c r="BI253" i="31"/>
  <c r="F253" i="31" s="1"/>
  <c r="BJ253" i="31"/>
  <c r="L166" i="31"/>
  <c r="CF166" i="31"/>
  <c r="DN166" i="31" s="1"/>
  <c r="EG166" i="31" s="1"/>
  <c r="AH281" i="31"/>
  <c r="AY281" i="31"/>
  <c r="DA307" i="31"/>
  <c r="CI307" i="31"/>
  <c r="DQ307" i="31" s="1"/>
  <c r="DR307" i="31"/>
  <c r="AH260" i="31"/>
  <c r="AY260" i="31"/>
  <c r="BQ260" i="31" s="1"/>
  <c r="DA260" i="31" s="1"/>
  <c r="CR228" i="31"/>
  <c r="BZ228" i="31"/>
  <c r="DH228" i="31" s="1"/>
  <c r="EA228" i="31" s="1"/>
  <c r="CZ252" i="31"/>
  <c r="BR252" i="31"/>
  <c r="AX256" i="31"/>
  <c r="AG256" i="31"/>
  <c r="BQ188" i="31"/>
  <c r="BO174" i="31"/>
  <c r="CF174" i="31" s="1"/>
  <c r="DN174" i="31" s="1"/>
  <c r="BI21" i="31"/>
  <c r="DO99" i="31"/>
  <c r="BL132" i="31"/>
  <c r="EA131" i="31"/>
  <c r="BN172" i="31"/>
  <c r="CX172" i="31" s="1"/>
  <c r="DI149" i="31"/>
  <c r="CQ149" i="31"/>
  <c r="BK115" i="31"/>
  <c r="CU115" i="31" s="1"/>
  <c r="BJ115" i="31"/>
  <c r="CV192" i="31"/>
  <c r="CC192" i="31"/>
  <c r="DK192" i="31" s="1"/>
  <c r="I192" i="31"/>
  <c r="BN64" i="31"/>
  <c r="CX64" i="31" s="1"/>
  <c r="CU163" i="31"/>
  <c r="DL163" i="31"/>
  <c r="ED163" i="31" s="1"/>
  <c r="F48" i="31"/>
  <c r="BZ48" i="31"/>
  <c r="DH48" i="31" s="1"/>
  <c r="EA48" i="31" s="1"/>
  <c r="AL229" i="31"/>
  <c r="BC229" i="31"/>
  <c r="CT178" i="31"/>
  <c r="BN266" i="31"/>
  <c r="BM27" i="31"/>
  <c r="CT27" i="31"/>
  <c r="BL27" i="31"/>
  <c r="I181" i="31"/>
  <c r="CV181" i="31"/>
  <c r="CU7" i="27"/>
  <c r="CC7" i="27"/>
  <c r="DK7" i="27" s="1"/>
  <c r="ED7" i="27" s="1"/>
  <c r="BH35" i="31"/>
  <c r="CR35" i="31" s="1"/>
  <c r="BI35" i="31"/>
  <c r="CU155" i="31"/>
  <c r="CC155" i="31"/>
  <c r="DK155" i="31" s="1"/>
  <c r="DL155" i="31"/>
  <c r="AW82" i="31"/>
  <c r="AF82" i="31"/>
  <c r="CW199" i="31"/>
  <c r="BO199" i="31"/>
  <c r="CV208" i="31"/>
  <c r="DL208" i="31"/>
  <c r="CC208" i="31"/>
  <c r="DK208" i="31" s="1"/>
  <c r="I208" i="31"/>
  <c r="CV151" i="31"/>
  <c r="I151" i="31"/>
  <c r="CC151" i="31"/>
  <c r="DK151" i="31" s="1"/>
  <c r="ED151" i="31" s="1"/>
  <c r="L38" i="31"/>
  <c r="F172" i="31"/>
  <c r="L12" i="31"/>
  <c r="CX12" i="31" s="1"/>
  <c r="CF12" i="31"/>
  <c r="DN12" i="31" s="1"/>
  <c r="I292" i="31"/>
  <c r="CC292" i="31"/>
  <c r="DK292" i="31" s="1"/>
  <c r="CV292" i="31"/>
  <c r="I85" i="31"/>
  <c r="CV85" i="31"/>
  <c r="L118" i="31"/>
  <c r="CF118" i="31"/>
  <c r="DN118" i="31" s="1"/>
  <c r="ED17" i="31"/>
  <c r="EA24" i="31"/>
  <c r="T4" i="27"/>
  <c r="DO232" i="31"/>
  <c r="DL47" i="31"/>
  <c r="AJ165" i="31"/>
  <c r="CT190" i="31"/>
  <c r="EA216" i="31"/>
  <c r="CW259" i="31"/>
  <c r="BO175" i="31"/>
  <c r="BJ180" i="31"/>
  <c r="DL180" i="31" s="1"/>
  <c r="CW98" i="31"/>
  <c r="BN226" i="31"/>
  <c r="CX226" i="31" s="1"/>
  <c r="ED166" i="31"/>
  <c r="BP63" i="31"/>
  <c r="DR63" i="31" s="1"/>
  <c r="BK202" i="31"/>
  <c r="CU202" i="31" s="1"/>
  <c r="BH102" i="31"/>
  <c r="CR102" i="31" s="1"/>
  <c r="BM242" i="31"/>
  <c r="BK258" i="31"/>
  <c r="CU258" i="31" s="1"/>
  <c r="BS298" i="31"/>
  <c r="BP298" i="31"/>
  <c r="BJ298" i="31"/>
  <c r="BI113" i="31"/>
  <c r="F113" i="31" s="1"/>
  <c r="DI113" i="31"/>
  <c r="CQ113" i="31"/>
  <c r="BH179" i="31"/>
  <c r="CR179" i="31" s="1"/>
  <c r="BI179" i="31"/>
  <c r="DI183" i="31"/>
  <c r="BJ183" i="31"/>
  <c r="DL183" i="31" s="1"/>
  <c r="BI183" i="31"/>
  <c r="CQ183" i="31"/>
  <c r="BG195" i="31"/>
  <c r="BH195" i="31"/>
  <c r="CR195" i="31" s="1"/>
  <c r="CQ203" i="31"/>
  <c r="DI203" i="31"/>
  <c r="CT219" i="31"/>
  <c r="BJ219" i="31"/>
  <c r="DL219" i="31" s="1"/>
  <c r="DI239" i="31"/>
  <c r="CQ239" i="31"/>
  <c r="BK271" i="31"/>
  <c r="CU271" i="31" s="1"/>
  <c r="BJ271" i="31"/>
  <c r="DI279" i="31"/>
  <c r="CQ279" i="31"/>
  <c r="BI279" i="31"/>
  <c r="CW12" i="31"/>
  <c r="BG133" i="31"/>
  <c r="CQ133" i="31"/>
  <c r="CT180" i="31"/>
  <c r="BL180" i="31"/>
  <c r="CT7" i="31"/>
  <c r="BN270" i="31"/>
  <c r="AY75" i="31"/>
  <c r="BQ75" i="31" s="1"/>
  <c r="AH75" i="31"/>
  <c r="AV221" i="31"/>
  <c r="BN221" i="31" s="1"/>
  <c r="CX221" i="31" s="1"/>
  <c r="AE221" i="31"/>
  <c r="BQ12" i="31"/>
  <c r="AE115" i="31"/>
  <c r="AV115" i="31"/>
  <c r="BN115" i="31" s="1"/>
  <c r="CX115" i="31" s="1"/>
  <c r="BK136" i="31"/>
  <c r="CU136" i="31" s="1"/>
  <c r="BJ148" i="31"/>
  <c r="AV149" i="31"/>
  <c r="BN149" i="31" s="1"/>
  <c r="CX149" i="31" s="1"/>
  <c r="AE149" i="31"/>
  <c r="BO160" i="31"/>
  <c r="L160" i="31" s="1"/>
  <c r="CW160" i="31"/>
  <c r="AW161" i="31"/>
  <c r="BO161" i="31" s="1"/>
  <c r="L161" i="31" s="1"/>
  <c r="AF161" i="31"/>
  <c r="BG168" i="31"/>
  <c r="CQ168" i="31"/>
  <c r="BK168" i="31"/>
  <c r="CU168" i="31" s="1"/>
  <c r="AF181" i="31"/>
  <c r="AW181" i="31"/>
  <c r="AE185" i="31"/>
  <c r="AV185" i="31"/>
  <c r="BN185" i="31" s="1"/>
  <c r="CX185" i="31" s="1"/>
  <c r="BM200" i="31"/>
  <c r="CW200" i="31"/>
  <c r="BL204" i="31"/>
  <c r="DO204" i="31" s="1"/>
  <c r="EG204" i="31" s="1"/>
  <c r="AV209" i="31"/>
  <c r="BN209" i="31" s="1"/>
  <c r="AE209" i="31"/>
  <c r="DI232" i="31"/>
  <c r="BJ232" i="31"/>
  <c r="AE241" i="31"/>
  <c r="AV241" i="31"/>
  <c r="BN241" i="31" s="1"/>
  <c r="AY245" i="31"/>
  <c r="BQ245" i="31" s="1"/>
  <c r="DA245" i="31" s="1"/>
  <c r="AH245" i="31"/>
  <c r="CT248" i="31"/>
  <c r="BL248" i="31"/>
  <c r="BJ260" i="31"/>
  <c r="BK260" i="31"/>
  <c r="CT268" i="31"/>
  <c r="BJ268" i="31"/>
  <c r="DL268" i="31" s="1"/>
  <c r="BI296" i="31"/>
  <c r="DI296" i="31"/>
  <c r="CQ296" i="31"/>
  <c r="BL296" i="31"/>
  <c r="CT296" i="31"/>
  <c r="BJ19" i="31"/>
  <c r="CT292" i="31"/>
  <c r="CZ12" i="31"/>
  <c r="BR12" i="31"/>
  <c r="F15" i="27"/>
  <c r="BZ15" i="27"/>
  <c r="DH15" i="27" s="1"/>
  <c r="EA15" i="27" s="1"/>
  <c r="AH265" i="31"/>
  <c r="AY265" i="31"/>
  <c r="BQ265" i="31" s="1"/>
  <c r="DA265" i="31" s="1"/>
  <c r="BN227" i="31"/>
  <c r="CX227" i="31" s="1"/>
  <c r="BN38" i="31"/>
  <c r="CX38" i="31" s="1"/>
  <c r="CR90" i="31"/>
  <c r="BZ90" i="31"/>
  <c r="DH90" i="31" s="1"/>
  <c r="EA90" i="31" s="1"/>
  <c r="CF151" i="31"/>
  <c r="DN151" i="31" s="1"/>
  <c r="EG151" i="31" s="1"/>
  <c r="L151" i="31"/>
  <c r="AL108" i="31"/>
  <c r="BC108" i="31"/>
  <c r="BN195" i="31"/>
  <c r="CX195" i="31" s="1"/>
  <c r="BN259" i="31"/>
  <c r="CX259" i="31" s="1"/>
  <c r="BN137" i="31"/>
  <c r="CX137" i="31" s="1"/>
  <c r="BM186" i="31"/>
  <c r="BP242" i="31"/>
  <c r="BM93" i="31"/>
  <c r="BN93" i="31"/>
  <c r="CX93" i="31" s="1"/>
  <c r="CT113" i="31"/>
  <c r="CT175" i="31"/>
  <c r="BL175" i="31"/>
  <c r="BM175" i="31"/>
  <c r="BJ179" i="31"/>
  <c r="BK179" i="31"/>
  <c r="BL187" i="31"/>
  <c r="BK187" i="31"/>
  <c r="CU187" i="31" s="1"/>
  <c r="BH191" i="31"/>
  <c r="CQ191" i="31"/>
  <c r="BG191" i="31"/>
  <c r="BK195" i="31"/>
  <c r="DL195" i="31" s="1"/>
  <c r="CT195" i="31"/>
  <c r="BH203" i="31"/>
  <c r="CR203" i="31" s="1"/>
  <c r="F267" i="31"/>
  <c r="CQ275" i="31"/>
  <c r="BI275" i="31"/>
  <c r="DI275" i="31"/>
  <c r="BH279" i="31"/>
  <c r="CR279" i="31" s="1"/>
  <c r="CQ287" i="31"/>
  <c r="DI287" i="31"/>
  <c r="CV171" i="31"/>
  <c r="I171" i="31"/>
  <c r="I22" i="27"/>
  <c r="CC22" i="27"/>
  <c r="DK22" i="27" s="1"/>
  <c r="CV22" i="27"/>
  <c r="CT10" i="27"/>
  <c r="BL10" i="27"/>
  <c r="DO10" i="27" s="1"/>
  <c r="EG10" i="27" s="1"/>
  <c r="CT19" i="31"/>
  <c r="BL19" i="31"/>
  <c r="BM43" i="31"/>
  <c r="CT43" i="31"/>
  <c r="BL43" i="31"/>
  <c r="BH79" i="31"/>
  <c r="CR79" i="31" s="1"/>
  <c r="AW130" i="31"/>
  <c r="AF130" i="31"/>
  <c r="BM113" i="31"/>
  <c r="BH267" i="31"/>
  <c r="CR267" i="31" s="1"/>
  <c r="CX301" i="31"/>
  <c r="CT134" i="31"/>
  <c r="I149" i="31"/>
  <c r="CV149" i="31"/>
  <c r="CV38" i="31"/>
  <c r="I38" i="31"/>
  <c r="CC38" i="31"/>
  <c r="DK38" i="31" s="1"/>
  <c r="DL38" i="31"/>
  <c r="BH134" i="31"/>
  <c r="CR134" i="31" s="1"/>
  <c r="BO35" i="31"/>
  <c r="AE120" i="31"/>
  <c r="AV120" i="31"/>
  <c r="BN120" i="31" s="1"/>
  <c r="CX120" i="31" s="1"/>
  <c r="BN136" i="31"/>
  <c r="CX136" i="31" s="1"/>
  <c r="BO136" i="31"/>
  <c r="AE141" i="31"/>
  <c r="AV141" i="31"/>
  <c r="BN141" i="31" s="1"/>
  <c r="CX141" i="31" s="1"/>
  <c r="BL148" i="31"/>
  <c r="CT148" i="31"/>
  <c r="AE157" i="31"/>
  <c r="AV157" i="31"/>
  <c r="BN157" i="31" s="1"/>
  <c r="CX157" i="31" s="1"/>
  <c r="BL164" i="31"/>
  <c r="CT164" i="31"/>
  <c r="BL168" i="31"/>
  <c r="CT168" i="31"/>
  <c r="AE173" i="31"/>
  <c r="AV173" i="31"/>
  <c r="BN173" i="31" s="1"/>
  <c r="CT200" i="31"/>
  <c r="BL200" i="31"/>
  <c r="DI204" i="31"/>
  <c r="BI204" i="31"/>
  <c r="CQ204" i="31"/>
  <c r="AE213" i="31"/>
  <c r="AV213" i="31"/>
  <c r="BN213" i="31" s="1"/>
  <c r="CX213" i="31" s="1"/>
  <c r="DI252" i="31"/>
  <c r="CQ252" i="31"/>
  <c r="AF253" i="31"/>
  <c r="AW253" i="31"/>
  <c r="BH256" i="31"/>
  <c r="CR256" i="31" s="1"/>
  <c r="DI260" i="31"/>
  <c r="BI260" i="31"/>
  <c r="F260" i="31" s="1"/>
  <c r="BJ280" i="31"/>
  <c r="DO280" i="31" s="1"/>
  <c r="CQ280" i="31"/>
  <c r="BM293" i="31"/>
  <c r="CT304" i="31"/>
  <c r="BJ304" i="31"/>
  <c r="BK304" i="31"/>
  <c r="CU304" i="31" s="1"/>
  <c r="CV285" i="31"/>
  <c r="I285" i="31"/>
  <c r="BI83" i="31"/>
  <c r="CW292" i="31"/>
  <c r="BN232" i="31"/>
  <c r="BN229" i="31"/>
  <c r="BO39" i="31"/>
  <c r="ED119" i="31"/>
  <c r="BZ280" i="31"/>
  <c r="DH280" i="31" s="1"/>
  <c r="BM250" i="31"/>
  <c r="CT72" i="31"/>
  <c r="BL72" i="31"/>
  <c r="CR149" i="31"/>
  <c r="AF106" i="31"/>
  <c r="AW106" i="31"/>
  <c r="CW106" i="31" s="1"/>
  <c r="BK113" i="31"/>
  <c r="CU113" i="31" s="1"/>
  <c r="BJ113" i="31"/>
  <c r="BG175" i="31"/>
  <c r="CQ175" i="31"/>
  <c r="BG187" i="31"/>
  <c r="CQ187" i="31"/>
  <c r="CT211" i="31"/>
  <c r="BL211" i="31"/>
  <c r="BG271" i="31"/>
  <c r="CQ271" i="31"/>
  <c r="BJ191" i="31"/>
  <c r="DL191" i="31" s="1"/>
  <c r="BO139" i="31"/>
  <c r="CW10" i="27"/>
  <c r="BO10" i="27"/>
  <c r="L10" i="27" s="1"/>
  <c r="BI6" i="27"/>
  <c r="F6" i="27" s="1"/>
  <c r="BJ6" i="27"/>
  <c r="DI6" i="27"/>
  <c r="BM19" i="31"/>
  <c r="CW19" i="31"/>
  <c r="BL35" i="31"/>
  <c r="DO35" i="31" s="1"/>
  <c r="BL93" i="31"/>
  <c r="BL113" i="31"/>
  <c r="BM72" i="31"/>
  <c r="AV145" i="31"/>
  <c r="BN145" i="31" s="1"/>
  <c r="CX145" i="31" s="1"/>
  <c r="AE145" i="31"/>
  <c r="CU148" i="31"/>
  <c r="DI156" i="31"/>
  <c r="BI156" i="31"/>
  <c r="F156" i="31" s="1"/>
  <c r="BH168" i="31"/>
  <c r="CR168" i="31" s="1"/>
  <c r="BI168" i="31"/>
  <c r="DI184" i="31"/>
  <c r="CQ184" i="31"/>
  <c r="AE193" i="31"/>
  <c r="AV193" i="31"/>
  <c r="BN193" i="31" s="1"/>
  <c r="CX193" i="31" s="1"/>
  <c r="AV225" i="31"/>
  <c r="BN225" i="31" s="1"/>
  <c r="CX225" i="31" s="1"/>
  <c r="AE225" i="31"/>
  <c r="AE233" i="31"/>
  <c r="AV233" i="31"/>
  <c r="BN233" i="31" s="1"/>
  <c r="DI248" i="31"/>
  <c r="BI248" i="31"/>
  <c r="F248" i="31" s="1"/>
  <c r="AE293" i="31"/>
  <c r="AV293" i="31"/>
  <c r="BN293" i="31" s="1"/>
  <c r="CQ304" i="31"/>
  <c r="DI304" i="31"/>
  <c r="BM118" i="31"/>
  <c r="DO118" i="31" s="1"/>
  <c r="BN288" i="31"/>
  <c r="I277" i="31"/>
  <c r="DL277" i="31"/>
  <c r="CV277" i="31"/>
  <c r="CC277" i="31"/>
  <c r="DK277" i="31" s="1"/>
  <c r="ED277" i="31" s="1"/>
  <c r="BU8" i="31"/>
  <c r="S8" i="31"/>
  <c r="BV8" i="31"/>
  <c r="CN8" i="31" s="1"/>
  <c r="DV8" i="31" s="1"/>
  <c r="CQ274" i="31"/>
  <c r="ED92" i="31"/>
  <c r="BH287" i="31"/>
  <c r="CR287" i="31" s="1"/>
  <c r="BH214" i="31"/>
  <c r="CR214" i="31" s="1"/>
  <c r="BH194" i="31"/>
  <c r="BZ27" i="31"/>
  <c r="DH27" i="31" s="1"/>
  <c r="EA27" i="31" s="1"/>
  <c r="BH210" i="31"/>
  <c r="CR210" i="31" s="1"/>
  <c r="BM298" i="31"/>
  <c r="BH175" i="31"/>
  <c r="CR175" i="31" s="1"/>
  <c r="CT187" i="31"/>
  <c r="BJ187" i="31"/>
  <c r="DO187" i="31" s="1"/>
  <c r="DI211" i="31"/>
  <c r="CQ211" i="31"/>
  <c r="BI219" i="31"/>
  <c r="CQ219" i="31"/>
  <c r="DI219" i="31"/>
  <c r="BL271" i="31"/>
  <c r="CT271" i="31"/>
  <c r="BH283" i="31"/>
  <c r="CR283" i="31" s="1"/>
  <c r="BI283" i="31"/>
  <c r="DI291" i="31"/>
  <c r="BI291" i="31"/>
  <c r="CW118" i="31"/>
  <c r="BM211" i="31"/>
  <c r="F134" i="31"/>
  <c r="AV21" i="27"/>
  <c r="BN21" i="27" s="1"/>
  <c r="CX21" i="27" s="1"/>
  <c r="AE21" i="27"/>
  <c r="BK10" i="27"/>
  <c r="CU10" i="27" s="1"/>
  <c r="I6" i="27"/>
  <c r="CV6" i="27"/>
  <c r="BP39" i="31"/>
  <c r="BH133" i="31"/>
  <c r="CR133" i="31" s="1"/>
  <c r="BI133" i="31"/>
  <c r="CR125" i="31"/>
  <c r="BZ125" i="31"/>
  <c r="DH125" i="31" s="1"/>
  <c r="EA125" i="31" s="1"/>
  <c r="BK6" i="27"/>
  <c r="F184" i="31"/>
  <c r="BZ184" i="31"/>
  <c r="DH184" i="31" s="1"/>
  <c r="EA184" i="31" s="1"/>
  <c r="DI288" i="31"/>
  <c r="BI288" i="31"/>
  <c r="F288" i="31" s="1"/>
  <c r="CR92" i="31"/>
  <c r="BZ92" i="31"/>
  <c r="DH92" i="31" s="1"/>
  <c r="EA92" i="31" s="1"/>
  <c r="BJ136" i="31"/>
  <c r="BI136" i="31"/>
  <c r="CQ136" i="31"/>
  <c r="DI136" i="31"/>
  <c r="AF137" i="31"/>
  <c r="AW137" i="31"/>
  <c r="CW137" i="31" s="1"/>
  <c r="DI144" i="31"/>
  <c r="BJ144" i="31"/>
  <c r="BI152" i="31"/>
  <c r="BH152" i="31"/>
  <c r="CR152" i="31" s="1"/>
  <c r="DI160" i="31"/>
  <c r="BJ160" i="31"/>
  <c r="BM168" i="31"/>
  <c r="AE177" i="31"/>
  <c r="AV177" i="31"/>
  <c r="BJ184" i="31"/>
  <c r="DL184" i="31" s="1"/>
  <c r="AE201" i="31"/>
  <c r="AV201" i="31"/>
  <c r="BN201" i="31" s="1"/>
  <c r="CX201" i="31" s="1"/>
  <c r="BJ248" i="31"/>
  <c r="BH296" i="31"/>
  <c r="CR296" i="31" s="1"/>
  <c r="BJ239" i="31"/>
  <c r="DL239" i="31" s="1"/>
  <c r="BZ109" i="31"/>
  <c r="DH109" i="31" s="1"/>
  <c r="EA109" i="31" s="1"/>
  <c r="F109" i="31"/>
  <c r="CW156" i="31"/>
  <c r="L265" i="31"/>
  <c r="CF265" i="31"/>
  <c r="DN265" i="31" s="1"/>
  <c r="BN200" i="31"/>
  <c r="BP118" i="31"/>
  <c r="DR118" i="31" s="1"/>
  <c r="EJ118" i="31" s="1"/>
  <c r="F213" i="31"/>
  <c r="BZ213" i="31"/>
  <c r="DH213" i="31" s="1"/>
  <c r="EA213" i="31" s="1"/>
  <c r="DL181" i="31"/>
  <c r="DL129" i="31"/>
  <c r="DO129" i="31"/>
  <c r="EG129" i="31" s="1"/>
  <c r="EG5" i="31"/>
  <c r="EA34" i="31"/>
  <c r="DL25" i="31"/>
  <c r="CC184" i="31"/>
  <c r="DK184" i="31" s="1"/>
  <c r="CW36" i="31"/>
  <c r="BN36" i="31"/>
  <c r="DO36" i="31" s="1"/>
  <c r="BG12" i="27"/>
  <c r="CQ12" i="27"/>
  <c r="BH12" i="27"/>
  <c r="AF50" i="31"/>
  <c r="AW50" i="31"/>
  <c r="BL126" i="31"/>
  <c r="CT126" i="31"/>
  <c r="CT244" i="31"/>
  <c r="BL244" i="31"/>
  <c r="BZ253" i="31"/>
  <c r="DH253" i="31" s="1"/>
  <c r="DI174" i="31"/>
  <c r="BJ174" i="31"/>
  <c r="DI190" i="31"/>
  <c r="BI190" i="31"/>
  <c r="CQ190" i="31"/>
  <c r="AE219" i="31"/>
  <c r="AV219" i="31"/>
  <c r="BN219" i="31" s="1"/>
  <c r="CX219" i="31" s="1"/>
  <c r="CU238" i="31"/>
  <c r="AX62" i="31"/>
  <c r="BP62" i="31" s="1"/>
  <c r="AG62" i="31"/>
  <c r="CT154" i="31"/>
  <c r="BJ154" i="31"/>
  <c r="CT220" i="31"/>
  <c r="BL220" i="31"/>
  <c r="DI186" i="31"/>
  <c r="CQ186" i="31"/>
  <c r="CQ194" i="31"/>
  <c r="DI194" i="31"/>
  <c r="AY160" i="31"/>
  <c r="BQ160" i="31" s="1"/>
  <c r="DA160" i="31" s="1"/>
  <c r="AH160" i="31"/>
  <c r="BM220" i="31"/>
  <c r="BN186" i="31"/>
  <c r="CX186" i="31" s="1"/>
  <c r="AH286" i="31"/>
  <c r="AY286" i="31"/>
  <c r="BQ286" i="31" s="1"/>
  <c r="AF47" i="31"/>
  <c r="AW47" i="31"/>
  <c r="BZ113" i="31"/>
  <c r="DH113" i="31" s="1"/>
  <c r="BN143" i="31"/>
  <c r="CX143" i="31" s="1"/>
  <c r="BZ212" i="31"/>
  <c r="DH212" i="31" s="1"/>
  <c r="EA212" i="31" s="1"/>
  <c r="CC29" i="31"/>
  <c r="DK29" i="31" s="1"/>
  <c r="CC305" i="31"/>
  <c r="DK305" i="31" s="1"/>
  <c r="CV305" i="31"/>
  <c r="I305" i="31"/>
  <c r="DL305" i="31"/>
  <c r="AF40" i="31"/>
  <c r="AW40" i="31"/>
  <c r="CI16" i="27"/>
  <c r="DQ16" i="27" s="1"/>
  <c r="AY207" i="31"/>
  <c r="BQ207" i="31" s="1"/>
  <c r="DA207" i="31" s="1"/>
  <c r="AH207" i="31"/>
  <c r="BI234" i="31"/>
  <c r="F234" i="31" s="1"/>
  <c r="DI234" i="31"/>
  <c r="BH242" i="31"/>
  <c r="CR242" i="31" s="1"/>
  <c r="BG242" i="31"/>
  <c r="CW258" i="31"/>
  <c r="BO258" i="31"/>
  <c r="L258" i="31" s="1"/>
  <c r="AV263" i="31"/>
  <c r="BN263" i="31" s="1"/>
  <c r="CX263" i="31" s="1"/>
  <c r="AE263" i="31"/>
  <c r="BN298" i="31"/>
  <c r="CX298" i="31" s="1"/>
  <c r="CT298" i="31"/>
  <c r="BL298" i="31"/>
  <c r="BO33" i="31"/>
  <c r="BN33" i="31"/>
  <c r="DI86" i="31"/>
  <c r="CQ86" i="31"/>
  <c r="BM41" i="31"/>
  <c r="CT41" i="31"/>
  <c r="BI25" i="27"/>
  <c r="F25" i="27" s="1"/>
  <c r="BH25" i="27"/>
  <c r="CW164" i="31"/>
  <c r="BM164" i="31"/>
  <c r="BM14" i="27"/>
  <c r="CW14" i="27"/>
  <c r="BH98" i="31"/>
  <c r="BG98" i="31"/>
  <c r="CQ98" i="31"/>
  <c r="F278" i="31"/>
  <c r="BZ278" i="31"/>
  <c r="DH278" i="31" s="1"/>
  <c r="EA278" i="31" s="1"/>
  <c r="CV132" i="31"/>
  <c r="I132" i="31"/>
  <c r="CT222" i="31"/>
  <c r="BL222" i="31"/>
  <c r="AE291" i="31"/>
  <c r="AV291" i="31"/>
  <c r="BN291" i="31" s="1"/>
  <c r="CX291" i="31" s="1"/>
  <c r="I191" i="31"/>
  <c r="CV191" i="31"/>
  <c r="CC191" i="31"/>
  <c r="DK191" i="31" s="1"/>
  <c r="BL172" i="31"/>
  <c r="CT172" i="31"/>
  <c r="BN164" i="31"/>
  <c r="BL194" i="31"/>
  <c r="CT194" i="31"/>
  <c r="BK170" i="31"/>
  <c r="CU170" i="31" s="1"/>
  <c r="BL170" i="31"/>
  <c r="CC20" i="27"/>
  <c r="DK20" i="27" s="1"/>
  <c r="I20" i="27"/>
  <c r="CV20" i="27"/>
  <c r="BO5" i="27"/>
  <c r="CW5" i="27"/>
  <c r="DL20" i="27"/>
  <c r="BO304" i="31"/>
  <c r="CW304" i="31"/>
  <c r="R131" i="31"/>
  <c r="DE131" i="31"/>
  <c r="CL131" i="31"/>
  <c r="DT131" i="31" s="1"/>
  <c r="CZ68" i="31"/>
  <c r="BR68" i="31"/>
  <c r="BP250" i="31"/>
  <c r="BO266" i="31"/>
  <c r="L266" i="31" s="1"/>
  <c r="CW266" i="31"/>
  <c r="BO306" i="31"/>
  <c r="CW306" i="31"/>
  <c r="DR68" i="31"/>
  <c r="AH10" i="27"/>
  <c r="BJ86" i="31"/>
  <c r="DL86" i="31" s="1"/>
  <c r="U240" i="31"/>
  <c r="DG240" i="31" s="1"/>
  <c r="BL130" i="31"/>
  <c r="CV130" i="31" s="1"/>
  <c r="AG234" i="31"/>
  <c r="CT8" i="27"/>
  <c r="BL8" i="27"/>
  <c r="BH148" i="31"/>
  <c r="CR148" i="31" s="1"/>
  <c r="BI148" i="31"/>
  <c r="AG84" i="31"/>
  <c r="AX84" i="31"/>
  <c r="BP84" i="31" s="1"/>
  <c r="BK287" i="31"/>
  <c r="BJ287" i="31"/>
  <c r="BM62" i="31"/>
  <c r="BN62" i="31"/>
  <c r="CX62" i="31" s="1"/>
  <c r="CT25" i="27"/>
  <c r="BM25" i="27"/>
  <c r="BL25" i="27"/>
  <c r="AV58" i="31"/>
  <c r="BN58" i="31" s="1"/>
  <c r="CX58" i="31" s="1"/>
  <c r="AE58" i="31"/>
  <c r="BO98" i="31"/>
  <c r="L98" i="31" s="1"/>
  <c r="CT106" i="31"/>
  <c r="BL106" i="31"/>
  <c r="BM106" i="31"/>
  <c r="BM174" i="31"/>
  <c r="BL174" i="31"/>
  <c r="AE203" i="31"/>
  <c r="AV203" i="31"/>
  <c r="BN203" i="31" s="1"/>
  <c r="CX203" i="31" s="1"/>
  <c r="AV251" i="31"/>
  <c r="BN251" i="31" s="1"/>
  <c r="CX251" i="31" s="1"/>
  <c r="AE251" i="31"/>
  <c r="BO294" i="31"/>
  <c r="BN294" i="31"/>
  <c r="CX294" i="31" s="1"/>
  <c r="I58" i="31"/>
  <c r="CV58" i="31"/>
  <c r="DL58" i="31"/>
  <c r="CC58" i="31"/>
  <c r="DK58" i="31" s="1"/>
  <c r="BJ172" i="31"/>
  <c r="BN236" i="31"/>
  <c r="CX236" i="31" s="1"/>
  <c r="BO236" i="31"/>
  <c r="BN207" i="31"/>
  <c r="CX207" i="31" s="1"/>
  <c r="BO207" i="31"/>
  <c r="BI186" i="31"/>
  <c r="BH186" i="31"/>
  <c r="CR186" i="31" s="1"/>
  <c r="BO18" i="27"/>
  <c r="DO18" i="27" s="1"/>
  <c r="DA75" i="31"/>
  <c r="AX198" i="31"/>
  <c r="BP198" i="31" s="1"/>
  <c r="AG198" i="31"/>
  <c r="CW281" i="31"/>
  <c r="CF133" i="31"/>
  <c r="DN133" i="31" s="1"/>
  <c r="CX133" i="31"/>
  <c r="CT25" i="31"/>
  <c r="CV117" i="31"/>
  <c r="I117" i="31"/>
  <c r="BH260" i="31"/>
  <c r="BO178" i="31"/>
  <c r="BB188" i="31"/>
  <c r="BT188" i="31" s="1"/>
  <c r="AK188" i="31"/>
  <c r="AG231" i="31"/>
  <c r="AX231" i="31"/>
  <c r="BP231" i="31" s="1"/>
  <c r="AE239" i="31"/>
  <c r="AV239" i="31"/>
  <c r="BN239" i="31" s="1"/>
  <c r="CX239" i="31" s="1"/>
  <c r="DI282" i="31"/>
  <c r="BI282" i="31"/>
  <c r="CQ282" i="31"/>
  <c r="CZ290" i="31"/>
  <c r="BR290" i="31"/>
  <c r="AI89" i="31"/>
  <c r="AZ89" i="31"/>
  <c r="BK140" i="31"/>
  <c r="CU140" i="31" s="1"/>
  <c r="CT132" i="31"/>
  <c r="BZ304" i="31"/>
  <c r="DH304" i="31" s="1"/>
  <c r="BO259" i="31"/>
  <c r="CQ298" i="31"/>
  <c r="CX10" i="27"/>
  <c r="CF10" i="27"/>
  <c r="DN10" i="27" s="1"/>
  <c r="BL31" i="31"/>
  <c r="CT31" i="31"/>
  <c r="DI79" i="31"/>
  <c r="BJ79" i="31"/>
  <c r="CQ79" i="31"/>
  <c r="BI79" i="31"/>
  <c r="BN169" i="31"/>
  <c r="CX169" i="31" s="1"/>
  <c r="BM169" i="31"/>
  <c r="CV79" i="31"/>
  <c r="I79" i="31"/>
  <c r="CT98" i="31"/>
  <c r="BK98" i="31"/>
  <c r="DL98" i="31" s="1"/>
  <c r="DI114" i="31"/>
  <c r="CQ114" i="31"/>
  <c r="BJ114" i="31"/>
  <c r="DL114" i="31" s="1"/>
  <c r="BI114" i="31"/>
  <c r="F114" i="31" s="1"/>
  <c r="BJ252" i="31"/>
  <c r="CT252" i="31"/>
  <c r="CV114" i="31"/>
  <c r="I114" i="31"/>
  <c r="CC114" i="31"/>
  <c r="DK114" i="31" s="1"/>
  <c r="BN142" i="31"/>
  <c r="CX142" i="31" s="1"/>
  <c r="BG182" i="31"/>
  <c r="CQ182" i="31"/>
  <c r="BH182" i="31"/>
  <c r="BK214" i="31"/>
  <c r="CU214" i="31" s="1"/>
  <c r="BL214" i="31"/>
  <c r="BK222" i="31"/>
  <c r="CU222" i="31" s="1"/>
  <c r="BK294" i="31"/>
  <c r="BL294" i="31"/>
  <c r="CW138" i="31"/>
  <c r="BO138" i="31"/>
  <c r="BG102" i="31"/>
  <c r="CQ102" i="31"/>
  <c r="DI236" i="31"/>
  <c r="BI236" i="31"/>
  <c r="BJ236" i="31"/>
  <c r="BK194" i="31"/>
  <c r="CU194" i="31" s="1"/>
  <c r="BJ194" i="31"/>
  <c r="BH254" i="31"/>
  <c r="CR254" i="31" s="1"/>
  <c r="BM132" i="31"/>
  <c r="BH202" i="31"/>
  <c r="CR202" i="31" s="1"/>
  <c r="BN110" i="31"/>
  <c r="F307" i="31"/>
  <c r="BZ307" i="31"/>
  <c r="DH307" i="31" s="1"/>
  <c r="EA307" i="31" s="1"/>
  <c r="CQ254" i="31"/>
  <c r="CV12" i="27"/>
  <c r="I12" i="27"/>
  <c r="AH20" i="27"/>
  <c r="AY20" i="27"/>
  <c r="BQ20" i="27" s="1"/>
  <c r="BJ21" i="31"/>
  <c r="BN61" i="31"/>
  <c r="CX61" i="31" s="1"/>
  <c r="BH110" i="31"/>
  <c r="CR110" i="31" s="1"/>
  <c r="CU278" i="31"/>
  <c r="DL278" i="31"/>
  <c r="CC278" i="31"/>
  <c r="DK278" i="31" s="1"/>
  <c r="BN14" i="27"/>
  <c r="CX14" i="27" s="1"/>
  <c r="BH218" i="31"/>
  <c r="CR218" i="31" s="1"/>
  <c r="CU227" i="31"/>
  <c r="CC227" i="31"/>
  <c r="DK227" i="31" s="1"/>
  <c r="CU153" i="31"/>
  <c r="DL153" i="31"/>
  <c r="CC153" i="31"/>
  <c r="DK153" i="31" s="1"/>
  <c r="DL237" i="31"/>
  <c r="ED237" i="31" s="1"/>
  <c r="BH188" i="31"/>
  <c r="CR188" i="31" s="1"/>
  <c r="CF99" i="31"/>
  <c r="DN99" i="31" s="1"/>
  <c r="EG99" i="31" s="1"/>
  <c r="L99" i="31"/>
  <c r="AW15" i="31"/>
  <c r="AF15" i="31"/>
  <c r="CW231" i="31"/>
  <c r="BO231" i="31"/>
  <c r="BK250" i="31"/>
  <c r="CU250" i="31" s="1"/>
  <c r="AE255" i="31"/>
  <c r="AV255" i="31"/>
  <c r="BN255" i="31" s="1"/>
  <c r="DI266" i="31"/>
  <c r="CQ266" i="31"/>
  <c r="BL266" i="31"/>
  <c r="CT266" i="31"/>
  <c r="BL282" i="31"/>
  <c r="BS290" i="31"/>
  <c r="DC290" i="31" s="1"/>
  <c r="BH298" i="31"/>
  <c r="CR298" i="31" s="1"/>
  <c r="AE303" i="31"/>
  <c r="AV303" i="31"/>
  <c r="BN303" i="31" s="1"/>
  <c r="CX303" i="31" s="1"/>
  <c r="DU105" i="31"/>
  <c r="S105" i="31"/>
  <c r="DC105" i="31"/>
  <c r="BU105" i="31"/>
  <c r="DL241" i="31"/>
  <c r="CV109" i="31"/>
  <c r="CT274" i="31"/>
  <c r="CV25" i="31"/>
  <c r="I25" i="31"/>
  <c r="CC25" i="31"/>
  <c r="DK25" i="31" s="1"/>
  <c r="BM12" i="27"/>
  <c r="DO12" i="27" s="1"/>
  <c r="CW12" i="27"/>
  <c r="DI164" i="31"/>
  <c r="BI164" i="31"/>
  <c r="BJ164" i="31"/>
  <c r="CQ164" i="31"/>
  <c r="BH6" i="27"/>
  <c r="BG6" i="27"/>
  <c r="CQ6" i="27"/>
  <c r="BN37" i="31"/>
  <c r="CX37" i="31" s="1"/>
  <c r="CW37" i="31"/>
  <c r="BM37" i="31"/>
  <c r="BG61" i="31"/>
  <c r="CQ61" i="31"/>
  <c r="CR114" i="31"/>
  <c r="DI138" i="31"/>
  <c r="CQ138" i="31"/>
  <c r="CU171" i="31"/>
  <c r="CC171" i="31"/>
  <c r="DK171" i="31" s="1"/>
  <c r="ED171" i="31" s="1"/>
  <c r="DL22" i="27"/>
  <c r="ED22" i="27" s="1"/>
  <c r="CT230" i="31"/>
  <c r="BL230" i="31"/>
  <c r="DI302" i="31"/>
  <c r="BI302" i="31"/>
  <c r="F302" i="31" s="1"/>
  <c r="CQ302" i="31"/>
  <c r="CU102" i="31"/>
  <c r="CC102" i="31"/>
  <c r="DK102" i="31" s="1"/>
  <c r="DI180" i="31"/>
  <c r="BI180" i="31"/>
  <c r="BH146" i="31"/>
  <c r="CR146" i="31" s="1"/>
  <c r="BM231" i="31"/>
  <c r="AI208" i="31"/>
  <c r="AZ208" i="31"/>
  <c r="BO16" i="27"/>
  <c r="BN12" i="27"/>
  <c r="CX12" i="27" s="1"/>
  <c r="BN260" i="31"/>
  <c r="CX260" i="31" s="1"/>
  <c r="BI214" i="31"/>
  <c r="F214" i="31" s="1"/>
  <c r="AX129" i="31"/>
  <c r="BP129" i="31" s="1"/>
  <c r="AG129" i="31"/>
  <c r="CX13" i="27"/>
  <c r="CF13" i="27"/>
  <c r="DN13" i="27" s="1"/>
  <c r="CV76" i="31"/>
  <c r="DL76" i="31"/>
  <c r="CC76" i="31"/>
  <c r="DK76" i="31" s="1"/>
  <c r="I76" i="31"/>
  <c r="BK252" i="31"/>
  <c r="CU252" i="31" s="1"/>
  <c r="CN240" i="31"/>
  <c r="DV240" i="31" s="1"/>
  <c r="AZ268" i="31"/>
  <c r="AI268" i="31"/>
  <c r="AG46" i="31"/>
  <c r="AX46" i="31"/>
  <c r="BP46" i="31" s="1"/>
  <c r="BH266" i="31"/>
  <c r="CR266" i="31" s="1"/>
  <c r="BP290" i="31"/>
  <c r="AE295" i="31"/>
  <c r="AV295" i="31"/>
  <c r="BN295" i="31" s="1"/>
  <c r="BK298" i="31"/>
  <c r="BP70" i="31"/>
  <c r="BI86" i="31"/>
  <c r="BZ86" i="31" s="1"/>
  <c r="DH86" i="31" s="1"/>
  <c r="BM21" i="27"/>
  <c r="BL21" i="27"/>
  <c r="CT21" i="27"/>
  <c r="CW161" i="31"/>
  <c r="BN161" i="31"/>
  <c r="CW7" i="27"/>
  <c r="BP7" i="27"/>
  <c r="BM23" i="31"/>
  <c r="BL23" i="31"/>
  <c r="BG37" i="31"/>
  <c r="BH37" i="31"/>
  <c r="CR37" i="31" s="1"/>
  <c r="F201" i="31"/>
  <c r="BZ201" i="31"/>
  <c r="DH201" i="31" s="1"/>
  <c r="EA201" i="31" s="1"/>
  <c r="CT202" i="31"/>
  <c r="BL202" i="31"/>
  <c r="BJ214" i="31"/>
  <c r="CT214" i="31"/>
  <c r="BK254" i="31"/>
  <c r="CU254" i="31" s="1"/>
  <c r="BL254" i="31"/>
  <c r="BZ302" i="31"/>
  <c r="DH302" i="31" s="1"/>
  <c r="BM25" i="31"/>
  <c r="DO25" i="31" s="1"/>
  <c r="BH244" i="31"/>
  <c r="CV186" i="31"/>
  <c r="I186" i="31"/>
  <c r="DI154" i="31"/>
  <c r="BI154" i="31"/>
  <c r="CQ154" i="31"/>
  <c r="AH135" i="31"/>
  <c r="AY135" i="31"/>
  <c r="BQ135" i="31" s="1"/>
  <c r="DA135" i="31" s="1"/>
  <c r="BG178" i="31"/>
  <c r="BH178" i="31"/>
  <c r="AE191" i="31"/>
  <c r="AV191" i="31"/>
  <c r="BN191" i="31" s="1"/>
  <c r="CX191" i="31" s="1"/>
  <c r="BO119" i="31"/>
  <c r="BO22" i="27"/>
  <c r="DO22" i="27" s="1"/>
  <c r="CW22" i="27"/>
  <c r="AX23" i="27"/>
  <c r="BP23" i="27" s="1"/>
  <c r="AG23" i="27"/>
  <c r="AL111" i="31"/>
  <c r="BC111" i="31"/>
  <c r="BN210" i="31"/>
  <c r="CX210" i="31" s="1"/>
  <c r="AX21" i="31"/>
  <c r="BP21" i="31" s="1"/>
  <c r="AG21" i="31"/>
  <c r="BZ208" i="31"/>
  <c r="DH208" i="31" s="1"/>
  <c r="EA208" i="31" s="1"/>
  <c r="F208" i="31"/>
  <c r="I88" i="31"/>
  <c r="CV88" i="31"/>
  <c r="CR76" i="31"/>
  <c r="BZ76" i="31"/>
  <c r="DH76" i="31" s="1"/>
  <c r="EA76" i="31" s="1"/>
  <c r="BO46" i="31"/>
  <c r="CW46" i="31"/>
  <c r="BK242" i="31"/>
  <c r="CU242" i="31" s="1"/>
  <c r="CT242" i="31"/>
  <c r="BL242" i="31"/>
  <c r="BH250" i="31"/>
  <c r="CR250" i="31" s="1"/>
  <c r="AV279" i="31"/>
  <c r="BN279" i="31" s="1"/>
  <c r="CX279" i="31" s="1"/>
  <c r="AE279" i="31"/>
  <c r="BJ282" i="31"/>
  <c r="DL282" i="31" s="1"/>
  <c r="BQ298" i="31"/>
  <c r="DA298" i="31" s="1"/>
  <c r="CW298" i="31"/>
  <c r="BO298" i="31"/>
  <c r="BM306" i="31"/>
  <c r="BN306" i="31"/>
  <c r="CX306" i="31" s="1"/>
  <c r="EJ14" i="27"/>
  <c r="BN264" i="31"/>
  <c r="CX264" i="31" s="1"/>
  <c r="DW240" i="31"/>
  <c r="EO240" i="31" s="1"/>
  <c r="BG16" i="27"/>
  <c r="CQ16" i="27"/>
  <c r="BH16" i="27"/>
  <c r="BI8" i="27"/>
  <c r="CQ8" i="27"/>
  <c r="DI8" i="27"/>
  <c r="BJ8" i="27"/>
  <c r="BG148" i="31"/>
  <c r="CQ148" i="31"/>
  <c r="BO8" i="31"/>
  <c r="DO8" i="31" s="1"/>
  <c r="CW8" i="31"/>
  <c r="CQ37" i="31"/>
  <c r="BI37" i="31"/>
  <c r="DI37" i="31"/>
  <c r="BJ37" i="31"/>
  <c r="DL37" i="31" s="1"/>
  <c r="AE66" i="31"/>
  <c r="AV66" i="31"/>
  <c r="BN66" i="31" s="1"/>
  <c r="CX66" i="31" s="1"/>
  <c r="DI119" i="31"/>
  <c r="BI119" i="31"/>
  <c r="DI218" i="31"/>
  <c r="BJ218" i="31"/>
  <c r="DL218" i="31" s="1"/>
  <c r="CQ218" i="31"/>
  <c r="BI218" i="31"/>
  <c r="DI172" i="31"/>
  <c r="CQ172" i="31"/>
  <c r="BL162" i="31"/>
  <c r="BK162" i="31"/>
  <c r="CU162" i="31" s="1"/>
  <c r="BL158" i="31"/>
  <c r="DO158" i="31" s="1"/>
  <c r="BN190" i="31"/>
  <c r="CX190" i="31" s="1"/>
  <c r="BO190" i="31"/>
  <c r="BG214" i="31"/>
  <c r="CQ214" i="31"/>
  <c r="BL238" i="31"/>
  <c r="CT238" i="31"/>
  <c r="CT262" i="31"/>
  <c r="BL262" i="31"/>
  <c r="BL138" i="31"/>
  <c r="BM138" i="31"/>
  <c r="CW188" i="31"/>
  <c r="BM188" i="31"/>
  <c r="BO7" i="27"/>
  <c r="BH130" i="31"/>
  <c r="CT146" i="31"/>
  <c r="BL146" i="31"/>
  <c r="BM194" i="31"/>
  <c r="BN194" i="31"/>
  <c r="CX194" i="31" s="1"/>
  <c r="BH180" i="31"/>
  <c r="CR180" i="31" s="1"/>
  <c r="CU78" i="31"/>
  <c r="CC78" i="31"/>
  <c r="DK78" i="31" s="1"/>
  <c r="DL78" i="31"/>
  <c r="AX22" i="27"/>
  <c r="BP22" i="27" s="1"/>
  <c r="AG22" i="27"/>
  <c r="CQ119" i="31"/>
  <c r="CQ146" i="31"/>
  <c r="BI202" i="31"/>
  <c r="BP194" i="31"/>
  <c r="CX24" i="31"/>
  <c r="CF24" i="31"/>
  <c r="DN24" i="31" s="1"/>
  <c r="AH124" i="31"/>
  <c r="AY124" i="31"/>
  <c r="BQ124" i="31" s="1"/>
  <c r="DA124" i="31" s="1"/>
  <c r="BN188" i="31"/>
  <c r="BK270" i="31"/>
  <c r="CU270" i="31" s="1"/>
  <c r="DL126" i="31"/>
  <c r="BP304" i="31"/>
  <c r="M304" i="31" s="1"/>
  <c r="AH154" i="31"/>
  <c r="AY154" i="31"/>
  <c r="BQ154" i="31" s="1"/>
  <c r="DA154" i="31" s="1"/>
  <c r="AY51" i="31"/>
  <c r="BQ51" i="31" s="1"/>
  <c r="DA51" i="31" s="1"/>
  <c r="AH51" i="31"/>
  <c r="CF95" i="31"/>
  <c r="DN95" i="31" s="1"/>
  <c r="L95" i="31"/>
  <c r="BP175" i="31"/>
  <c r="BL250" i="31"/>
  <c r="CT250" i="31"/>
  <c r="BL258" i="31"/>
  <c r="CT258" i="31"/>
  <c r="BM258" i="31"/>
  <c r="BO282" i="31"/>
  <c r="CW282" i="31"/>
  <c r="BO290" i="31"/>
  <c r="L290" i="31" s="1"/>
  <c r="CW290" i="31"/>
  <c r="BL306" i="31"/>
  <c r="CC306" i="31" s="1"/>
  <c r="DK306" i="31" s="1"/>
  <c r="CT306" i="31"/>
  <c r="CC219" i="31"/>
  <c r="DK219" i="31" s="1"/>
  <c r="BP25" i="31"/>
  <c r="EA25" i="31"/>
  <c r="AK280" i="31"/>
  <c r="BC280" i="31" s="1"/>
  <c r="BP306" i="31"/>
  <c r="BO69" i="31"/>
  <c r="BN69" i="31"/>
  <c r="BH21" i="27"/>
  <c r="CR21" i="27" s="1"/>
  <c r="BI21" i="27"/>
  <c r="BO6" i="27"/>
  <c r="CW6" i="27"/>
  <c r="BN106" i="31"/>
  <c r="CX106" i="31" s="1"/>
  <c r="BO106" i="31"/>
  <c r="BM126" i="31"/>
  <c r="BN126" i="31"/>
  <c r="CX126" i="31" s="1"/>
  <c r="CU124" i="31"/>
  <c r="DL124" i="31"/>
  <c r="ED124" i="31" s="1"/>
  <c r="BM238" i="31"/>
  <c r="CW238" i="31"/>
  <c r="DI162" i="31"/>
  <c r="BJ162" i="31"/>
  <c r="DL162" i="31" s="1"/>
  <c r="BZ110" i="31"/>
  <c r="DH110" i="31" s="1"/>
  <c r="EA110" i="31" s="1"/>
  <c r="F110" i="31"/>
  <c r="AF249" i="31"/>
  <c r="AW249" i="31"/>
  <c r="AG37" i="31"/>
  <c r="AX37" i="31"/>
  <c r="BP37" i="31" s="1"/>
  <c r="CQ244" i="31"/>
  <c r="BM146" i="31"/>
  <c r="BN146" i="31"/>
  <c r="CX146" i="31" s="1"/>
  <c r="AE183" i="31"/>
  <c r="AV183" i="31"/>
  <c r="BN183" i="31" s="1"/>
  <c r="CX183" i="31" s="1"/>
  <c r="L194" i="31"/>
  <c r="BM110" i="31"/>
  <c r="DO110" i="31" s="1"/>
  <c r="BZ248" i="31"/>
  <c r="DH248" i="31" s="1"/>
  <c r="EA248" i="31" s="1"/>
  <c r="CR248" i="31"/>
  <c r="BN238" i="31"/>
  <c r="DO238" i="31" s="1"/>
  <c r="BN223" i="31"/>
  <c r="CX223" i="31" s="1"/>
  <c r="AW17" i="31"/>
  <c r="AF17" i="31"/>
  <c r="CV267" i="31"/>
  <c r="I267" i="31"/>
  <c r="BN281" i="31"/>
  <c r="CX281" i="31" s="1"/>
  <c r="CQ202" i="31"/>
  <c r="DB111" i="31"/>
  <c r="O111" i="31"/>
  <c r="CI111" i="31"/>
  <c r="DQ111" i="31" s="1"/>
  <c r="EJ111" i="31" s="1"/>
  <c r="F197" i="31"/>
  <c r="BZ197" i="31"/>
  <c r="DH197" i="31" s="1"/>
  <c r="EA197" i="31" s="1"/>
  <c r="AK190" i="31"/>
  <c r="BB190" i="31"/>
  <c r="BT190" i="31" s="1"/>
  <c r="BM8" i="27"/>
  <c r="CF189" i="31"/>
  <c r="DN189" i="31" s="1"/>
  <c r="EG189" i="31" s="1"/>
  <c r="BC14" i="27"/>
  <c r="AL14" i="27"/>
  <c r="BP92" i="31"/>
  <c r="BZ193" i="31"/>
  <c r="DH193" i="31" s="1"/>
  <c r="EA193" i="31" s="1"/>
  <c r="AY155" i="31"/>
  <c r="BQ155" i="31" s="1"/>
  <c r="DA155" i="31" s="1"/>
  <c r="AH155" i="31"/>
  <c r="BQ266" i="31"/>
  <c r="DA266" i="31" s="1"/>
  <c r="BP266" i="31"/>
  <c r="BH282" i="31"/>
  <c r="CR282" i="31" s="1"/>
  <c r="BM290" i="31"/>
  <c r="CZ298" i="31"/>
  <c r="BR298" i="31"/>
  <c r="DI298" i="31"/>
  <c r="BI298" i="31"/>
  <c r="CU15" i="27"/>
  <c r="CC15" i="27"/>
  <c r="DK15" i="27" s="1"/>
  <c r="DL16" i="27"/>
  <c r="BP294" i="31"/>
  <c r="CZ294" i="31"/>
  <c r="CW77" i="31"/>
  <c r="BO77" i="31"/>
  <c r="DI284" i="31"/>
  <c r="BI284" i="31"/>
  <c r="BN289" i="31"/>
  <c r="CX289" i="31" s="1"/>
  <c r="BM289" i="31"/>
  <c r="DO289" i="31" s="1"/>
  <c r="CV122" i="31"/>
  <c r="DL44" i="31"/>
  <c r="I44" i="31"/>
  <c r="CV44" i="31"/>
  <c r="CC44" i="31"/>
  <c r="DK44" i="31" s="1"/>
  <c r="BM276" i="31"/>
  <c r="BL276" i="31"/>
  <c r="DI263" i="31"/>
  <c r="BI263" i="31"/>
  <c r="F263" i="31" s="1"/>
  <c r="CQ263" i="31"/>
  <c r="BJ263" i="31"/>
  <c r="DL263" i="31" s="1"/>
  <c r="CT44" i="31"/>
  <c r="BK190" i="31"/>
  <c r="CU190" i="31" s="1"/>
  <c r="AG15" i="27"/>
  <c r="AX15" i="27"/>
  <c r="BP15" i="27" s="1"/>
  <c r="L67" i="31"/>
  <c r="CF67" i="31"/>
  <c r="DN67" i="31" s="1"/>
  <c r="CW289" i="31"/>
  <c r="BO289" i="31"/>
  <c r="BO20" i="27"/>
  <c r="CW20" i="27"/>
  <c r="BM310" i="31"/>
  <c r="CW310" i="31" s="1"/>
  <c r="CX73" i="31"/>
  <c r="AX220" i="31"/>
  <c r="BP220" i="31" s="1"/>
  <c r="AG220" i="31"/>
  <c r="BZ43" i="31"/>
  <c r="DH43" i="31" s="1"/>
  <c r="EA43" i="31" s="1"/>
  <c r="CR43" i="31"/>
  <c r="CT310" i="31"/>
  <c r="AI175" i="31"/>
  <c r="AZ175" i="31"/>
  <c r="CW79" i="31"/>
  <c r="BO79" i="31"/>
  <c r="BR144" i="31"/>
  <c r="CZ144" i="31"/>
  <c r="BO42" i="31"/>
  <c r="CW42" i="31"/>
  <c r="BP77" i="31"/>
  <c r="BO165" i="31"/>
  <c r="AZ273" i="31"/>
  <c r="AI273" i="31"/>
  <c r="CC251" i="31"/>
  <c r="DK251" i="31" s="1"/>
  <c r="I251" i="31"/>
  <c r="DL251" i="31"/>
  <c r="CV251" i="31"/>
  <c r="CX26" i="31"/>
  <c r="CF26" i="31"/>
  <c r="DN26" i="31" s="1"/>
  <c r="AI95" i="31"/>
  <c r="AZ95" i="31"/>
  <c r="BB9" i="27"/>
  <c r="AK9" i="27"/>
  <c r="BZ30" i="31"/>
  <c r="DH30" i="31" s="1"/>
  <c r="EA30" i="31" s="1"/>
  <c r="AH204" i="31"/>
  <c r="CV91" i="31"/>
  <c r="CC91" i="31"/>
  <c r="DK91" i="31" s="1"/>
  <c r="I91" i="31"/>
  <c r="AG13" i="27"/>
  <c r="AX13" i="27"/>
  <c r="BP13" i="27" s="1"/>
  <c r="DI276" i="31"/>
  <c r="BI276" i="31"/>
  <c r="BI187" i="31"/>
  <c r="BH187" i="31"/>
  <c r="CR187" i="31" s="1"/>
  <c r="BM248" i="31"/>
  <c r="CW248" i="31"/>
  <c r="DI72" i="31"/>
  <c r="BJ72" i="31"/>
  <c r="CQ72" i="31"/>
  <c r="L11" i="27"/>
  <c r="CF11" i="27"/>
  <c r="DN11" i="27" s="1"/>
  <c r="BN248" i="31"/>
  <c r="CX248" i="31" s="1"/>
  <c r="BM190" i="31"/>
  <c r="BL190" i="31"/>
  <c r="BJ259" i="31"/>
  <c r="DI259" i="31"/>
  <c r="BI259" i="31"/>
  <c r="AG139" i="31"/>
  <c r="AX139" i="31"/>
  <c r="BP139" i="31" s="1"/>
  <c r="AF100" i="31"/>
  <c r="AW100" i="31"/>
  <c r="BP258" i="31"/>
  <c r="BQ258" i="31"/>
  <c r="DA258" i="31" s="1"/>
  <c r="BM44" i="31"/>
  <c r="CR81" i="31"/>
  <c r="BZ81" i="31"/>
  <c r="DH81" i="31" s="1"/>
  <c r="EA81" i="31" s="1"/>
  <c r="F123" i="31"/>
  <c r="BZ123" i="31"/>
  <c r="DH123" i="31" s="1"/>
  <c r="EA123" i="31" s="1"/>
  <c r="CR112" i="31"/>
  <c r="BZ112" i="31"/>
  <c r="DH112" i="31" s="1"/>
  <c r="EA112" i="31" s="1"/>
  <c r="BN218" i="31"/>
  <c r="CX218" i="31" s="1"/>
  <c r="I70" i="31"/>
  <c r="CV70" i="31"/>
  <c r="CV110" i="31"/>
  <c r="CC110" i="31"/>
  <c r="DK110" i="31" s="1"/>
  <c r="CX101" i="31"/>
  <c r="BP9" i="31"/>
  <c r="ED9" i="27"/>
  <c r="CR65" i="31"/>
  <c r="BZ65" i="31"/>
  <c r="DH65" i="31" s="1"/>
  <c r="EA65" i="31" s="1"/>
  <c r="CV295" i="31"/>
  <c r="BM309" i="31"/>
  <c r="CZ258" i="31"/>
  <c r="BZ220" i="31"/>
  <c r="DH220" i="31" s="1"/>
  <c r="EA220" i="31" s="1"/>
  <c r="AX42" i="31"/>
  <c r="BP42" i="31" s="1"/>
  <c r="AG42" i="31"/>
  <c r="AY44" i="31"/>
  <c r="BQ44" i="31" s="1"/>
  <c r="AH44" i="31"/>
  <c r="BM252" i="31"/>
  <c r="CF54" i="31"/>
  <c r="DN54" i="31" s="1"/>
  <c r="L54" i="31"/>
  <c r="DO54" i="31"/>
  <c r="L223" i="31"/>
  <c r="AL294" i="31"/>
  <c r="DC33" i="31"/>
  <c r="S33" i="31"/>
  <c r="BU33" i="31"/>
  <c r="BL225" i="31"/>
  <c r="CT225" i="31"/>
  <c r="BG276" i="31"/>
  <c r="BH276" i="31"/>
  <c r="CR276" i="31" s="1"/>
  <c r="CT15" i="27"/>
  <c r="BJ15" i="27"/>
  <c r="DI170" i="31"/>
  <c r="BI170" i="31"/>
  <c r="BJ170" i="31"/>
  <c r="L63" i="31"/>
  <c r="CF63" i="31"/>
  <c r="DN63" i="31" s="1"/>
  <c r="DL310" i="31"/>
  <c r="I310" i="31"/>
  <c r="CV310" i="31"/>
  <c r="CC310" i="31"/>
  <c r="DK310" i="31" s="1"/>
  <c r="AH248" i="31"/>
  <c r="AY248" i="31"/>
  <c r="BQ248" i="31" s="1"/>
  <c r="DA248" i="31" s="1"/>
  <c r="F147" i="31"/>
  <c r="BZ147" i="31"/>
  <c r="DH147" i="31" s="1"/>
  <c r="EA147" i="31" s="1"/>
  <c r="CZ7" i="27"/>
  <c r="BR7" i="27"/>
  <c r="AF60" i="31"/>
  <c r="AW60" i="31"/>
  <c r="BI72" i="31"/>
  <c r="CU51" i="31"/>
  <c r="DL51" i="31"/>
  <c r="CC51" i="31"/>
  <c r="DK51" i="31" s="1"/>
  <c r="AI98" i="31"/>
  <c r="AZ98" i="31"/>
  <c r="AW218" i="31"/>
  <c r="AF218" i="31"/>
  <c r="BN252" i="31"/>
  <c r="I232" i="31"/>
  <c r="CV232" i="31"/>
  <c r="DL232" i="31"/>
  <c r="CC232" i="31"/>
  <c r="DK232" i="31" s="1"/>
  <c r="AF101" i="31"/>
  <c r="AW101" i="31"/>
  <c r="CF242" i="31"/>
  <c r="DN242" i="31" s="1"/>
  <c r="L242" i="31"/>
  <c r="CQ259" i="31"/>
  <c r="BO248" i="31"/>
  <c r="L224" i="31"/>
  <c r="CF224" i="31"/>
  <c r="DN224" i="31" s="1"/>
  <c r="EG224" i="31" s="1"/>
  <c r="DO11" i="27"/>
  <c r="BQ65" i="31"/>
  <c r="DA65" i="31" s="1"/>
  <c r="BR65" i="31"/>
  <c r="BQ294" i="31"/>
  <c r="I104" i="31"/>
  <c r="CC104" i="31"/>
  <c r="DK104" i="31" s="1"/>
  <c r="ED104" i="31" s="1"/>
  <c r="BS144" i="31"/>
  <c r="DC144" i="31" s="1"/>
  <c r="F225" i="31"/>
  <c r="BZ225" i="31"/>
  <c r="DH225" i="31" s="1"/>
  <c r="EA225" i="31" s="1"/>
  <c r="DO63" i="31"/>
  <c r="CW121" i="31"/>
  <c r="BO121" i="31"/>
  <c r="BD33" i="31"/>
  <c r="BV33" i="31" s="1"/>
  <c r="AM33" i="31"/>
  <c r="BE33" i="31" s="1"/>
  <c r="EG32" i="31"/>
  <c r="CW6" i="31"/>
  <c r="CF4" i="27"/>
  <c r="DN4" i="27" s="1"/>
  <c r="ED110" i="31"/>
  <c r="CV309" i="31"/>
  <c r="I309" i="31"/>
  <c r="CU129" i="31"/>
  <c r="CC129" i="31"/>
  <c r="DK129" i="31" s="1"/>
  <c r="ED129" i="31" s="1"/>
  <c r="BL133" i="31"/>
  <c r="CC133" i="31" s="1"/>
  <c r="DK133" i="31" s="1"/>
  <c r="BM133" i="31"/>
  <c r="BM142" i="31"/>
  <c r="CT142" i="31"/>
  <c r="CT52" i="31"/>
  <c r="BM52" i="31"/>
  <c r="BL52" i="31"/>
  <c r="DL52" i="31" s="1"/>
  <c r="BR206" i="31"/>
  <c r="BQ206" i="31"/>
  <c r="BG288" i="31"/>
  <c r="CQ288" i="31"/>
  <c r="BH288" i="31"/>
  <c r="CT284" i="31"/>
  <c r="BL284" i="31"/>
  <c r="BA7" i="27"/>
  <c r="BS7" i="27" s="1"/>
  <c r="AJ7" i="27"/>
  <c r="BO15" i="27"/>
  <c r="CW15" i="27"/>
  <c r="F241" i="31"/>
  <c r="BZ241" i="31"/>
  <c r="DH241" i="31" s="1"/>
  <c r="EA241" i="31" s="1"/>
  <c r="I123" i="31"/>
  <c r="CV123" i="31"/>
  <c r="CF19" i="31"/>
  <c r="DN19" i="31" s="1"/>
  <c r="L19" i="31"/>
  <c r="AF122" i="31"/>
  <c r="AW122" i="31"/>
  <c r="AG289" i="31"/>
  <c r="AX289" i="31"/>
  <c r="BP289" i="31" s="1"/>
  <c r="AW73" i="31"/>
  <c r="AF73" i="31"/>
  <c r="CU306" i="31"/>
  <c r="AZ77" i="31"/>
  <c r="AI77" i="31"/>
  <c r="F271" i="31"/>
  <c r="BZ271" i="31"/>
  <c r="DH271" i="31" s="1"/>
  <c r="I184" i="31"/>
  <c r="CV184" i="31"/>
  <c r="AG121" i="31"/>
  <c r="AX121" i="31"/>
  <c r="BP121" i="31" s="1"/>
  <c r="CF9" i="27"/>
  <c r="DN9" i="27" s="1"/>
  <c r="L9" i="27"/>
  <c r="DO9" i="27"/>
  <c r="I247" i="31"/>
  <c r="CC247" i="31"/>
  <c r="DK247" i="31" s="1"/>
  <c r="CV247" i="31"/>
  <c r="BB18" i="31"/>
  <c r="BT18" i="31" s="1"/>
  <c r="AK18" i="31"/>
  <c r="AZ246" i="31"/>
  <c r="AI246" i="31"/>
  <c r="BL140" i="31"/>
  <c r="CV140" i="31" s="1"/>
  <c r="BK41" i="31"/>
  <c r="CU41" i="31" s="1"/>
  <c r="BL41" i="31"/>
  <c r="CR23" i="27"/>
  <c r="I263" i="31"/>
  <c r="CV263" i="31"/>
  <c r="CC263" i="31"/>
  <c r="DK263" i="31" s="1"/>
  <c r="CX53" i="31"/>
  <c r="CF53" i="31"/>
  <c r="DN53" i="31" s="1"/>
  <c r="CT140" i="31"/>
  <c r="BJ140" i="31"/>
  <c r="BK283" i="31"/>
  <c r="DO283" i="31" s="1"/>
  <c r="CT283" i="31"/>
  <c r="CU55" i="31"/>
  <c r="CC55" i="31"/>
  <c r="DK55" i="31" s="1"/>
  <c r="CR71" i="31"/>
  <c r="BZ71" i="31"/>
  <c r="DH71" i="31" s="1"/>
  <c r="EA71" i="31" s="1"/>
  <c r="CR153" i="31"/>
  <c r="BZ153" i="31"/>
  <c r="DH153" i="31" s="1"/>
  <c r="EA153" i="31" s="1"/>
  <c r="BZ175" i="31"/>
  <c r="DH175" i="31" s="1"/>
  <c r="EA175" i="31" s="1"/>
  <c r="CW276" i="31"/>
  <c r="BO276" i="31"/>
  <c r="L276" i="31" s="1"/>
  <c r="CC134" i="31"/>
  <c r="DK134" i="31" s="1"/>
  <c r="DL134" i="31"/>
  <c r="CV134" i="31"/>
  <c r="O272" i="31"/>
  <c r="DB272" i="31"/>
  <c r="BO273" i="31"/>
  <c r="L14" i="27"/>
  <c r="BZ303" i="31"/>
  <c r="DH303" i="31" s="1"/>
  <c r="EA303" i="31" s="1"/>
  <c r="CU188" i="31"/>
  <c r="CC188" i="31"/>
  <c r="DK188" i="31" s="1"/>
  <c r="I97" i="31"/>
  <c r="CV97" i="31"/>
  <c r="CU262" i="31"/>
  <c r="F78" i="31"/>
  <c r="BZ78" i="31"/>
  <c r="DH78" i="31" s="1"/>
  <c r="EA78" i="31" s="1"/>
  <c r="CU211" i="31"/>
  <c r="CC211" i="31"/>
  <c r="DK211" i="31" s="1"/>
  <c r="DO211" i="31"/>
  <c r="EG211" i="31" s="1"/>
  <c r="CU106" i="31"/>
  <c r="CC106" i="31"/>
  <c r="DK106" i="31" s="1"/>
  <c r="I257" i="31"/>
  <c r="CV257" i="31"/>
  <c r="CC257" i="31"/>
  <c r="DK257" i="31" s="1"/>
  <c r="ED257" i="31" s="1"/>
  <c r="AW146" i="31"/>
  <c r="AF146" i="31"/>
  <c r="BZ97" i="31"/>
  <c r="DH97" i="31" s="1"/>
  <c r="EA97" i="31" s="1"/>
  <c r="F97" i="31"/>
  <c r="CR167" i="31"/>
  <c r="BZ167" i="31"/>
  <c r="DH167" i="31" s="1"/>
  <c r="EA167" i="31" s="1"/>
  <c r="CU60" i="31"/>
  <c r="DL60" i="31"/>
  <c r="CC60" i="31"/>
  <c r="DK60" i="31" s="1"/>
  <c r="AF91" i="31"/>
  <c r="AW91" i="31"/>
  <c r="AX276" i="31"/>
  <c r="BP276" i="31" s="1"/>
  <c r="AG276" i="31"/>
  <c r="CW230" i="31"/>
  <c r="BO230" i="31"/>
  <c r="CF148" i="31"/>
  <c r="DN148" i="31" s="1"/>
  <c r="L148" i="31"/>
  <c r="DL55" i="31"/>
  <c r="CC252" i="31"/>
  <c r="DK252" i="31" s="1"/>
  <c r="CV75" i="31"/>
  <c r="DL75" i="31"/>
  <c r="DO75" i="31"/>
  <c r="L12" i="27"/>
  <c r="CC75" i="31"/>
  <c r="DK75" i="31" s="1"/>
  <c r="CX39" i="31"/>
  <c r="AZ162" i="31"/>
  <c r="AI162" i="31"/>
  <c r="DA187" i="31"/>
  <c r="CI187" i="31"/>
  <c r="DQ187" i="31" s="1"/>
  <c r="DB59" i="31"/>
  <c r="O59" i="31"/>
  <c r="DL302" i="31"/>
  <c r="EG116" i="31"/>
  <c r="ED139" i="31"/>
  <c r="AE287" i="31"/>
  <c r="AV287" i="31"/>
  <c r="BN287" i="31" s="1"/>
  <c r="CX287" i="31" s="1"/>
  <c r="BJ141" i="31"/>
  <c r="DL141" i="31" s="1"/>
  <c r="CT141" i="31"/>
  <c r="ED141" i="31" s="1"/>
  <c r="BJ290" i="31"/>
  <c r="CQ290" i="31"/>
  <c r="DI290" i="31"/>
  <c r="BH52" i="31"/>
  <c r="CR52" i="31" s="1"/>
  <c r="BI52" i="31"/>
  <c r="DI142" i="31"/>
  <c r="CQ142" i="31"/>
  <c r="BJ142" i="31"/>
  <c r="I183" i="31"/>
  <c r="CC183" i="31"/>
  <c r="DK183" i="31" s="1"/>
  <c r="CV183" i="31"/>
  <c r="CU90" i="31"/>
  <c r="DL90" i="31"/>
  <c r="CC90" i="31"/>
  <c r="DK90" i="31" s="1"/>
  <c r="AW24" i="27"/>
  <c r="AF24" i="27"/>
  <c r="AX174" i="31"/>
  <c r="BP174" i="31" s="1"/>
  <c r="AG174" i="31"/>
  <c r="CU285" i="31"/>
  <c r="CC285" i="31"/>
  <c r="DK285" i="31" s="1"/>
  <c r="BS107" i="31"/>
  <c r="I241" i="31"/>
  <c r="CV241" i="31"/>
  <c r="CC241" i="31"/>
  <c r="DK241" i="31" s="1"/>
  <c r="CX290" i="31"/>
  <c r="CF290" i="31"/>
  <c r="DN290" i="31" s="1"/>
  <c r="AF97" i="31"/>
  <c r="AW97" i="31"/>
  <c r="AF167" i="31"/>
  <c r="AW167" i="31"/>
  <c r="AF305" i="31"/>
  <c r="AW305" i="31"/>
  <c r="AW284" i="31"/>
  <c r="AF284" i="31"/>
  <c r="F141" i="31"/>
  <c r="BZ141" i="31"/>
  <c r="DH141" i="31" s="1"/>
  <c r="F254" i="31"/>
  <c r="CF9" i="31"/>
  <c r="DN9" i="31" s="1"/>
  <c r="CX9" i="31"/>
  <c r="CU245" i="31"/>
  <c r="CC245" i="31"/>
  <c r="DK245" i="31" s="1"/>
  <c r="DL245" i="31"/>
  <c r="AW113" i="31"/>
  <c r="AF113" i="31"/>
  <c r="CV136" i="31"/>
  <c r="I136" i="31"/>
  <c r="DL136" i="31"/>
  <c r="CW93" i="31"/>
  <c r="BO93" i="31"/>
  <c r="AF247" i="31"/>
  <c r="AW247" i="31"/>
  <c r="I81" i="31"/>
  <c r="CV81" i="31"/>
  <c r="CC81" i="31"/>
  <c r="DK81" i="31" s="1"/>
  <c r="CR230" i="31"/>
  <c r="BZ230" i="31"/>
  <c r="DH230" i="31" s="1"/>
  <c r="EA230" i="31" s="1"/>
  <c r="CX302" i="31"/>
  <c r="CF302" i="31"/>
  <c r="DN302" i="31" s="1"/>
  <c r="BR107" i="31"/>
  <c r="L240" i="31"/>
  <c r="CF240" i="31"/>
  <c r="DN240" i="31" s="1"/>
  <c r="EG240" i="31" s="1"/>
  <c r="CR231" i="31"/>
  <c r="BZ231" i="31"/>
  <c r="DH231" i="31" s="1"/>
  <c r="EA231" i="31" s="1"/>
  <c r="CX208" i="31"/>
  <c r="DO208" i="31"/>
  <c r="CC109" i="31"/>
  <c r="DK109" i="31" s="1"/>
  <c r="AX12" i="27"/>
  <c r="BP12" i="27" s="1"/>
  <c r="AG12" i="27"/>
  <c r="DL109" i="31"/>
  <c r="CC216" i="31"/>
  <c r="DK216" i="31" s="1"/>
  <c r="DL216" i="31"/>
  <c r="ED216" i="31" s="1"/>
  <c r="DL240" i="31"/>
  <c r="CC240" i="31"/>
  <c r="DK240" i="31" s="1"/>
  <c r="CV240" i="31"/>
  <c r="I99" i="31"/>
  <c r="CV99" i="31"/>
  <c r="CC99" i="31"/>
  <c r="DK99" i="31" s="1"/>
  <c r="BA116" i="31"/>
  <c r="BS116" i="31" s="1"/>
  <c r="AJ116" i="31"/>
  <c r="AZ166" i="31"/>
  <c r="AI166" i="31"/>
  <c r="F310" i="31"/>
  <c r="BZ310" i="31"/>
  <c r="DH310" i="31" s="1"/>
  <c r="EA310" i="31" s="1"/>
  <c r="AW76" i="31"/>
  <c r="AF76" i="31"/>
  <c r="BZ6" i="31"/>
  <c r="DH6" i="31" s="1"/>
  <c r="EA6" i="31" s="1"/>
  <c r="CV39" i="31"/>
  <c r="I39" i="31"/>
  <c r="BS19" i="31"/>
  <c r="L262" i="31"/>
  <c r="CF262" i="31"/>
  <c r="DN262" i="31" s="1"/>
  <c r="BZ293" i="31"/>
  <c r="DH293" i="31" s="1"/>
  <c r="EA293" i="31" s="1"/>
  <c r="AK147" i="31"/>
  <c r="BB147" i="31"/>
  <c r="BT147" i="31" s="1"/>
  <c r="AK259" i="31"/>
  <c r="BB259" i="31"/>
  <c r="BT259" i="31" s="1"/>
  <c r="BK142" i="31"/>
  <c r="CU142" i="31" s="1"/>
  <c r="BL142" i="31"/>
  <c r="I62" i="31"/>
  <c r="CC62" i="31"/>
  <c r="DK62" i="31" s="1"/>
  <c r="CV62" i="31"/>
  <c r="CU79" i="31"/>
  <c r="CC79" i="31"/>
  <c r="DK79" i="31" s="1"/>
  <c r="DL79" i="31"/>
  <c r="CV36" i="31"/>
  <c r="I36" i="31"/>
  <c r="CW169" i="31"/>
  <c r="BO169" i="31"/>
  <c r="AF103" i="31"/>
  <c r="AW103" i="31"/>
  <c r="CX41" i="31"/>
  <c r="L80" i="31"/>
  <c r="CF80" i="31"/>
  <c r="DN80" i="31" s="1"/>
  <c r="CV18" i="27"/>
  <c r="CC18" i="27"/>
  <c r="DK18" i="27" s="1"/>
  <c r="I18" i="27"/>
  <c r="AH236" i="31"/>
  <c r="AY236" i="31"/>
  <c r="BQ236" i="31" s="1"/>
  <c r="DA236" i="31" s="1"/>
  <c r="CV96" i="31"/>
  <c r="I96" i="31"/>
  <c r="DL96" i="31"/>
  <c r="CC96" i="31"/>
  <c r="DK96" i="31" s="1"/>
  <c r="CX85" i="31"/>
  <c r="CF85" i="31"/>
  <c r="DN85" i="31" s="1"/>
  <c r="CX277" i="31"/>
  <c r="DO277" i="31"/>
  <c r="CV120" i="31"/>
  <c r="CC120" i="31"/>
  <c r="DK120" i="31" s="1"/>
  <c r="I120" i="31"/>
  <c r="CW23" i="31"/>
  <c r="BO23" i="31"/>
  <c r="CR140" i="31"/>
  <c r="BZ140" i="31"/>
  <c r="DH140" i="31" s="1"/>
  <c r="EA140" i="31" s="1"/>
  <c r="F210" i="31"/>
  <c r="CV233" i="31"/>
  <c r="I233" i="31"/>
  <c r="CC233" i="31"/>
  <c r="DK233" i="31" s="1"/>
  <c r="DL233" i="31"/>
  <c r="CR150" i="31"/>
  <c r="BZ150" i="31"/>
  <c r="DH150" i="31" s="1"/>
  <c r="EA150" i="31" s="1"/>
  <c r="CC132" i="31"/>
  <c r="DK132" i="31" s="1"/>
  <c r="CU132" i="31"/>
  <c r="DL132" i="31"/>
  <c r="CV34" i="31"/>
  <c r="I34" i="31"/>
  <c r="DL34" i="31"/>
  <c r="CC34" i="31"/>
  <c r="DK34" i="31" s="1"/>
  <c r="BO70" i="31"/>
  <c r="CW70" i="31"/>
  <c r="CF281" i="31"/>
  <c r="DN281" i="31" s="1"/>
  <c r="L281" i="31"/>
  <c r="BZ151" i="31"/>
  <c r="DH151" i="31" s="1"/>
  <c r="EA151" i="31" s="1"/>
  <c r="F151" i="31"/>
  <c r="CV107" i="31"/>
  <c r="I107" i="31"/>
  <c r="I288" i="31"/>
  <c r="CV288" i="31"/>
  <c r="DO288" i="31"/>
  <c r="CV308" i="31"/>
  <c r="I308" i="31"/>
  <c r="BZ145" i="31"/>
  <c r="DH145" i="31" s="1"/>
  <c r="EA145" i="31" s="1"/>
  <c r="I17" i="27"/>
  <c r="CV17" i="27"/>
  <c r="CC17" i="27"/>
  <c r="DK17" i="27" s="1"/>
  <c r="ED17" i="27" s="1"/>
  <c r="BZ264" i="31"/>
  <c r="DH264" i="31" s="1"/>
  <c r="EA264" i="31" s="1"/>
  <c r="F264" i="31"/>
  <c r="I87" i="31"/>
  <c r="CV87" i="31"/>
  <c r="CC87" i="31"/>
  <c r="DK87" i="31" s="1"/>
  <c r="DL87" i="31"/>
  <c r="AX133" i="31"/>
  <c r="BP133" i="31" s="1"/>
  <c r="AG133" i="31"/>
  <c r="CR57" i="31"/>
  <c r="BZ57" i="31"/>
  <c r="DH57" i="31" s="1"/>
  <c r="EA57" i="31" s="1"/>
  <c r="DA189" i="31"/>
  <c r="CI189" i="31"/>
  <c r="DQ189" i="31" s="1"/>
  <c r="DR189" i="31"/>
  <c r="CX292" i="31"/>
  <c r="CF292" i="31"/>
  <c r="DN292" i="31" s="1"/>
  <c r="CF208" i="31"/>
  <c r="DN208" i="31" s="1"/>
  <c r="AZ306" i="31"/>
  <c r="AI306" i="31"/>
  <c r="CF277" i="31"/>
  <c r="DN277" i="31" s="1"/>
  <c r="AX86" i="31"/>
  <c r="BP86" i="31" s="1"/>
  <c r="AG86" i="31"/>
  <c r="O5" i="31"/>
  <c r="DA5" i="31" s="1"/>
  <c r="CI5" i="31"/>
  <c r="DQ5" i="31" s="1"/>
  <c r="DR5" i="31"/>
  <c r="DB5" i="31"/>
  <c r="ED99" i="31"/>
  <c r="ED32" i="31"/>
  <c r="I7" i="31"/>
  <c r="CV7" i="31"/>
  <c r="AG36" i="31"/>
  <c r="AX36" i="31"/>
  <c r="BP36" i="31" s="1"/>
  <c r="BK276" i="31"/>
  <c r="BJ276" i="31"/>
  <c r="CT276" i="31"/>
  <c r="CX258" i="31"/>
  <c r="CF258" i="31"/>
  <c r="DN258" i="31" s="1"/>
  <c r="I12" i="31"/>
  <c r="CU12" i="31" s="1"/>
  <c r="CV12" i="31"/>
  <c r="CC12" i="31"/>
  <c r="DK12" i="31" s="1"/>
  <c r="AX169" i="31"/>
  <c r="BP169" i="31" s="1"/>
  <c r="AG169" i="31"/>
  <c r="F93" i="31"/>
  <c r="BZ93" i="31"/>
  <c r="DH93" i="31" s="1"/>
  <c r="EA93" i="31" s="1"/>
  <c r="CW278" i="31"/>
  <c r="BO278" i="31"/>
  <c r="CR63" i="31"/>
  <c r="BZ63" i="31"/>
  <c r="DH63" i="31" s="1"/>
  <c r="EA63" i="31" s="1"/>
  <c r="AF41" i="31"/>
  <c r="AW41" i="31"/>
  <c r="DA63" i="31"/>
  <c r="CI63" i="31"/>
  <c r="DQ63" i="31" s="1"/>
  <c r="AH186" i="31"/>
  <c r="AY186" i="31"/>
  <c r="BQ186" i="31" s="1"/>
  <c r="DA186" i="31" s="1"/>
  <c r="AG29" i="31"/>
  <c r="AX29" i="31"/>
  <c r="BP29" i="31" s="1"/>
  <c r="AX23" i="31"/>
  <c r="BP23" i="31" s="1"/>
  <c r="AG23" i="31"/>
  <c r="AF271" i="31"/>
  <c r="AW271" i="31"/>
  <c r="CR226" i="31"/>
  <c r="BZ226" i="31"/>
  <c r="DH226" i="31" s="1"/>
  <c r="EA226" i="31" s="1"/>
  <c r="I207" i="31"/>
  <c r="CV207" i="31"/>
  <c r="AH25" i="31"/>
  <c r="AY25" i="31"/>
  <c r="BQ25" i="31" s="1"/>
  <c r="DA25" i="31" s="1"/>
  <c r="I16" i="31"/>
  <c r="CU16" i="31" s="1"/>
  <c r="CV16" i="31"/>
  <c r="CF283" i="31"/>
  <c r="DN283" i="31" s="1"/>
  <c r="L283" i="31"/>
  <c r="CU218" i="31"/>
  <c r="CF55" i="31"/>
  <c r="DN55" i="31" s="1"/>
  <c r="EG55" i="31" s="1"/>
  <c r="DA272" i="31"/>
  <c r="DR272" i="31"/>
  <c r="CI272" i="31"/>
  <c r="DQ272" i="31" s="1"/>
  <c r="G272" i="31"/>
  <c r="CS272" i="31" s="1"/>
  <c r="M272" i="31"/>
  <c r="CY272" i="31" s="1"/>
  <c r="CR103" i="31"/>
  <c r="BZ103" i="31"/>
  <c r="DH103" i="31" s="1"/>
  <c r="EA103" i="31" s="1"/>
  <c r="AZ151" i="31"/>
  <c r="AI151" i="31"/>
  <c r="BZ292" i="31"/>
  <c r="DH292" i="31" s="1"/>
  <c r="EA292" i="31" s="1"/>
  <c r="F292" i="31"/>
  <c r="AX34" i="31"/>
  <c r="BP34" i="31" s="1"/>
  <c r="AG34" i="31"/>
  <c r="BZ258" i="31"/>
  <c r="DH258" i="31" s="1"/>
  <c r="CR258" i="31"/>
  <c r="F239" i="31"/>
  <c r="BZ239" i="31"/>
  <c r="DH239" i="31" s="1"/>
  <c r="CC45" i="31"/>
  <c r="DK45" i="31" s="1"/>
  <c r="ED45" i="31" s="1"/>
  <c r="CV45" i="31"/>
  <c r="CR59" i="31"/>
  <c r="BZ59" i="31"/>
  <c r="DH59" i="31" s="1"/>
  <c r="DR190" i="31"/>
  <c r="EJ190" i="31" s="1"/>
  <c r="BO86" i="31"/>
  <c r="CW86" i="31"/>
  <c r="CI9" i="31"/>
  <c r="DQ9" i="31" s="1"/>
  <c r="O9" i="31"/>
  <c r="DR9" i="31"/>
  <c r="DB9" i="31"/>
  <c r="BR134" i="31"/>
  <c r="CZ134" i="31"/>
  <c r="EA68" i="31"/>
  <c r="EA255" i="31"/>
  <c r="BV4" i="31"/>
  <c r="ED181" i="31"/>
  <c r="CU12" i="27"/>
  <c r="DL12" i="27"/>
  <c r="ED12" i="27" s="1"/>
  <c r="BL105" i="31"/>
  <c r="BK105" i="31"/>
  <c r="BP8" i="31"/>
  <c r="BZ203" i="31"/>
  <c r="DH203" i="31" s="1"/>
  <c r="F203" i="31"/>
  <c r="BG141" i="31"/>
  <c r="CQ141" i="31"/>
  <c r="CR31" i="31"/>
  <c r="BZ31" i="31"/>
  <c r="DH31" i="31" s="1"/>
  <c r="EA31" i="31" s="1"/>
  <c r="BI61" i="31"/>
  <c r="AX278" i="31"/>
  <c r="BP278" i="31" s="1"/>
  <c r="AG278" i="31"/>
  <c r="CX65" i="31"/>
  <c r="CF65" i="31"/>
  <c r="DN65" i="31" s="1"/>
  <c r="DB80" i="31"/>
  <c r="DR80" i="31"/>
  <c r="CI80" i="31"/>
  <c r="DQ80" i="31" s="1"/>
  <c r="F116" i="31"/>
  <c r="BZ116" i="31"/>
  <c r="DH116" i="31" s="1"/>
  <c r="EA116" i="31" s="1"/>
  <c r="CV199" i="31"/>
  <c r="CC199" i="31"/>
  <c r="DK199" i="31" s="1"/>
  <c r="I199" i="31"/>
  <c r="CF20" i="31"/>
  <c r="DN20" i="31" s="1"/>
  <c r="EG20" i="31" s="1"/>
  <c r="L20" i="31"/>
  <c r="CV268" i="31"/>
  <c r="CC268" i="31"/>
  <c r="DK268" i="31" s="1"/>
  <c r="I268" i="31"/>
  <c r="AW96" i="31"/>
  <c r="AF96" i="31"/>
  <c r="BZ38" i="31"/>
  <c r="DH38" i="31" s="1"/>
  <c r="EA38" i="31" s="1"/>
  <c r="F38" i="31"/>
  <c r="F19" i="31"/>
  <c r="BZ19" i="31"/>
  <c r="DH19" i="31" s="1"/>
  <c r="EA19" i="31" s="1"/>
  <c r="CX23" i="31"/>
  <c r="AG138" i="31"/>
  <c r="AX138" i="31"/>
  <c r="BP138" i="31" s="1"/>
  <c r="CR165" i="31"/>
  <c r="BZ165" i="31"/>
  <c r="DH165" i="31" s="1"/>
  <c r="EA165" i="31" s="1"/>
  <c r="L235" i="31"/>
  <c r="CF235" i="31"/>
  <c r="DN235" i="31" s="1"/>
  <c r="DO235" i="31"/>
  <c r="CX113" i="31"/>
  <c r="AX93" i="31"/>
  <c r="BP93" i="31" s="1"/>
  <c r="AG93" i="31"/>
  <c r="DL285" i="31"/>
  <c r="CV218" i="31"/>
  <c r="I218" i="31"/>
  <c r="CC218" i="31"/>
  <c r="DK218" i="31" s="1"/>
  <c r="ED218" i="31" s="1"/>
  <c r="DL91" i="31"/>
  <c r="ED91" i="31" s="1"/>
  <c r="DL18" i="27"/>
  <c r="CV209" i="31"/>
  <c r="I209" i="31"/>
  <c r="CC209" i="31"/>
  <c r="DK209" i="31" s="1"/>
  <c r="ED209" i="31" s="1"/>
  <c r="DA26" i="31"/>
  <c r="AZ35" i="31"/>
  <c r="AI35" i="31"/>
  <c r="L127" i="31"/>
  <c r="CF127" i="31"/>
  <c r="DN127" i="31" s="1"/>
  <c r="EG127" i="31" s="1"/>
  <c r="CF300" i="31"/>
  <c r="DN300" i="31" s="1"/>
  <c r="L300" i="31"/>
  <c r="BQ8" i="31"/>
  <c r="DA8" i="31" s="1"/>
  <c r="CF280" i="31"/>
  <c r="DN280" i="31" s="1"/>
  <c r="AH210" i="31"/>
  <c r="AY210" i="31"/>
  <c r="BQ210" i="31" s="1"/>
  <c r="DA210" i="31" s="1"/>
  <c r="CR13" i="31"/>
  <c r="BZ13" i="31"/>
  <c r="DH13" i="31" s="1"/>
  <c r="EA13" i="31" s="1"/>
  <c r="BP187" i="31"/>
  <c r="DR187" i="31" s="1"/>
  <c r="CZ187" i="31"/>
  <c r="BZ156" i="31"/>
  <c r="DH156" i="31" s="1"/>
  <c r="L260" i="31"/>
  <c r="BZ82" i="31"/>
  <c r="DH82" i="31" s="1"/>
  <c r="EA82" i="31" s="1"/>
  <c r="I147" i="31"/>
  <c r="CV147" i="31"/>
  <c r="CC147" i="31"/>
  <c r="DK147" i="31" s="1"/>
  <c r="DL147" i="31"/>
  <c r="AK59" i="31"/>
  <c r="BB59" i="31"/>
  <c r="BT59" i="31" s="1"/>
  <c r="AI22" i="31"/>
  <c r="AZ22" i="31"/>
  <c r="CC47" i="31"/>
  <c r="DK47" i="31" s="1"/>
  <c r="ED47" i="31" s="1"/>
  <c r="DO223" i="31"/>
  <c r="AJ134" i="31"/>
  <c r="BA134" i="31"/>
  <c r="BS134" i="31" s="1"/>
  <c r="BH5" i="27"/>
  <c r="CR5" i="27" s="1"/>
  <c r="BJ297" i="31"/>
  <c r="EO307" i="31"/>
  <c r="EM304" i="31"/>
  <c r="EJ108" i="31"/>
  <c r="ED24" i="27"/>
  <c r="DL120" i="31"/>
  <c r="ED120" i="31" s="1"/>
  <c r="BI142" i="31"/>
  <c r="BH142" i="31"/>
  <c r="CR142" i="31" s="1"/>
  <c r="BN216" i="31"/>
  <c r="DO216" i="31" s="1"/>
  <c r="CW216" i="31"/>
  <c r="BM257" i="31"/>
  <c r="BN257" i="31"/>
  <c r="CX257" i="31" s="1"/>
  <c r="BJ16" i="31"/>
  <c r="CQ16" i="31"/>
  <c r="BI16" i="31"/>
  <c r="AE275" i="31"/>
  <c r="AV275" i="31"/>
  <c r="BN275" i="31" s="1"/>
  <c r="BK279" i="31"/>
  <c r="CU279" i="31" s="1"/>
  <c r="BJ279" i="31"/>
  <c r="BL279" i="31"/>
  <c r="CT279" i="31"/>
  <c r="AZ10" i="27"/>
  <c r="AI10" i="27"/>
  <c r="CU267" i="31"/>
  <c r="DL267" i="31"/>
  <c r="CX96" i="31"/>
  <c r="DO98" i="31"/>
  <c r="CX49" i="31"/>
  <c r="CF49" i="31"/>
  <c r="DN49" i="31" s="1"/>
  <c r="AX142" i="31"/>
  <c r="BP142" i="31" s="1"/>
  <c r="AG142" i="31"/>
  <c r="AG88" i="31"/>
  <c r="AX88" i="31"/>
  <c r="BP88" i="31" s="1"/>
  <c r="F166" i="31"/>
  <c r="BZ166" i="31"/>
  <c r="DH166" i="31" s="1"/>
  <c r="EA166" i="31" s="1"/>
  <c r="AX6" i="31"/>
  <c r="BP6" i="31" s="1"/>
  <c r="AG6" i="31"/>
  <c r="CW186" i="31"/>
  <c r="BP186" i="31"/>
  <c r="BO186" i="31"/>
  <c r="DO186" i="31" s="1"/>
  <c r="CU100" i="31"/>
  <c r="CC100" i="31"/>
  <c r="DK100" i="31" s="1"/>
  <c r="CU40" i="31"/>
  <c r="DL40" i="31"/>
  <c r="CX28" i="31"/>
  <c r="CF28" i="31"/>
  <c r="DN28" i="31" s="1"/>
  <c r="CR13" i="27"/>
  <c r="BZ13" i="27"/>
  <c r="DH13" i="27" s="1"/>
  <c r="EA13" i="27" s="1"/>
  <c r="CU103" i="31"/>
  <c r="DL103" i="31"/>
  <c r="CC103" i="31"/>
  <c r="DK103" i="31" s="1"/>
  <c r="CU123" i="31"/>
  <c r="CC123" i="31"/>
  <c r="DK123" i="31" s="1"/>
  <c r="DL123" i="31"/>
  <c r="DO85" i="31"/>
  <c r="EG85" i="31" s="1"/>
  <c r="CX44" i="31"/>
  <c r="CF44" i="31"/>
  <c r="DN44" i="31" s="1"/>
  <c r="I118" i="31"/>
  <c r="CV118" i="31"/>
  <c r="CC118" i="31"/>
  <c r="DK118" i="31" s="1"/>
  <c r="F17" i="31"/>
  <c r="BZ17" i="31"/>
  <c r="DH17" i="31" s="1"/>
  <c r="EA17" i="31" s="1"/>
  <c r="CX111" i="31"/>
  <c r="CF111" i="31"/>
  <c r="DN111" i="31" s="1"/>
  <c r="F20" i="27"/>
  <c r="BZ20" i="27"/>
  <c r="DH20" i="27" s="1"/>
  <c r="EA20" i="27" s="1"/>
  <c r="CX47" i="31"/>
  <c r="F229" i="31"/>
  <c r="BZ229" i="31"/>
  <c r="DH229" i="31" s="1"/>
  <c r="EA229" i="31" s="1"/>
  <c r="I255" i="31"/>
  <c r="CV255" i="31"/>
  <c r="CC255" i="31"/>
  <c r="DK255" i="31" s="1"/>
  <c r="CR206" i="31"/>
  <c r="BZ206" i="31"/>
  <c r="DH206" i="31" s="1"/>
  <c r="EA206" i="31" s="1"/>
  <c r="L158" i="31"/>
  <c r="CF158" i="31"/>
  <c r="DN158" i="31" s="1"/>
  <c r="DL156" i="31"/>
  <c r="CC156" i="31"/>
  <c r="DK156" i="31" s="1"/>
  <c r="I156" i="31"/>
  <c r="CV156" i="31"/>
  <c r="CF134" i="31"/>
  <c r="DN134" i="31" s="1"/>
  <c r="L134" i="31"/>
  <c r="DO134" i="31"/>
  <c r="CX286" i="31"/>
  <c r="DO286" i="31"/>
  <c r="CF286" i="31"/>
  <c r="DN286" i="31" s="1"/>
  <c r="AI128" i="31"/>
  <c r="AZ128" i="31"/>
  <c r="CW123" i="31"/>
  <c r="BO123" i="31"/>
  <c r="BZ155" i="31"/>
  <c r="DH155" i="31" s="1"/>
  <c r="EA155" i="31" s="1"/>
  <c r="BM279" i="31"/>
  <c r="CR299" i="31"/>
  <c r="BZ299" i="31"/>
  <c r="DH299" i="31" s="1"/>
  <c r="EA299" i="31" s="1"/>
  <c r="CF147" i="31"/>
  <c r="DN147" i="31" s="1"/>
  <c r="L147" i="31"/>
  <c r="DO147" i="31"/>
  <c r="CF72" i="31"/>
  <c r="DN72" i="31" s="1"/>
  <c r="L72" i="31"/>
  <c r="ED69" i="31"/>
  <c r="AK94" i="31"/>
  <c r="BB94" i="31"/>
  <c r="BT94" i="31" s="1"/>
  <c r="CF245" i="31"/>
  <c r="DN245" i="31" s="1"/>
  <c r="L245" i="31"/>
  <c r="DO245" i="31"/>
  <c r="BZ235" i="31"/>
  <c r="DH235" i="31" s="1"/>
  <c r="EA235" i="31" s="1"/>
  <c r="F235" i="31"/>
  <c r="EA89" i="31"/>
  <c r="BZ20" i="31"/>
  <c r="DH20" i="31" s="1"/>
  <c r="EA20" i="31" s="1"/>
  <c r="F20" i="31"/>
  <c r="AG72" i="31"/>
  <c r="AX72" i="31"/>
  <c r="BP72" i="31" s="1"/>
  <c r="AX237" i="31"/>
  <c r="BP237" i="31" s="1"/>
  <c r="AG237" i="31"/>
  <c r="AY69" i="31"/>
  <c r="BQ69" i="31" s="1"/>
  <c r="AH69" i="31"/>
  <c r="O258" i="31"/>
  <c r="DB258" i="31"/>
  <c r="BO13" i="31"/>
  <c r="CW13" i="31"/>
  <c r="DA59" i="31"/>
  <c r="DR59" i="31"/>
  <c r="CI59" i="31"/>
  <c r="DQ59" i="31" s="1"/>
  <c r="L187" i="31"/>
  <c r="CF187" i="31"/>
  <c r="DN187" i="31" s="1"/>
  <c r="DL81" i="31"/>
  <c r="ED81" i="31" s="1"/>
  <c r="DO81" i="31"/>
  <c r="DL255" i="31"/>
  <c r="L81" i="31"/>
  <c r="CF81" i="31"/>
  <c r="DN81" i="31" s="1"/>
  <c r="AZ6" i="27"/>
  <c r="AI6" i="27"/>
  <c r="BO205" i="31"/>
  <c r="DO205" i="31" s="1"/>
  <c r="CW205" i="31"/>
  <c r="AZ282" i="31"/>
  <c r="AI282" i="31"/>
  <c r="AY48" i="31"/>
  <c r="AH48" i="31"/>
  <c r="CU39" i="31"/>
  <c r="CC39" i="31"/>
  <c r="DK39" i="31" s="1"/>
  <c r="DL39" i="31"/>
  <c r="CX299" i="31"/>
  <c r="DO299" i="31"/>
  <c r="EG299" i="31" s="1"/>
  <c r="CZ242" i="31"/>
  <c r="BR242" i="31"/>
  <c r="AI211" i="31"/>
  <c r="AZ211" i="31"/>
  <c r="AK230" i="31"/>
  <c r="BB230" i="31"/>
  <c r="BT230" i="31" s="1"/>
  <c r="CU13" i="27"/>
  <c r="DO13" i="27"/>
  <c r="CF59" i="31"/>
  <c r="DN59" i="31" s="1"/>
  <c r="CX59" i="31"/>
  <c r="I4" i="27"/>
  <c r="CV4" i="27"/>
  <c r="ED4" i="27" s="1"/>
  <c r="BL154" i="31"/>
  <c r="CC154" i="31" s="1"/>
  <c r="DK154" i="31" s="1"/>
  <c r="CC59" i="31"/>
  <c r="DK59" i="31" s="1"/>
  <c r="CF45" i="31"/>
  <c r="DN45" i="31" s="1"/>
  <c r="CV46" i="31"/>
  <c r="I46" i="31"/>
  <c r="CC46" i="31"/>
  <c r="DK46" i="31" s="1"/>
  <c r="DL46" i="31"/>
  <c r="DO46" i="31"/>
  <c r="CU141" i="31"/>
  <c r="BL160" i="31"/>
  <c r="CT160" i="31"/>
  <c r="BI222" i="31"/>
  <c r="BH222" i="31"/>
  <c r="CR222" i="31" s="1"/>
  <c r="BI277" i="31"/>
  <c r="BH277" i="31"/>
  <c r="CR277" i="31" s="1"/>
  <c r="L18" i="31"/>
  <c r="CF18" i="31"/>
  <c r="DN18" i="31" s="1"/>
  <c r="BO114" i="31"/>
  <c r="BB107" i="31"/>
  <c r="BT107" i="31" s="1"/>
  <c r="AK107" i="31"/>
  <c r="CU244" i="31"/>
  <c r="CC244" i="31"/>
  <c r="DK244" i="31" s="1"/>
  <c r="CU149" i="31"/>
  <c r="DL149" i="31"/>
  <c r="CC149" i="31"/>
  <c r="DK149" i="31" s="1"/>
  <c r="DL131" i="31"/>
  <c r="ED131" i="31" s="1"/>
  <c r="DO131" i="31"/>
  <c r="EG131" i="31" s="1"/>
  <c r="AH140" i="31"/>
  <c r="AY140" i="31"/>
  <c r="BQ140" i="31" s="1"/>
  <c r="CX276" i="31"/>
  <c r="CF276" i="31"/>
  <c r="DN276" i="31" s="1"/>
  <c r="CW142" i="31"/>
  <c r="BO142" i="31"/>
  <c r="BZ66" i="31"/>
  <c r="DH66" i="31" s="1"/>
  <c r="EA66" i="31" s="1"/>
  <c r="CC267" i="31"/>
  <c r="DK267" i="31" s="1"/>
  <c r="CU289" i="31"/>
  <c r="CC289" i="31"/>
  <c r="DK289" i="31" s="1"/>
  <c r="DL289" i="31"/>
  <c r="CR205" i="31"/>
  <c r="BZ205" i="31"/>
  <c r="DH205" i="31" s="1"/>
  <c r="EA205" i="31" s="1"/>
  <c r="CR40" i="31"/>
  <c r="BZ40" i="31"/>
  <c r="DH40" i="31" s="1"/>
  <c r="EA40" i="31" s="1"/>
  <c r="CU7" i="31"/>
  <c r="CC7" i="31"/>
  <c r="DK7" i="31" s="1"/>
  <c r="CC6" i="31"/>
  <c r="DK6" i="31" s="1"/>
  <c r="I6" i="31"/>
  <c r="DL6" i="31"/>
  <c r="CV6" i="31"/>
  <c r="I213" i="31"/>
  <c r="CV213" i="31"/>
  <c r="DL213" i="31"/>
  <c r="CC213" i="31"/>
  <c r="DK213" i="31" s="1"/>
  <c r="BZ11" i="31"/>
  <c r="DH11" i="31" s="1"/>
  <c r="EA11" i="31" s="1"/>
  <c r="CR11" i="31"/>
  <c r="BA300" i="31"/>
  <c r="BS300" i="31" s="1"/>
  <c r="AJ300" i="31"/>
  <c r="AH212" i="31"/>
  <c r="AY212" i="31"/>
  <c r="BQ212" i="31" s="1"/>
  <c r="DL176" i="31"/>
  <c r="ED176" i="31" s="1"/>
  <c r="DO176" i="31"/>
  <c r="EG176" i="31" s="1"/>
  <c r="DR230" i="31"/>
  <c r="EJ230" i="31" s="1"/>
  <c r="DA35" i="31"/>
  <c r="F266" i="31"/>
  <c r="BZ266" i="31"/>
  <c r="DH266" i="31" s="1"/>
  <c r="CX307" i="31"/>
  <c r="CF307" i="31"/>
  <c r="DN307" i="31" s="1"/>
  <c r="CC13" i="31"/>
  <c r="DK13" i="31" s="1"/>
  <c r="DL13" i="31"/>
  <c r="I13" i="31"/>
  <c r="CV13" i="31"/>
  <c r="ED231" i="31"/>
  <c r="AG123" i="31"/>
  <c r="AX123" i="31"/>
  <c r="BP123" i="31" s="1"/>
  <c r="EM240" i="31"/>
  <c r="CC40" i="31"/>
  <c r="DK40" i="31" s="1"/>
  <c r="F75" i="31"/>
  <c r="BZ75" i="31"/>
  <c r="DH75" i="31" s="1"/>
  <c r="EA75" i="31" s="1"/>
  <c r="AH19" i="27"/>
  <c r="AY19" i="27"/>
  <c r="BQ19" i="27" s="1"/>
  <c r="F262" i="31"/>
  <c r="BZ262" i="31"/>
  <c r="DH262" i="31" s="1"/>
  <c r="EA262" i="31" s="1"/>
  <c r="CC228" i="31"/>
  <c r="DK228" i="31" s="1"/>
  <c r="CV228" i="31"/>
  <c r="DL228" i="31"/>
  <c r="I228" i="31"/>
  <c r="AI28" i="31"/>
  <c r="AZ28" i="31"/>
  <c r="DL100" i="31"/>
  <c r="BZ272" i="31"/>
  <c r="DH272" i="31" s="1"/>
  <c r="EA272" i="31" s="1"/>
  <c r="F272" i="31"/>
  <c r="CC307" i="31"/>
  <c r="DK307" i="31" s="1"/>
  <c r="I307" i="31"/>
  <c r="DL307" i="31"/>
  <c r="CX8" i="27"/>
  <c r="CF8" i="27"/>
  <c r="DN8" i="27" s="1"/>
  <c r="F49" i="31"/>
  <c r="BZ49" i="31"/>
  <c r="DH49" i="31" s="1"/>
  <c r="EA49" i="31" s="1"/>
  <c r="AX13" i="31"/>
  <c r="BP13" i="31" s="1"/>
  <c r="AG13" i="31"/>
  <c r="BP210" i="31"/>
  <c r="DR19" i="31"/>
  <c r="CI19" i="31"/>
  <c r="DQ19" i="31" s="1"/>
  <c r="CX159" i="31"/>
  <c r="CR294" i="31"/>
  <c r="BZ294" i="31"/>
  <c r="DH294" i="31" s="1"/>
  <c r="EA294" i="31" s="1"/>
  <c r="L150" i="31"/>
  <c r="CF150" i="31"/>
  <c r="DN150" i="31" s="1"/>
  <c r="EG150" i="31" s="1"/>
  <c r="BP256" i="31"/>
  <c r="AX205" i="31"/>
  <c r="BP205" i="31" s="1"/>
  <c r="AG205" i="31"/>
  <c r="AI45" i="31"/>
  <c r="AZ45" i="31"/>
  <c r="BB176" i="31"/>
  <c r="BT176" i="31" s="1"/>
  <c r="AK176" i="31"/>
  <c r="DO89" i="31"/>
  <c r="EG89" i="31" s="1"/>
  <c r="DO44" i="31"/>
  <c r="BZ161" i="31"/>
  <c r="DH161" i="31" s="1"/>
  <c r="EA161" i="31" s="1"/>
  <c r="AZ127" i="31"/>
  <c r="AI127" i="31"/>
  <c r="AK165" i="31"/>
  <c r="BB165" i="31"/>
  <c r="BT165" i="31" s="1"/>
  <c r="AX43" i="31"/>
  <c r="BP43" i="31" s="1"/>
  <c r="AG43" i="31"/>
  <c r="F247" i="31"/>
  <c r="BZ247" i="31"/>
  <c r="DH247" i="31" s="1"/>
  <c r="EA247" i="31" s="1"/>
  <c r="DL247" i="31"/>
  <c r="ED247" i="31" s="1"/>
  <c r="CV13" i="27"/>
  <c r="I13" i="27"/>
  <c r="DL13" i="27"/>
  <c r="ED13" i="27" s="1"/>
  <c r="DB18" i="31"/>
  <c r="DR18" i="31"/>
  <c r="CI18" i="31"/>
  <c r="DQ18" i="31" s="1"/>
  <c r="O18" i="31"/>
  <c r="BZ4" i="27"/>
  <c r="DH4" i="27" s="1"/>
  <c r="EA4" i="27" s="1"/>
  <c r="DA105" i="31"/>
  <c r="CI105" i="31"/>
  <c r="DQ105" i="31" s="1"/>
  <c r="BH274" i="31"/>
  <c r="CR274" i="31" s="1"/>
  <c r="BI274" i="31"/>
  <c r="BG5" i="31"/>
  <c r="CQ5" i="31"/>
  <c r="CU207" i="31"/>
  <c r="DL207" i="31"/>
  <c r="CC207" i="31"/>
  <c r="DK207" i="31" s="1"/>
  <c r="F85" i="31"/>
  <c r="BZ85" i="31"/>
  <c r="DH85" i="31" s="1"/>
  <c r="EA85" i="31" s="1"/>
  <c r="AX109" i="31"/>
  <c r="BP109" i="31" s="1"/>
  <c r="AG109" i="31"/>
  <c r="DO20" i="27"/>
  <c r="CW163" i="31"/>
  <c r="BO163" i="31"/>
  <c r="DA224" i="31"/>
  <c r="BZ146" i="31"/>
  <c r="DH146" i="31" s="1"/>
  <c r="EA146" i="31" s="1"/>
  <c r="F146" i="31"/>
  <c r="AW184" i="31"/>
  <c r="AF184" i="31"/>
  <c r="DL65" i="31"/>
  <c r="ED65" i="31" s="1"/>
  <c r="DO65" i="31"/>
  <c r="EG65" i="31" s="1"/>
  <c r="AH152" i="31"/>
  <c r="AY152" i="31"/>
  <c r="BQ152" i="31" s="1"/>
  <c r="DA152" i="31" s="1"/>
  <c r="DO210" i="31"/>
  <c r="F26" i="31"/>
  <c r="BZ26" i="31"/>
  <c r="DH26" i="31" s="1"/>
  <c r="EA26" i="31" s="1"/>
  <c r="F273" i="31"/>
  <c r="BZ273" i="31"/>
  <c r="DH273" i="31" s="1"/>
  <c r="DA94" i="31"/>
  <c r="DR94" i="31"/>
  <c r="CI94" i="31"/>
  <c r="DQ94" i="31" s="1"/>
  <c r="CW179" i="31"/>
  <c r="BO179" i="31"/>
  <c r="CF25" i="31"/>
  <c r="DN25" i="31" s="1"/>
  <c r="L25" i="31"/>
  <c r="AY92" i="31"/>
  <c r="BQ92" i="31" s="1"/>
  <c r="AH92" i="31"/>
  <c r="DL177" i="31"/>
  <c r="ED177" i="31" s="1"/>
  <c r="F232" i="31"/>
  <c r="BZ232" i="31"/>
  <c r="DH232" i="31" s="1"/>
  <c r="EA232" i="31" s="1"/>
  <c r="BA39" i="31"/>
  <c r="BS39" i="31" s="1"/>
  <c r="AJ39" i="31"/>
  <c r="CT53" i="31"/>
  <c r="BA38" i="31"/>
  <c r="BS38" i="31" s="1"/>
  <c r="AJ38" i="31"/>
  <c r="AX257" i="31"/>
  <c r="BP257" i="31" s="1"/>
  <c r="AG257" i="31"/>
  <c r="F295" i="31"/>
  <c r="BZ295" i="31"/>
  <c r="DH295" i="31" s="1"/>
  <c r="EA295" i="31" s="1"/>
  <c r="CX153" i="31"/>
  <c r="DO153" i="31"/>
  <c r="I210" i="31"/>
  <c r="DL210" i="31"/>
  <c r="CC210" i="31"/>
  <c r="DK210" i="31" s="1"/>
  <c r="CV210" i="31"/>
  <c r="F73" i="31"/>
  <c r="BZ73" i="31"/>
  <c r="DH73" i="31" s="1"/>
  <c r="BO27" i="31"/>
  <c r="CW27" i="31"/>
  <c r="CX82" i="31"/>
  <c r="DL61" i="31"/>
  <c r="CC61" i="31"/>
  <c r="DK61" i="31" s="1"/>
  <c r="CV61" i="31"/>
  <c r="I61" i="31"/>
  <c r="BO310" i="31"/>
  <c r="BB270" i="31"/>
  <c r="BT270" i="31" s="1"/>
  <c r="AK270" i="31"/>
  <c r="CF162" i="31"/>
  <c r="DN162" i="31" s="1"/>
  <c r="DO229" i="31"/>
  <c r="DO302" i="31"/>
  <c r="AY79" i="31"/>
  <c r="BQ79" i="31" s="1"/>
  <c r="DA79" i="31" s="1"/>
  <c r="AH79" i="31"/>
  <c r="BR25" i="27"/>
  <c r="CZ25" i="27"/>
  <c r="CC212" i="31"/>
  <c r="DK212" i="31" s="1"/>
  <c r="DO212" i="31"/>
  <c r="EG212" i="31" s="1"/>
  <c r="I212" i="31"/>
  <c r="DL212" i="31"/>
  <c r="CV212" i="31"/>
  <c r="BU171" i="31"/>
  <c r="G171" i="31" s="1"/>
  <c r="CS171" i="31" s="1"/>
  <c r="S171" i="31"/>
  <c r="DU171" i="31"/>
  <c r="DC171" i="31"/>
  <c r="DO49" i="31"/>
  <c r="CU49" i="31"/>
  <c r="DA156" i="31"/>
  <c r="DR156" i="31"/>
  <c r="DA158" i="31"/>
  <c r="CI158" i="31"/>
  <c r="DQ158" i="31" s="1"/>
  <c r="BO196" i="31"/>
  <c r="CW196" i="31"/>
  <c r="AM105" i="31"/>
  <c r="BE105" i="31" s="1"/>
  <c r="BD105" i="31"/>
  <c r="BV105" i="31" s="1"/>
  <c r="DA9" i="27"/>
  <c r="CF43" i="31"/>
  <c r="DN43" i="31" s="1"/>
  <c r="L43" i="31"/>
  <c r="DO43" i="31"/>
  <c r="DB259" i="31"/>
  <c r="DR259" i="31"/>
  <c r="CI259" i="31"/>
  <c r="DQ259" i="31" s="1"/>
  <c r="O259" i="31"/>
  <c r="BB252" i="31"/>
  <c r="BT252" i="31" s="1"/>
  <c r="AK252" i="31"/>
  <c r="O192" i="31"/>
  <c r="DR192" i="31"/>
  <c r="DB192" i="31"/>
  <c r="CI192" i="31"/>
  <c r="DQ192" i="31" s="1"/>
  <c r="BR309" i="31"/>
  <c r="CZ309" i="31"/>
  <c r="AK68" i="31"/>
  <c r="BB68" i="31"/>
  <c r="BT68" i="31" s="1"/>
  <c r="T131" i="31"/>
  <c r="DF131" i="31" s="1"/>
  <c r="U131" i="31"/>
  <c r="DG131" i="31" s="1"/>
  <c r="DW131" i="31"/>
  <c r="CN131" i="31"/>
  <c r="DV131" i="31" s="1"/>
  <c r="DA164" i="31"/>
  <c r="BW5" i="31"/>
  <c r="U5" i="31" s="1"/>
  <c r="AG222" i="31"/>
  <c r="AX222" i="31"/>
  <c r="BP222" i="31" s="1"/>
  <c r="F252" i="31"/>
  <c r="BZ252" i="31"/>
  <c r="DH252" i="31" s="1"/>
  <c r="EA252" i="31" s="1"/>
  <c r="AF228" i="31"/>
  <c r="AW228" i="31"/>
  <c r="CX103" i="31"/>
  <c r="I66" i="31"/>
  <c r="CV66" i="31"/>
  <c r="DL66" i="31"/>
  <c r="CC66" i="31"/>
  <c r="DK66" i="31" s="1"/>
  <c r="ED66" i="31" s="1"/>
  <c r="CW308" i="31"/>
  <c r="CV203" i="31"/>
  <c r="I203" i="31"/>
  <c r="DL203" i="31"/>
  <c r="CC203" i="31"/>
  <c r="DK203" i="31" s="1"/>
  <c r="DL186" i="31"/>
  <c r="CC186" i="31"/>
  <c r="DK186" i="31" s="1"/>
  <c r="CU186" i="31"/>
  <c r="CW126" i="31"/>
  <c r="BO126" i="31"/>
  <c r="AX78" i="31"/>
  <c r="BP78" i="31" s="1"/>
  <c r="AG78" i="31"/>
  <c r="CC215" i="31"/>
  <c r="DK215" i="31" s="1"/>
  <c r="CV215" i="31"/>
  <c r="DL215" i="31"/>
  <c r="I215" i="31"/>
  <c r="I161" i="31"/>
  <c r="CV161" i="31"/>
  <c r="CC161" i="31"/>
  <c r="DK161" i="31" s="1"/>
  <c r="DL161" i="31"/>
  <c r="CV67" i="31"/>
  <c r="I67" i="31"/>
  <c r="DL67" i="31"/>
  <c r="DO34" i="31"/>
  <c r="CX7" i="31"/>
  <c r="AX17" i="27"/>
  <c r="BP17" i="27" s="1"/>
  <c r="AG17" i="27"/>
  <c r="CX16" i="31"/>
  <c r="AK158" i="31"/>
  <c r="BB158" i="31"/>
  <c r="BT158" i="31" s="1"/>
  <c r="AI31" i="31"/>
  <c r="AZ31" i="31"/>
  <c r="AK288" i="31"/>
  <c r="BB288" i="31"/>
  <c r="BT288" i="31" s="1"/>
  <c r="U290" i="31"/>
  <c r="DG290" i="31" s="1"/>
  <c r="DF290" i="31"/>
  <c r="DW290" i="31"/>
  <c r="CX74" i="31"/>
  <c r="BK5" i="27"/>
  <c r="CU5" i="27" s="1"/>
  <c r="BL5" i="27"/>
  <c r="CT5" i="27"/>
  <c r="BK274" i="31"/>
  <c r="BL274" i="31"/>
  <c r="BK18" i="31"/>
  <c r="BL18" i="31"/>
  <c r="CU154" i="31"/>
  <c r="BI290" i="31"/>
  <c r="BH290" i="31"/>
  <c r="CR290" i="31" s="1"/>
  <c r="BI5" i="31"/>
  <c r="BH5" i="31"/>
  <c r="CR5" i="31" s="1"/>
  <c r="BN243" i="31"/>
  <c r="BM243" i="31"/>
  <c r="CW243" i="31"/>
  <c r="BJ217" i="31"/>
  <c r="CT217" i="31"/>
  <c r="BK217" i="31"/>
  <c r="BL297" i="31"/>
  <c r="CT297" i="31"/>
  <c r="CV80" i="31"/>
  <c r="I80" i="31"/>
  <c r="CC80" i="31"/>
  <c r="DK80" i="31" s="1"/>
  <c r="DO80" i="31"/>
  <c r="DL80" i="31"/>
  <c r="CW195" i="31"/>
  <c r="BO195" i="31"/>
  <c r="F14" i="27"/>
  <c r="BZ14" i="27"/>
  <c r="DH14" i="27" s="1"/>
  <c r="EA14" i="27" s="1"/>
  <c r="AH11" i="27"/>
  <c r="AY11" i="27"/>
  <c r="BQ11" i="27" s="1"/>
  <c r="DA11" i="27" s="1"/>
  <c r="BZ160" i="31"/>
  <c r="DH160" i="31" s="1"/>
  <c r="EA160" i="31" s="1"/>
  <c r="F160" i="31"/>
  <c r="CU42" i="31"/>
  <c r="DL42" i="31"/>
  <c r="CC42" i="31"/>
  <c r="DK42" i="31" s="1"/>
  <c r="DO42" i="31"/>
  <c r="CX160" i="31"/>
  <c r="CF160" i="31"/>
  <c r="DN160" i="31" s="1"/>
  <c r="BZ174" i="31"/>
  <c r="DH174" i="31" s="1"/>
  <c r="F174" i="31"/>
  <c r="DL125" i="31"/>
  <c r="ED125" i="31" s="1"/>
  <c r="DL102" i="31"/>
  <c r="ED102" i="31" s="1"/>
  <c r="DA85" i="31"/>
  <c r="CC137" i="31"/>
  <c r="DK137" i="31" s="1"/>
  <c r="I137" i="31"/>
  <c r="DL137" i="31"/>
  <c r="CV137" i="31"/>
  <c r="DL293" i="31"/>
  <c r="ED293" i="31" s="1"/>
  <c r="CX130" i="31"/>
  <c r="AZ224" i="31"/>
  <c r="AI224" i="31"/>
  <c r="BZ64" i="31"/>
  <c r="DH64" i="31" s="1"/>
  <c r="EA64" i="31" s="1"/>
  <c r="F64" i="31"/>
  <c r="CZ250" i="31"/>
  <c r="BR250" i="31"/>
  <c r="DL178" i="31"/>
  <c r="I178" i="31"/>
  <c r="CV178" i="31"/>
  <c r="CC178" i="31"/>
  <c r="DK178" i="31" s="1"/>
  <c r="DO178" i="31"/>
  <c r="F135" i="31"/>
  <c r="BZ135" i="31"/>
  <c r="DH135" i="31" s="1"/>
  <c r="EA135" i="31" s="1"/>
  <c r="CR8" i="31"/>
  <c r="BZ8" i="31"/>
  <c r="DH8" i="31" s="1"/>
  <c r="EA8" i="31" s="1"/>
  <c r="AG264" i="31"/>
  <c r="AX264" i="31"/>
  <c r="BP264" i="31" s="1"/>
  <c r="F237" i="31"/>
  <c r="BZ237" i="31"/>
  <c r="DH237" i="31" s="1"/>
  <c r="EA237" i="31" s="1"/>
  <c r="CR111" i="31"/>
  <c r="BZ111" i="31"/>
  <c r="DH111" i="31" s="1"/>
  <c r="EA111" i="31" s="1"/>
  <c r="DL56" i="31"/>
  <c r="ED56" i="31" s="1"/>
  <c r="AY283" i="31"/>
  <c r="BQ283" i="31" s="1"/>
  <c r="DA283" i="31" s="1"/>
  <c r="AH283" i="31"/>
  <c r="L198" i="31"/>
  <c r="CF198" i="31"/>
  <c r="DN198" i="31" s="1"/>
  <c r="BZ200" i="31"/>
  <c r="DH200" i="31" s="1"/>
  <c r="EA200" i="31" s="1"/>
  <c r="F200" i="31"/>
  <c r="F33" i="31"/>
  <c r="BZ33" i="31"/>
  <c r="DH33" i="31" s="1"/>
  <c r="EA33" i="31" s="1"/>
  <c r="ED256" i="31"/>
  <c r="F177" i="31"/>
  <c r="BZ177" i="31"/>
  <c r="DH177" i="31" s="1"/>
  <c r="EA177" i="31" s="1"/>
  <c r="BM297" i="31"/>
  <c r="CR268" i="31"/>
  <c r="BZ268" i="31"/>
  <c r="DH268" i="31" s="1"/>
  <c r="EA268" i="31" s="1"/>
  <c r="DL118" i="31"/>
  <c r="BR39" i="31"/>
  <c r="CZ39" i="31"/>
  <c r="BR38" i="31"/>
  <c r="CZ38" i="31"/>
  <c r="AI261" i="31"/>
  <c r="AZ261" i="31"/>
  <c r="CR23" i="31"/>
  <c r="BZ23" i="31"/>
  <c r="DH23" i="31" s="1"/>
  <c r="EA23" i="31" s="1"/>
  <c r="AH5" i="27"/>
  <c r="AY5" i="27"/>
  <c r="BQ5" i="27" s="1"/>
  <c r="DA5" i="27" s="1"/>
  <c r="L61" i="31"/>
  <c r="CF61" i="31"/>
  <c r="DN61" i="31" s="1"/>
  <c r="ED116" i="31"/>
  <c r="BP158" i="31"/>
  <c r="CZ158" i="31"/>
  <c r="CR122" i="31"/>
  <c r="BZ122" i="31"/>
  <c r="DH122" i="31" s="1"/>
  <c r="EA122" i="31" s="1"/>
  <c r="F87" i="31"/>
  <c r="BZ87" i="31"/>
  <c r="DH87" i="31" s="1"/>
  <c r="EA87" i="31" s="1"/>
  <c r="BO227" i="31"/>
  <c r="CW227" i="31"/>
  <c r="I83" i="31"/>
  <c r="CV83" i="31"/>
  <c r="DL83" i="31"/>
  <c r="CC83" i="31"/>
  <c r="DK83" i="31" s="1"/>
  <c r="F129" i="31"/>
  <c r="BZ129" i="31"/>
  <c r="DH129" i="31" s="1"/>
  <c r="EA129" i="31" s="1"/>
  <c r="CU61" i="31"/>
  <c r="DO61" i="31"/>
  <c r="AG310" i="31"/>
  <c r="AX310" i="31"/>
  <c r="BP310" i="31" s="1"/>
  <c r="AX71" i="31"/>
  <c r="BP71" i="31" s="1"/>
  <c r="AG71" i="31"/>
  <c r="I28" i="31"/>
  <c r="CV28" i="31"/>
  <c r="CX237" i="31"/>
  <c r="ED308" i="31"/>
  <c r="CU303" i="31"/>
  <c r="AI70" i="31"/>
  <c r="AZ70" i="31"/>
  <c r="DO95" i="31"/>
  <c r="EG95" i="31" s="1"/>
  <c r="M144" i="31"/>
  <c r="CY144" i="31" s="1"/>
  <c r="BZ95" i="31"/>
  <c r="DH95" i="31" s="1"/>
  <c r="EA95" i="31" s="1"/>
  <c r="DA211" i="31"/>
  <c r="L256" i="31"/>
  <c r="CF256" i="31"/>
  <c r="DN256" i="31" s="1"/>
  <c r="DO300" i="31"/>
  <c r="AY170" i="31"/>
  <c r="BQ170" i="31" s="1"/>
  <c r="DA170" i="31" s="1"/>
  <c r="AH170" i="31"/>
  <c r="CF210" i="31"/>
  <c r="DN210" i="31" s="1"/>
  <c r="L210" i="31"/>
  <c r="CV270" i="31"/>
  <c r="DO270" i="31"/>
  <c r="I270" i="31"/>
  <c r="CW267" i="31"/>
  <c r="BO267" i="31"/>
  <c r="L197" i="31"/>
  <c r="CF197" i="31"/>
  <c r="DN197" i="31" s="1"/>
  <c r="AM171" i="31"/>
  <c r="BE171" i="31" s="1"/>
  <c r="BD171" i="31"/>
  <c r="BV171" i="31" s="1"/>
  <c r="I49" i="31"/>
  <c r="CV49" i="31"/>
  <c r="CC49" i="31"/>
  <c r="DK49" i="31" s="1"/>
  <c r="DL49" i="31"/>
  <c r="DE144" i="31"/>
  <c r="R144" i="31"/>
  <c r="DD144" i="31" s="1"/>
  <c r="CL144" i="31"/>
  <c r="DT144" i="31" s="1"/>
  <c r="AX196" i="31"/>
  <c r="BP196" i="31" s="1"/>
  <c r="AG196" i="31"/>
  <c r="BO143" i="31"/>
  <c r="DO143" i="31" s="1"/>
  <c r="CW143" i="31"/>
  <c r="BZ227" i="31"/>
  <c r="DH227" i="31" s="1"/>
  <c r="EA227" i="31" s="1"/>
  <c r="F227" i="31"/>
  <c r="ED295" i="31"/>
  <c r="AH226" i="31"/>
  <c r="AY226" i="31"/>
  <c r="BQ226" i="31" s="1"/>
  <c r="DA226" i="31" s="1"/>
  <c r="BQ240" i="31"/>
  <c r="G240" i="31" s="1"/>
  <c r="CS240" i="31" s="1"/>
  <c r="F188" i="31"/>
  <c r="DO45" i="31"/>
  <c r="BC298" i="31"/>
  <c r="AL298" i="31"/>
  <c r="AH90" i="31"/>
  <c r="AY90" i="31"/>
  <c r="BQ90" i="31" s="1"/>
  <c r="DA90" i="31" s="1"/>
  <c r="DA136" i="31"/>
  <c r="BR302" i="31"/>
  <c r="CZ302" i="31"/>
  <c r="BS4" i="31"/>
  <c r="CI156" i="31"/>
  <c r="DQ156" i="31" s="1"/>
  <c r="CW4" i="31"/>
  <c r="BO4" i="31"/>
  <c r="AK164" i="31"/>
  <c r="BB164" i="31"/>
  <c r="BT164" i="31" s="1"/>
  <c r="AF285" i="31"/>
  <c r="AW285" i="31"/>
  <c r="BH297" i="31"/>
  <c r="CR297" i="31" s="1"/>
  <c r="CX140" i="31"/>
  <c r="L62" i="31"/>
  <c r="CF62" i="31"/>
  <c r="DN62" i="31" s="1"/>
  <c r="AG308" i="31"/>
  <c r="AX308" i="31"/>
  <c r="BP308" i="31" s="1"/>
  <c r="F256" i="31"/>
  <c r="BZ256" i="31"/>
  <c r="DH256" i="31" s="1"/>
  <c r="EA256" i="31" s="1"/>
  <c r="BZ195" i="31"/>
  <c r="DH195" i="31" s="1"/>
  <c r="EA195" i="31" s="1"/>
  <c r="F195" i="31"/>
  <c r="I182" i="31"/>
  <c r="CV182" i="31"/>
  <c r="CC182" i="31"/>
  <c r="DK182" i="31" s="1"/>
  <c r="DL182" i="31"/>
  <c r="AX126" i="31"/>
  <c r="BP126" i="31" s="1"/>
  <c r="AG126" i="31"/>
  <c r="CU215" i="31"/>
  <c r="ED97" i="31"/>
  <c r="CR62" i="31"/>
  <c r="BZ62" i="31"/>
  <c r="DH62" i="31" s="1"/>
  <c r="EA62" i="31" s="1"/>
  <c r="F54" i="31"/>
  <c r="BZ54" i="31"/>
  <c r="DH54" i="31" s="1"/>
  <c r="EA54" i="31" s="1"/>
  <c r="BZ41" i="31"/>
  <c r="DH41" i="31" s="1"/>
  <c r="EA41" i="31" s="1"/>
  <c r="CR41" i="31"/>
  <c r="F21" i="31"/>
  <c r="BZ21" i="31"/>
  <c r="DH21" i="31" s="1"/>
  <c r="CX6" i="31"/>
  <c r="CW17" i="27"/>
  <c r="BO17" i="27"/>
  <c r="AF16" i="31"/>
  <c r="AW16" i="31"/>
  <c r="DE290" i="31"/>
  <c r="R290" i="31"/>
  <c r="DD290" i="31" s="1"/>
  <c r="CL290" i="31"/>
  <c r="DT290" i="31" s="1"/>
  <c r="BC118" i="31"/>
  <c r="AL118" i="31"/>
  <c r="CQ18" i="31"/>
  <c r="BG18" i="31"/>
  <c r="BH18" i="31"/>
  <c r="AE202" i="31"/>
  <c r="AV202" i="31"/>
  <c r="BN202" i="31" s="1"/>
  <c r="CX202" i="31" s="1"/>
  <c r="BG234" i="31"/>
  <c r="CQ234" i="31"/>
  <c r="CX19" i="27"/>
  <c r="DO19" i="27"/>
  <c r="CF19" i="27"/>
  <c r="DN19" i="27" s="1"/>
  <c r="AY292" i="31"/>
  <c r="BQ292" i="31" s="1"/>
  <c r="DA292" i="31" s="1"/>
  <c r="AH292" i="31"/>
  <c r="AX74" i="31"/>
  <c r="BP74" i="31" s="1"/>
  <c r="AG74" i="31"/>
  <c r="DL143" i="31"/>
  <c r="ED143" i="31" s="1"/>
  <c r="AW117" i="31"/>
  <c r="AF117" i="31"/>
  <c r="AW10" i="31"/>
  <c r="AF10" i="31"/>
  <c r="CV304" i="31"/>
  <c r="I304" i="31"/>
  <c r="CC304" i="31"/>
  <c r="DK304" i="31" s="1"/>
  <c r="DO304" i="31"/>
  <c r="CR185" i="31"/>
  <c r="BZ185" i="31"/>
  <c r="DH185" i="31" s="1"/>
  <c r="EA185" i="31" s="1"/>
  <c r="AH235" i="31"/>
  <c r="AY235" i="31"/>
  <c r="BQ235" i="31" s="1"/>
  <c r="DA235" i="31" s="1"/>
  <c r="L64" i="31"/>
  <c r="CF64" i="31"/>
  <c r="DN64" i="31" s="1"/>
  <c r="F29" i="31"/>
  <c r="BZ29" i="31"/>
  <c r="DH29" i="31" s="1"/>
  <c r="EA29" i="31" s="1"/>
  <c r="F18" i="27"/>
  <c r="BZ18" i="27"/>
  <c r="DH18" i="27" s="1"/>
  <c r="EA18" i="27" s="1"/>
  <c r="BO71" i="31"/>
  <c r="CW71" i="31"/>
  <c r="CV303" i="31"/>
  <c r="I303" i="31"/>
  <c r="CC303" i="31"/>
  <c r="DK303" i="31" s="1"/>
  <c r="DL303" i="31"/>
  <c r="L220" i="31"/>
  <c r="CF220" i="31"/>
  <c r="DN220" i="31" s="1"/>
  <c r="DO220" i="31"/>
  <c r="DA70" i="31"/>
  <c r="CX250" i="31"/>
  <c r="AZ194" i="31"/>
  <c r="AI194" i="31"/>
  <c r="F261" i="31"/>
  <c r="BZ261" i="31"/>
  <c r="DH261" i="31" s="1"/>
  <c r="EA261" i="31" s="1"/>
  <c r="AI243" i="31"/>
  <c r="AZ243" i="31"/>
  <c r="CW132" i="31"/>
  <c r="BO132" i="31"/>
  <c r="AY150" i="31"/>
  <c r="BQ150" i="31" s="1"/>
  <c r="DA150" i="31" s="1"/>
  <c r="AH150" i="31"/>
  <c r="BL50" i="31"/>
  <c r="BK50" i="31"/>
  <c r="BJ5" i="27"/>
  <c r="CT28" i="31"/>
  <c r="BJ28" i="31"/>
  <c r="BG9" i="31"/>
  <c r="CQ9" i="31"/>
  <c r="BH9" i="31"/>
  <c r="BO30" i="31"/>
  <c r="BN30" i="31"/>
  <c r="CX30" i="31" s="1"/>
  <c r="BM154" i="31"/>
  <c r="CW154" i="31"/>
  <c r="CU226" i="31"/>
  <c r="CC226" i="31"/>
  <c r="DK226" i="31" s="1"/>
  <c r="BJ5" i="31"/>
  <c r="CT5" i="31"/>
  <c r="BJ234" i="31"/>
  <c r="DL234" i="31" s="1"/>
  <c r="CT234" i="31"/>
  <c r="BG243" i="31"/>
  <c r="CQ243" i="31"/>
  <c r="BH243" i="31"/>
  <c r="BK53" i="31"/>
  <c r="CU53" i="31" s="1"/>
  <c r="BG217" i="31"/>
  <c r="CQ217" i="31"/>
  <c r="BH217" i="31"/>
  <c r="DI297" i="31"/>
  <c r="BI297" i="31"/>
  <c r="CQ297" i="31"/>
  <c r="AH168" i="31"/>
  <c r="AY168" i="31"/>
  <c r="BQ168" i="31" s="1"/>
  <c r="DA168" i="31" s="1"/>
  <c r="BI74" i="31"/>
  <c r="AG195" i="31"/>
  <c r="AX195" i="31"/>
  <c r="BP195" i="31" s="1"/>
  <c r="DL106" i="31"/>
  <c r="ED106" i="31" s="1"/>
  <c r="BH234" i="31"/>
  <c r="F102" i="31"/>
  <c r="BZ102" i="31"/>
  <c r="DH102" i="31" s="1"/>
  <c r="BZ22" i="27"/>
  <c r="DH22" i="27" s="1"/>
  <c r="EA22" i="27" s="1"/>
  <c r="CR22" i="27"/>
  <c r="AZ85" i="31"/>
  <c r="AI85" i="31"/>
  <c r="CR246" i="31"/>
  <c r="BZ246" i="31"/>
  <c r="DH246" i="31" s="1"/>
  <c r="EA246" i="31" s="1"/>
  <c r="CW269" i="31"/>
  <c r="BO269" i="31"/>
  <c r="CR269" i="31"/>
  <c r="BZ269" i="31"/>
  <c r="DH269" i="31" s="1"/>
  <c r="EA269" i="31" s="1"/>
  <c r="CV57" i="31"/>
  <c r="I57" i="31"/>
  <c r="CC57" i="31"/>
  <c r="DK57" i="31" s="1"/>
  <c r="DO57" i="31"/>
  <c r="EG57" i="31" s="1"/>
  <c r="DL57" i="31"/>
  <c r="AJ250" i="31"/>
  <c r="BA250" i="31"/>
  <c r="BS250" i="31" s="1"/>
  <c r="DO59" i="31"/>
  <c r="EG59" i="31" s="1"/>
  <c r="BO264" i="31"/>
  <c r="CW264" i="31"/>
  <c r="AW215" i="31"/>
  <c r="AF215" i="31"/>
  <c r="CR223" i="31"/>
  <c r="BZ223" i="31"/>
  <c r="DH223" i="31" s="1"/>
  <c r="EA223" i="31" s="1"/>
  <c r="CR139" i="31"/>
  <c r="BZ139" i="31"/>
  <c r="DH139" i="31" s="1"/>
  <c r="EA139" i="31" s="1"/>
  <c r="EA273" i="31"/>
  <c r="BZ162" i="31"/>
  <c r="DH162" i="31" s="1"/>
  <c r="EA162" i="31" s="1"/>
  <c r="CR162" i="31"/>
  <c r="DO171" i="31"/>
  <c r="BL290" i="31"/>
  <c r="CR45" i="31"/>
  <c r="BZ45" i="31"/>
  <c r="DH45" i="31" s="1"/>
  <c r="EA45" i="31" s="1"/>
  <c r="DL192" i="31"/>
  <c r="ED192" i="31" s="1"/>
  <c r="DO192" i="31"/>
  <c r="CV280" i="31"/>
  <c r="I280" i="31"/>
  <c r="DL280" i="31"/>
  <c r="CC280" i="31"/>
  <c r="DK280" i="31" s="1"/>
  <c r="AG57" i="31"/>
  <c r="AX57" i="31"/>
  <c r="BP57" i="31" s="1"/>
  <c r="CF88" i="31"/>
  <c r="DN88" i="31" s="1"/>
  <c r="L88" i="31"/>
  <c r="DL59" i="31"/>
  <c r="BD12" i="31"/>
  <c r="BV12" i="31" s="1"/>
  <c r="AM12" i="31"/>
  <c r="BE12" i="31" s="1"/>
  <c r="DA261" i="31"/>
  <c r="S63" i="31"/>
  <c r="BU63" i="31"/>
  <c r="DU63" i="31"/>
  <c r="DC63" i="31"/>
  <c r="AY182" i="31"/>
  <c r="BQ182" i="31" s="1"/>
  <c r="DA182" i="31" s="1"/>
  <c r="AH182" i="31"/>
  <c r="AZ18" i="27"/>
  <c r="AI18" i="27"/>
  <c r="CC157" i="31"/>
  <c r="DK157" i="31" s="1"/>
  <c r="CV157" i="31"/>
  <c r="I157" i="31"/>
  <c r="DL157" i="31"/>
  <c r="DL29" i="31"/>
  <c r="DO29" i="31"/>
  <c r="AX227" i="31"/>
  <c r="BP227" i="31" s="1"/>
  <c r="AG227" i="31"/>
  <c r="CU83" i="31"/>
  <c r="AZ64" i="31"/>
  <c r="AI64" i="31"/>
  <c r="AJ266" i="31"/>
  <c r="BA266" i="31"/>
  <c r="BS266" i="31" s="1"/>
  <c r="AH153" i="31"/>
  <c r="AY153" i="31"/>
  <c r="BQ153" i="31" s="1"/>
  <c r="DA153" i="31" s="1"/>
  <c r="DL266" i="31"/>
  <c r="CC144" i="31"/>
  <c r="DK144" i="31" s="1"/>
  <c r="BK28" i="31"/>
  <c r="CU28" i="31" s="1"/>
  <c r="I300" i="31"/>
  <c r="CC300" i="31"/>
  <c r="DK300" i="31" s="1"/>
  <c r="CV300" i="31"/>
  <c r="DL300" i="31"/>
  <c r="BO125" i="31"/>
  <c r="DO125" i="31" s="1"/>
  <c r="CW125" i="31"/>
  <c r="I291" i="31"/>
  <c r="CV291" i="31"/>
  <c r="CC291" i="31"/>
  <c r="DK291" i="31" s="1"/>
  <c r="DL291" i="31"/>
  <c r="CU265" i="31"/>
  <c r="CC265" i="31"/>
  <c r="DK265" i="31" s="1"/>
  <c r="DO265" i="31"/>
  <c r="DL265" i="31"/>
  <c r="EA73" i="31"/>
  <c r="DA28" i="31"/>
  <c r="CX197" i="31"/>
  <c r="DO197" i="31"/>
  <c r="BZ7" i="31"/>
  <c r="DH7" i="31" s="1"/>
  <c r="EA7" i="31" s="1"/>
  <c r="AH277" i="31"/>
  <c r="AY277" i="31"/>
  <c r="BQ277" i="31" s="1"/>
  <c r="AG143" i="31"/>
  <c r="AX143" i="31"/>
  <c r="BP143" i="31" s="1"/>
  <c r="AH299" i="31"/>
  <c r="AY299" i="31"/>
  <c r="BQ299" i="31" s="1"/>
  <c r="DA299" i="31" s="1"/>
  <c r="AI136" i="31"/>
  <c r="AZ136" i="31"/>
  <c r="AM192" i="31"/>
  <c r="BE192" i="31" s="1"/>
  <c r="BD192" i="31"/>
  <c r="BV192" i="31" s="1"/>
  <c r="BA302" i="31"/>
  <c r="BS302" i="31" s="1"/>
  <c r="AJ302" i="31"/>
  <c r="AJ216" i="31"/>
  <c r="BA216" i="31"/>
  <c r="BS216" i="31" s="1"/>
  <c r="BR4" i="31"/>
  <c r="BK4" i="31"/>
  <c r="CU4" i="31" s="1"/>
  <c r="CI304" i="31"/>
  <c r="DQ304" i="31" s="1"/>
  <c r="O304" i="31"/>
  <c r="DB304" i="31"/>
  <c r="T8" i="31"/>
  <c r="DW8" i="31"/>
  <c r="CN290" i="31"/>
  <c r="DV290" i="31" s="1"/>
  <c r="R4" i="27"/>
  <c r="DE4" i="27"/>
  <c r="EM4" i="27" s="1"/>
  <c r="CL4" i="27"/>
  <c r="CT4" i="31"/>
  <c r="AL80" i="31"/>
  <c r="BC80" i="31"/>
  <c r="BN285" i="31"/>
  <c r="CX285" i="31" s="1"/>
  <c r="BK297" i="31"/>
  <c r="CU297" i="31" s="1"/>
  <c r="L244" i="31"/>
  <c r="CF244" i="31"/>
  <c r="DN244" i="31" s="1"/>
  <c r="L140" i="31"/>
  <c r="CF140" i="31"/>
  <c r="DN140" i="31" s="1"/>
  <c r="DO256" i="31"/>
  <c r="CW172" i="31"/>
  <c r="BO172" i="31"/>
  <c r="F242" i="31"/>
  <c r="BZ242" i="31"/>
  <c r="DH242" i="31" s="1"/>
  <c r="BZ132" i="31"/>
  <c r="DH132" i="31" s="1"/>
  <c r="EA132" i="31" s="1"/>
  <c r="F132" i="31"/>
  <c r="AF56" i="31"/>
  <c r="AW56" i="31"/>
  <c r="AW52" i="31"/>
  <c r="AF52" i="31"/>
  <c r="I37" i="31"/>
  <c r="CC37" i="31"/>
  <c r="DK37" i="31" s="1"/>
  <c r="CV37" i="31"/>
  <c r="CC22" i="31"/>
  <c r="DK22" i="31" s="1"/>
  <c r="I22" i="31"/>
  <c r="DL22" i="31"/>
  <c r="CV22" i="31"/>
  <c r="DO22" i="31"/>
  <c r="EG22" i="31" s="1"/>
  <c r="I14" i="31"/>
  <c r="CV14" i="31"/>
  <c r="CC14" i="31"/>
  <c r="DK14" i="31" s="1"/>
  <c r="DL14" i="31"/>
  <c r="BU4" i="31"/>
  <c r="DU4" i="31"/>
  <c r="DC4" i="31"/>
  <c r="DT4" i="31"/>
  <c r="S4" i="31"/>
  <c r="DI5" i="27"/>
  <c r="CQ5" i="27"/>
  <c r="BI5" i="27"/>
  <c r="BK84" i="31"/>
  <c r="BJ84" i="31"/>
  <c r="AV274" i="31"/>
  <c r="BN274" i="31" s="1"/>
  <c r="CX274" i="31" s="1"/>
  <c r="AE274" i="31"/>
  <c r="M240" i="31"/>
  <c r="CY240" i="31" s="1"/>
  <c r="CX90" i="31"/>
  <c r="CF90" i="31"/>
  <c r="DN90" i="31" s="1"/>
  <c r="DO90" i="31"/>
  <c r="CU11" i="31"/>
  <c r="DL11" i="31"/>
  <c r="CC11" i="31"/>
  <c r="DK11" i="31" s="1"/>
  <c r="CR19" i="27"/>
  <c r="BZ19" i="27"/>
  <c r="DH19" i="27" s="1"/>
  <c r="EA19" i="27" s="1"/>
  <c r="BO296" i="31"/>
  <c r="CW296" i="31"/>
  <c r="CF261" i="31"/>
  <c r="DN261" i="31" s="1"/>
  <c r="L261" i="31"/>
  <c r="DO261" i="31"/>
  <c r="DO292" i="31"/>
  <c r="DL292" i="31"/>
  <c r="AK258" i="31"/>
  <c r="BB258" i="31"/>
  <c r="BT258" i="31" s="1"/>
  <c r="AX267" i="31"/>
  <c r="BP267" i="31" s="1"/>
  <c r="AG267" i="31"/>
  <c r="CX154" i="31"/>
  <c r="CF154" i="31"/>
  <c r="DN154" i="31" s="1"/>
  <c r="AL19" i="31"/>
  <c r="BC19" i="31"/>
  <c r="DA22" i="31"/>
  <c r="BH28" i="31"/>
  <c r="CR28" i="31" s="1"/>
  <c r="BI28" i="31"/>
  <c r="BJ9" i="31"/>
  <c r="BK9" i="31"/>
  <c r="CT9" i="31"/>
  <c r="BG84" i="31"/>
  <c r="CQ84" i="31"/>
  <c r="BH84" i="31"/>
  <c r="BK5" i="31"/>
  <c r="CU5" i="31" s="1"/>
  <c r="BL5" i="31"/>
  <c r="BO234" i="31"/>
  <c r="BN234" i="31"/>
  <c r="CX234" i="31" s="1"/>
  <c r="CU290" i="31"/>
  <c r="BG53" i="31"/>
  <c r="CQ53" i="31"/>
  <c r="F301" i="31"/>
  <c r="BZ301" i="31"/>
  <c r="DH301" i="31" s="1"/>
  <c r="EA301" i="31" s="1"/>
  <c r="CR257" i="31"/>
  <c r="BZ257" i="31"/>
  <c r="DH257" i="31" s="1"/>
  <c r="EA257" i="31" s="1"/>
  <c r="CU86" i="31"/>
  <c r="CC86" i="31"/>
  <c r="DK86" i="31" s="1"/>
  <c r="DO62" i="31"/>
  <c r="DL62" i="31"/>
  <c r="AY114" i="31"/>
  <c r="BQ114" i="31" s="1"/>
  <c r="DA114" i="31" s="1"/>
  <c r="AH114" i="31"/>
  <c r="CU180" i="31"/>
  <c r="CC180" i="31"/>
  <c r="DK180" i="31" s="1"/>
  <c r="CU133" i="31"/>
  <c r="DL133" i="31"/>
  <c r="DO133" i="31"/>
  <c r="EG133" i="31" s="1"/>
  <c r="BO109" i="31"/>
  <c r="CW109" i="31"/>
  <c r="BO74" i="31"/>
  <c r="DO74" i="31" s="1"/>
  <c r="CW74" i="31"/>
  <c r="CU246" i="31"/>
  <c r="DO246" i="31"/>
  <c r="EG246" i="31" s="1"/>
  <c r="DL246" i="31"/>
  <c r="ED246" i="31" s="1"/>
  <c r="CX24" i="27"/>
  <c r="AG163" i="31"/>
  <c r="AX163" i="31"/>
  <c r="BP163" i="31" s="1"/>
  <c r="AG269" i="31"/>
  <c r="AX269" i="31"/>
  <c r="BP269" i="31" s="1"/>
  <c r="CU221" i="31"/>
  <c r="CC221" i="31"/>
  <c r="DK221" i="31" s="1"/>
  <c r="ED221" i="31" s="1"/>
  <c r="CU107" i="31"/>
  <c r="DO107" i="31"/>
  <c r="BP105" i="31"/>
  <c r="CZ105" i="31"/>
  <c r="DL26" i="31"/>
  <c r="ED26" i="31" s="1"/>
  <c r="DO26" i="31"/>
  <c r="CX10" i="31"/>
  <c r="CZ240" i="31"/>
  <c r="CF171" i="31"/>
  <c r="DN171" i="31" s="1"/>
  <c r="EG171" i="31" s="1"/>
  <c r="L171" i="31"/>
  <c r="CV205" i="31"/>
  <c r="DL205" i="31"/>
  <c r="I205" i="31"/>
  <c r="CC205" i="31"/>
  <c r="DK205" i="31" s="1"/>
  <c r="AY67" i="31"/>
  <c r="BQ67" i="31" s="1"/>
  <c r="DA67" i="31" s="1"/>
  <c r="AH67" i="31"/>
  <c r="DO273" i="31"/>
  <c r="DL273" i="31"/>
  <c r="ED273" i="31" s="1"/>
  <c r="BZ281" i="31"/>
  <c r="DH281" i="31" s="1"/>
  <c r="EA281" i="31" s="1"/>
  <c r="F281" i="31"/>
  <c r="CV30" i="31"/>
  <c r="DL30" i="31"/>
  <c r="CC30" i="31"/>
  <c r="DK30" i="31" s="1"/>
  <c r="I30" i="31"/>
  <c r="ED70" i="31"/>
  <c r="BZ221" i="31"/>
  <c r="DH221" i="31" s="1"/>
  <c r="EA221" i="31" s="1"/>
  <c r="F221" i="31"/>
  <c r="CU281" i="31"/>
  <c r="CC281" i="31"/>
  <c r="DK281" i="31" s="1"/>
  <c r="DO281" i="31"/>
  <c r="AF297" i="31"/>
  <c r="AW297" i="31"/>
  <c r="CT12" i="31"/>
  <c r="AX61" i="31"/>
  <c r="BP61" i="31" s="1"/>
  <c r="AG61" i="31"/>
  <c r="DO94" i="31"/>
  <c r="AH55" i="31"/>
  <c r="AY55" i="31"/>
  <c r="BQ55" i="31" s="1"/>
  <c r="CX88" i="31"/>
  <c r="DO88" i="31"/>
  <c r="AG296" i="31"/>
  <c r="AX296" i="31"/>
  <c r="BP296" i="31" s="1"/>
  <c r="BZ209" i="31"/>
  <c r="DH209" i="31" s="1"/>
  <c r="EA209" i="31" s="1"/>
  <c r="F209" i="31"/>
  <c r="L104" i="31"/>
  <c r="CF104" i="31"/>
  <c r="DN104" i="31" s="1"/>
  <c r="F163" i="31"/>
  <c r="BZ163" i="31"/>
  <c r="DH163" i="31" s="1"/>
  <c r="EA163" i="31" s="1"/>
  <c r="BL53" i="31"/>
  <c r="S12" i="31"/>
  <c r="DC12" i="31"/>
  <c r="BU12" i="31"/>
  <c r="DU12" i="31"/>
  <c r="CW257" i="31"/>
  <c r="BO257" i="31"/>
  <c r="CR138" i="31"/>
  <c r="BZ138" i="31"/>
  <c r="DH138" i="31" s="1"/>
  <c r="EA138" i="31" s="1"/>
  <c r="AM63" i="31"/>
  <c r="BE63" i="31" s="1"/>
  <c r="BD63" i="31"/>
  <c r="BV63" i="31" s="1"/>
  <c r="I94" i="31"/>
  <c r="DL94" i="31"/>
  <c r="CV94" i="31"/>
  <c r="CC94" i="31"/>
  <c r="DK94" i="31" s="1"/>
  <c r="L153" i="31"/>
  <c r="CF153" i="31"/>
  <c r="DN153" i="31" s="1"/>
  <c r="DA18" i="27"/>
  <c r="AG27" i="31"/>
  <c r="AX27" i="31"/>
  <c r="BP27" i="31" s="1"/>
  <c r="AF83" i="31"/>
  <c r="AW83" i="31"/>
  <c r="AH99" i="31"/>
  <c r="AY99" i="31"/>
  <c r="BQ99" i="31" s="1"/>
  <c r="DA99" i="31" s="1"/>
  <c r="DO104" i="31"/>
  <c r="DA64" i="31"/>
  <c r="DO307" i="31"/>
  <c r="EG307" i="31" s="1"/>
  <c r="G307" i="31"/>
  <c r="CS307" i="31" s="1"/>
  <c r="CC135" i="31"/>
  <c r="DK135" i="31" s="1"/>
  <c r="CV135" i="31"/>
  <c r="I135" i="31"/>
  <c r="DL135" i="31"/>
  <c r="DL8" i="31"/>
  <c r="CU8" i="31"/>
  <c r="CC8" i="31"/>
  <c r="DK8" i="31" s="1"/>
  <c r="BR266" i="31"/>
  <c r="CZ266" i="31"/>
  <c r="F250" i="31"/>
  <c r="BZ250" i="31"/>
  <c r="DH250" i="31" s="1"/>
  <c r="EA250" i="31" s="1"/>
  <c r="DO144" i="31"/>
  <c r="EG144" i="31" s="1"/>
  <c r="CU144" i="31"/>
  <c r="BH53" i="31"/>
  <c r="AX125" i="31"/>
  <c r="BP125" i="31" s="1"/>
  <c r="AG125" i="31"/>
  <c r="DL14" i="27"/>
  <c r="ED14" i="27" s="1"/>
  <c r="DL107" i="31"/>
  <c r="CU291" i="31"/>
  <c r="DF272" i="31"/>
  <c r="CN272" i="31"/>
  <c r="DV272" i="31" s="1"/>
  <c r="DW272" i="31"/>
  <c r="U272" i="31"/>
  <c r="DG272" i="31" s="1"/>
  <c r="L250" i="31"/>
  <c r="CF250" i="31"/>
  <c r="DN250" i="31" s="1"/>
  <c r="CU302" i="31"/>
  <c r="CC302" i="31"/>
  <c r="DK302" i="31" s="1"/>
  <c r="DA194" i="31"/>
  <c r="DO198" i="31"/>
  <c r="DL198" i="31"/>
  <c r="ED198" i="31" s="1"/>
  <c r="AH119" i="31"/>
  <c r="AY119" i="31"/>
  <c r="BQ119" i="31" s="1"/>
  <c r="DA119" i="31" s="1"/>
  <c r="BZ224" i="31"/>
  <c r="DH224" i="31" s="1"/>
  <c r="EA224" i="31" s="1"/>
  <c r="AJ25" i="27"/>
  <c r="BA25" i="27"/>
  <c r="BS25" i="27" s="1"/>
  <c r="DA69" i="31"/>
  <c r="F300" i="31"/>
  <c r="BZ300" i="31"/>
  <c r="DH300" i="31" s="1"/>
  <c r="EA300" i="31" s="1"/>
  <c r="DO135" i="31"/>
  <c r="EG135" i="31" s="1"/>
  <c r="AG132" i="31"/>
  <c r="AX132" i="31"/>
  <c r="BP132" i="31" s="1"/>
  <c r="CR107" i="31"/>
  <c r="BZ107" i="31"/>
  <c r="DH107" i="31" s="1"/>
  <c r="EA107" i="31" s="1"/>
  <c r="DL281" i="31"/>
  <c r="I234" i="31"/>
  <c r="CC234" i="31"/>
  <c r="DK234" i="31" s="1"/>
  <c r="CV234" i="31"/>
  <c r="BB242" i="31"/>
  <c r="AK242" i="31"/>
  <c r="DO227" i="31"/>
  <c r="DL227" i="31"/>
  <c r="ED227" i="31" s="1"/>
  <c r="DR131" i="31"/>
  <c r="DB131" i="31"/>
  <c r="CI131" i="31"/>
  <c r="DQ131" i="31" s="1"/>
  <c r="O131" i="31"/>
  <c r="M131" i="31"/>
  <c r="CY131" i="31" s="1"/>
  <c r="G131" i="31"/>
  <c r="CS131" i="31" s="1"/>
  <c r="DL188" i="31"/>
  <c r="ED188" i="31" s="1"/>
  <c r="DO188" i="31"/>
  <c r="AK156" i="31"/>
  <c r="BB156" i="31"/>
  <c r="BT156" i="31" s="1"/>
  <c r="L29" i="31"/>
  <c r="CF29" i="31"/>
  <c r="DN29" i="31" s="1"/>
  <c r="EG29" i="31" s="1"/>
  <c r="DA89" i="31"/>
  <c r="O9" i="27"/>
  <c r="CI9" i="27"/>
  <c r="DQ9" i="27" s="1"/>
  <c r="DR9" i="27"/>
  <c r="DB9" i="27"/>
  <c r="CI280" i="31"/>
  <c r="DQ280" i="31" s="1"/>
  <c r="DB280" i="31"/>
  <c r="DR280" i="31"/>
  <c r="O280" i="31"/>
  <c r="BU192" i="31"/>
  <c r="M192" i="31" s="1"/>
  <c r="CY192" i="31" s="1"/>
  <c r="S192" i="31"/>
  <c r="DC192" i="31"/>
  <c r="DU192" i="31"/>
  <c r="CZ216" i="31"/>
  <c r="BR216" i="31"/>
  <c r="BA309" i="31"/>
  <c r="BS309" i="31" s="1"/>
  <c r="AJ309" i="31"/>
  <c r="DB164" i="31"/>
  <c r="DR164" i="31"/>
  <c r="CI164" i="31"/>
  <c r="DQ164" i="31" s="1"/>
  <c r="O164" i="31"/>
  <c r="CW222" i="31"/>
  <c r="BO222" i="31"/>
  <c r="CX253" i="31"/>
  <c r="CX244" i="31"/>
  <c r="CR181" i="31"/>
  <c r="BZ181" i="31"/>
  <c r="DH181" i="31" s="1"/>
  <c r="F106" i="31"/>
  <c r="BZ106" i="31"/>
  <c r="DH106" i="31" s="1"/>
  <c r="EA106" i="31" s="1"/>
  <c r="CU203" i="31"/>
  <c r="AX172" i="31"/>
  <c r="BP172" i="31" s="1"/>
  <c r="AG172" i="31"/>
  <c r="CW78" i="31"/>
  <c r="BO78" i="31"/>
  <c r="DL36" i="31"/>
  <c r="CC36" i="31"/>
  <c r="DK36" i="31" s="1"/>
  <c r="CU36" i="31"/>
  <c r="BZ36" i="31"/>
  <c r="DH36" i="31" s="1"/>
  <c r="EA36" i="31" s="1"/>
  <c r="CR36" i="31"/>
  <c r="F15" i="31"/>
  <c r="BZ15" i="31"/>
  <c r="DH15" i="31" s="1"/>
  <c r="EA15" i="31" s="1"/>
  <c r="I15" i="31"/>
  <c r="DL15" i="31"/>
  <c r="CC15" i="31"/>
  <c r="DK15" i="31" s="1"/>
  <c r="CV15" i="31"/>
  <c r="CX52" i="31"/>
  <c r="CU37" i="31"/>
  <c r="CX34" i="31"/>
  <c r="CF34" i="31"/>
  <c r="DN34" i="31" s="1"/>
  <c r="ED20" i="31"/>
  <c r="AF7" i="31"/>
  <c r="AW7" i="31"/>
  <c r="CX14" i="31"/>
  <c r="M4" i="27"/>
  <c r="CY4" i="27" s="1"/>
  <c r="BM4" i="31" l="1"/>
  <c r="DV4" i="31"/>
  <c r="BH4" i="31"/>
  <c r="CR4" i="31" s="1"/>
  <c r="BP4" i="31"/>
  <c r="CQ4" i="31"/>
  <c r="BL4" i="31"/>
  <c r="CV4" i="31" s="1"/>
  <c r="BQ4" i="31"/>
  <c r="DA4" i="31" s="1"/>
  <c r="BT4" i="31"/>
  <c r="DD4" i="31" s="1"/>
  <c r="CZ4" i="31"/>
  <c r="EA181" i="31"/>
  <c r="DL85" i="31"/>
  <c r="CV223" i="31"/>
  <c r="CC223" i="31"/>
  <c r="DK223" i="31" s="1"/>
  <c r="I223" i="31"/>
  <c r="CF6" i="31"/>
  <c r="DN6" i="31" s="1"/>
  <c r="CF168" i="31"/>
  <c r="DN168" i="31" s="1"/>
  <c r="CC136" i="31"/>
  <c r="DK136" i="31" s="1"/>
  <c r="DO266" i="31"/>
  <c r="DO244" i="31"/>
  <c r="DE65" i="31"/>
  <c r="BT242" i="31"/>
  <c r="ED62" i="31"/>
  <c r="I154" i="31"/>
  <c r="G290" i="31"/>
  <c r="DL270" i="31"/>
  <c r="G65" i="31"/>
  <c r="CS65" i="31" s="1"/>
  <c r="DO199" i="31"/>
  <c r="DU65" i="31"/>
  <c r="BZ254" i="31"/>
  <c r="DH254" i="31" s="1"/>
  <c r="EA254" i="31" s="1"/>
  <c r="BJ4" i="31"/>
  <c r="DO254" i="31"/>
  <c r="AI54" i="31"/>
  <c r="AZ54" i="31"/>
  <c r="S189" i="31"/>
  <c r="DU189" i="31"/>
  <c r="BU189" i="31"/>
  <c r="BB9" i="31"/>
  <c r="BT9" i="31" s="1"/>
  <c r="AK9" i="31"/>
  <c r="O288" i="31"/>
  <c r="DB288" i="31"/>
  <c r="DR288" i="31"/>
  <c r="CI288" i="31"/>
  <c r="DQ288" i="31" s="1"/>
  <c r="EJ288" i="31" s="1"/>
  <c r="CC152" i="31"/>
  <c r="DK152" i="31" s="1"/>
  <c r="ED152" i="31" s="1"/>
  <c r="DL152" i="31"/>
  <c r="DO152" i="31"/>
  <c r="EG152" i="31" s="1"/>
  <c r="EG63" i="31"/>
  <c r="EJ16" i="27"/>
  <c r="BA262" i="31"/>
  <c r="BS262" i="31" s="1"/>
  <c r="AJ262" i="31"/>
  <c r="CV16" i="27"/>
  <c r="I16" i="27"/>
  <c r="CC16" i="27"/>
  <c r="DK16" i="27" s="1"/>
  <c r="AX14" i="31"/>
  <c r="BP14" i="31" s="1"/>
  <c r="AG14" i="31"/>
  <c r="EG26" i="31"/>
  <c r="EG62" i="31"/>
  <c r="DL154" i="31"/>
  <c r="ED59" i="31"/>
  <c r="EA21" i="31"/>
  <c r="CC270" i="31"/>
  <c r="DK270" i="31" s="1"/>
  <c r="ED270" i="31" s="1"/>
  <c r="CF159" i="31"/>
  <c r="DN159" i="31" s="1"/>
  <c r="BD65" i="31"/>
  <c r="BV65" i="31" s="1"/>
  <c r="EA156" i="31"/>
  <c r="S65" i="31"/>
  <c r="BZ23" i="27"/>
  <c r="DH23" i="27" s="1"/>
  <c r="EA23" i="27" s="1"/>
  <c r="CC309" i="31"/>
  <c r="DK309" i="31" s="1"/>
  <c r="CY304" i="31"/>
  <c r="AF217" i="31"/>
  <c r="AX217" i="31" s="1"/>
  <c r="BP217" i="31" s="1"/>
  <c r="DO38" i="31"/>
  <c r="EJ307" i="31"/>
  <c r="BO87" i="31"/>
  <c r="CW87" i="31"/>
  <c r="DL223" i="31"/>
  <c r="F101" i="31"/>
  <c r="BZ101" i="31"/>
  <c r="DH101" i="31" s="1"/>
  <c r="EA101" i="31" s="1"/>
  <c r="AH20" i="31"/>
  <c r="AY20" i="31"/>
  <c r="BQ20" i="31" s="1"/>
  <c r="DA20" i="31" s="1"/>
  <c r="AM189" i="31"/>
  <c r="BE189" i="31" s="1"/>
  <c r="BW189" i="31" s="1"/>
  <c r="BD189" i="31"/>
  <c r="BV189" i="31" s="1"/>
  <c r="I21" i="31"/>
  <c r="CV21" i="31"/>
  <c r="CC21" i="31"/>
  <c r="DK21" i="31" s="1"/>
  <c r="O4" i="27"/>
  <c r="CI4" i="27"/>
  <c r="DQ4" i="27" s="1"/>
  <c r="DB4" i="27"/>
  <c r="DR4" i="27"/>
  <c r="CL307" i="31"/>
  <c r="DT307" i="31" s="1"/>
  <c r="EM307" i="31" s="1"/>
  <c r="R307" i="31"/>
  <c r="DD307" i="31" s="1"/>
  <c r="CF182" i="31"/>
  <c r="DN182" i="31" s="1"/>
  <c r="L182" i="31"/>
  <c r="EA242" i="31"/>
  <c r="ED241" i="31"/>
  <c r="F199" i="31"/>
  <c r="BZ199" i="31"/>
  <c r="DH199" i="31" s="1"/>
  <c r="EA199" i="31" s="1"/>
  <c r="AG102" i="31"/>
  <c r="AX102" i="31"/>
  <c r="BP102" i="31" s="1"/>
  <c r="AH238" i="31"/>
  <c r="AY238" i="31"/>
  <c r="BQ238" i="31" s="1"/>
  <c r="DA238" i="31" s="1"/>
  <c r="AY53" i="31"/>
  <c r="BQ53" i="31" s="1"/>
  <c r="DA53" i="31" s="1"/>
  <c r="AH53" i="31"/>
  <c r="BO14" i="31"/>
  <c r="CW14" i="31"/>
  <c r="EG4" i="27"/>
  <c r="ED302" i="31"/>
  <c r="CV152" i="31"/>
  <c r="R65" i="31"/>
  <c r="DD65" i="31" s="1"/>
  <c r="CL65" i="31"/>
  <c r="DT65" i="31" s="1"/>
  <c r="DO180" i="31"/>
  <c r="EG180" i="31" s="1"/>
  <c r="CV154" i="31"/>
  <c r="DO182" i="31"/>
  <c r="I144" i="31"/>
  <c r="BZ306" i="31"/>
  <c r="DH306" i="31" s="1"/>
  <c r="EA306" i="31" s="1"/>
  <c r="BI4" i="31"/>
  <c r="DO159" i="31"/>
  <c r="DC65" i="31"/>
  <c r="DO92" i="31"/>
  <c r="EA144" i="31"/>
  <c r="BZ149" i="31"/>
  <c r="DH149" i="31" s="1"/>
  <c r="DL309" i="31"/>
  <c r="AX87" i="31"/>
  <c r="BP87" i="31" s="1"/>
  <c r="AG87" i="31"/>
  <c r="AZ197" i="31"/>
  <c r="AI197" i="31"/>
  <c r="BR180" i="31"/>
  <c r="CZ180" i="31"/>
  <c r="CC288" i="31"/>
  <c r="DK288" i="31" s="1"/>
  <c r="DC189" i="31"/>
  <c r="O116" i="31"/>
  <c r="CI116" i="31"/>
  <c r="DQ116" i="31" s="1"/>
  <c r="DR116" i="31"/>
  <c r="DB116" i="31"/>
  <c r="CF170" i="31"/>
  <c r="DN170" i="31" s="1"/>
  <c r="L170" i="31"/>
  <c r="O19" i="31"/>
  <c r="DB19" i="31"/>
  <c r="M307" i="31"/>
  <c r="CY307" i="31" s="1"/>
  <c r="AY32" i="31"/>
  <c r="BQ32" i="31" s="1"/>
  <c r="DA32" i="31" s="1"/>
  <c r="AH32" i="31"/>
  <c r="CV77" i="31"/>
  <c r="I77" i="31"/>
  <c r="CC77" i="31"/>
  <c r="DK77" i="31" s="1"/>
  <c r="ED77" i="31" s="1"/>
  <c r="DL77" i="31"/>
  <c r="ED182" i="31"/>
  <c r="CF98" i="31"/>
  <c r="DN98" i="31" s="1"/>
  <c r="ED16" i="27"/>
  <c r="BW206" i="31"/>
  <c r="CW102" i="31"/>
  <c r="BO102" i="31"/>
  <c r="DO6" i="31"/>
  <c r="EG6" i="31" s="1"/>
  <c r="M12" i="31"/>
  <c r="CY12" i="31" s="1"/>
  <c r="EG94" i="31"/>
  <c r="DO64" i="31"/>
  <c r="EG265" i="31"/>
  <c r="CV144" i="31"/>
  <c r="CF254" i="31"/>
  <c r="DN254" i="31" s="1"/>
  <c r="DI4" i="31"/>
  <c r="BZ128" i="31"/>
  <c r="DH128" i="31" s="1"/>
  <c r="EA128" i="31" s="1"/>
  <c r="ED79" i="31"/>
  <c r="EG24" i="31"/>
  <c r="EA86" i="31"/>
  <c r="EA304" i="31"/>
  <c r="L92" i="31"/>
  <c r="EG118" i="31"/>
  <c r="CC122" i="31"/>
  <c r="DK122" i="31" s="1"/>
  <c r="ED208" i="31"/>
  <c r="BQ281" i="31"/>
  <c r="DA281" i="31" s="1"/>
  <c r="AI232" i="31"/>
  <c r="AZ232" i="31"/>
  <c r="AJ180" i="31"/>
  <c r="BA180" i="31"/>
  <c r="BS180" i="31" s="1"/>
  <c r="AZ200" i="31"/>
  <c r="AI200" i="31"/>
  <c r="BD304" i="31"/>
  <c r="BV304" i="31" s="1"/>
  <c r="AM304" i="31"/>
  <c r="BE304" i="31" s="1"/>
  <c r="BW304" i="31" s="1"/>
  <c r="BR262" i="31"/>
  <c r="CZ262" i="31"/>
  <c r="DL23" i="27"/>
  <c r="ED23" i="27" s="1"/>
  <c r="DO23" i="27"/>
  <c r="EG23" i="27" s="1"/>
  <c r="DR206" i="31"/>
  <c r="BZ115" i="31"/>
  <c r="DH115" i="31" s="1"/>
  <c r="EA115" i="31" s="1"/>
  <c r="EJ30" i="31"/>
  <c r="AH179" i="31"/>
  <c r="AY179" i="31"/>
  <c r="BQ179" i="31" s="1"/>
  <c r="DA179" i="31" s="1"/>
  <c r="AI8" i="27"/>
  <c r="AZ8" i="27"/>
  <c r="EG192" i="31"/>
  <c r="EJ192" i="31"/>
  <c r="EG111" i="31"/>
  <c r="EA59" i="31"/>
  <c r="EA258" i="31"/>
  <c r="DL122" i="31"/>
  <c r="EA271" i="31"/>
  <c r="EA113" i="31"/>
  <c r="ED239" i="31"/>
  <c r="ED219" i="31"/>
  <c r="ED288" i="31"/>
  <c r="AI49" i="31"/>
  <c r="AZ49" i="31"/>
  <c r="CV141" i="31"/>
  <c r="I141" i="31"/>
  <c r="CU101" i="31"/>
  <c r="CC101" i="31"/>
  <c r="DK101" i="31" s="1"/>
  <c r="ED101" i="31" s="1"/>
  <c r="DL101" i="31"/>
  <c r="CZ165" i="31"/>
  <c r="BR165" i="31"/>
  <c r="F70" i="31"/>
  <c r="BZ70" i="31"/>
  <c r="DH70" i="31" s="1"/>
  <c r="EA70" i="31" s="1"/>
  <c r="EJ270" i="31"/>
  <c r="CW237" i="31"/>
  <c r="BO237" i="31"/>
  <c r="ED309" i="31"/>
  <c r="AK187" i="31"/>
  <c r="BB187" i="31"/>
  <c r="BT187" i="31" s="1"/>
  <c r="EG80" i="31"/>
  <c r="EG43" i="31"/>
  <c r="DO242" i="31"/>
  <c r="EG242" i="31" s="1"/>
  <c r="BZ114" i="31"/>
  <c r="DH114" i="31" s="1"/>
  <c r="EG92" i="31"/>
  <c r="DO200" i="31"/>
  <c r="DE206" i="31"/>
  <c r="AJ110" i="31"/>
  <c r="BA110" i="31"/>
  <c r="BS110" i="31" s="1"/>
  <c r="BO301" i="31"/>
  <c r="CW301" i="31"/>
  <c r="F157" i="31"/>
  <c r="BZ157" i="31"/>
  <c r="DH157" i="31" s="1"/>
  <c r="EA157" i="31" s="1"/>
  <c r="DL173" i="31"/>
  <c r="CU173" i="31"/>
  <c r="CC173" i="31"/>
  <c r="DK173" i="31" s="1"/>
  <c r="AI223" i="31"/>
  <c r="AZ223" i="31"/>
  <c r="EG12" i="31"/>
  <c r="DO37" i="31"/>
  <c r="L174" i="31"/>
  <c r="EG147" i="31"/>
  <c r="EG134" i="31"/>
  <c r="CF12" i="27"/>
  <c r="DN12" i="27" s="1"/>
  <c r="DL306" i="31"/>
  <c r="CF223" i="31"/>
  <c r="DN223" i="31" s="1"/>
  <c r="EG223" i="31" s="1"/>
  <c r="DO309" i="31"/>
  <c r="EG309" i="31" s="1"/>
  <c r="DO79" i="31"/>
  <c r="EA172" i="31"/>
  <c r="ED58" i="31"/>
  <c r="F35" i="31"/>
  <c r="BZ35" i="31"/>
  <c r="DH35" i="31" s="1"/>
  <c r="EA35" i="31" s="1"/>
  <c r="AZ281" i="31"/>
  <c r="AI281" i="31"/>
  <c r="CZ110" i="31"/>
  <c r="BR110" i="31"/>
  <c r="AG301" i="31"/>
  <c r="AX301" i="31"/>
  <c r="BP301" i="31" s="1"/>
  <c r="AK16" i="27"/>
  <c r="BB16" i="27"/>
  <c r="BT16" i="27" s="1"/>
  <c r="ED12" i="31"/>
  <c r="U8" i="31"/>
  <c r="DG8" i="31" s="1"/>
  <c r="CC67" i="31"/>
  <c r="DK67" i="31" s="1"/>
  <c r="DO226" i="31"/>
  <c r="DO86" i="31"/>
  <c r="ED278" i="31"/>
  <c r="EM131" i="31"/>
  <c r="EA149" i="31"/>
  <c r="L199" i="31"/>
  <c r="CF199" i="31"/>
  <c r="DN199" i="31" s="1"/>
  <c r="EG199" i="31" s="1"/>
  <c r="CF75" i="31"/>
  <c r="DN75" i="31" s="1"/>
  <c r="EG75" i="31" s="1"/>
  <c r="CX75" i="31"/>
  <c r="L206" i="31"/>
  <c r="CF206" i="31"/>
  <c r="DN206" i="31" s="1"/>
  <c r="EG206" i="31" s="1"/>
  <c r="CV165" i="31"/>
  <c r="I165" i="31"/>
  <c r="DL165" i="31"/>
  <c r="CC165" i="31"/>
  <c r="DK165" i="31" s="1"/>
  <c r="ED165" i="31" s="1"/>
  <c r="AH254" i="31"/>
  <c r="AY254" i="31"/>
  <c r="BQ254" i="31" s="1"/>
  <c r="DA254" i="31" s="1"/>
  <c r="AH199" i="31"/>
  <c r="AY199" i="31"/>
  <c r="BQ199" i="31" s="1"/>
  <c r="DA199" i="31" s="1"/>
  <c r="AY148" i="31"/>
  <c r="BQ148" i="31" s="1"/>
  <c r="DA148" i="31" s="1"/>
  <c r="AH148" i="31"/>
  <c r="EG107" i="31"/>
  <c r="DF8" i="31"/>
  <c r="EA266" i="31"/>
  <c r="EA141" i="31"/>
  <c r="CF226" i="31"/>
  <c r="DN226" i="31" s="1"/>
  <c r="DO8" i="27"/>
  <c r="M290" i="31"/>
  <c r="CY290" i="31" s="1"/>
  <c r="DL294" i="31"/>
  <c r="EA253" i="31"/>
  <c r="EA211" i="31"/>
  <c r="AG82" i="31"/>
  <c r="AX82" i="31"/>
  <c r="BP82" i="31" s="1"/>
  <c r="DA188" i="31"/>
  <c r="CI188" i="31"/>
  <c r="DQ188" i="31" s="1"/>
  <c r="EJ188" i="31" s="1"/>
  <c r="AI260" i="31"/>
  <c r="AZ260" i="31"/>
  <c r="DL253" i="31"/>
  <c r="AL30" i="31"/>
  <c r="BC30" i="31"/>
  <c r="CV115" i="31"/>
  <c r="I115" i="31"/>
  <c r="DL115" i="31"/>
  <c r="CC115" i="31"/>
  <c r="DK115" i="31" s="1"/>
  <c r="CZ178" i="31"/>
  <c r="BR178" i="31"/>
  <c r="CZ81" i="31"/>
  <c r="BR81" i="31"/>
  <c r="AJ24" i="31"/>
  <c r="BA24" i="31"/>
  <c r="BS24" i="31" s="1"/>
  <c r="F309" i="31"/>
  <c r="BZ309" i="31"/>
  <c r="DH309" i="31" s="1"/>
  <c r="EA309" i="31" s="1"/>
  <c r="CL206" i="31"/>
  <c r="DT206" i="31" s="1"/>
  <c r="EM206" i="31" s="1"/>
  <c r="R206" i="31"/>
  <c r="DD206" i="31" s="1"/>
  <c r="BA178" i="31"/>
  <c r="BS178" i="31" s="1"/>
  <c r="AJ178" i="31"/>
  <c r="BA81" i="31"/>
  <c r="BS81" i="31" s="1"/>
  <c r="AJ81" i="31"/>
  <c r="ED292" i="31"/>
  <c r="ED83" i="31"/>
  <c r="CF266" i="31"/>
  <c r="DN266" i="31" s="1"/>
  <c r="EG266" i="31" s="1"/>
  <c r="EG283" i="31"/>
  <c r="DO276" i="31"/>
  <c r="DO106" i="31"/>
  <c r="CW82" i="31"/>
  <c r="BO82" i="31"/>
  <c r="DO67" i="31"/>
  <c r="EG67" i="31" s="1"/>
  <c r="AH256" i="31"/>
  <c r="AY256" i="31"/>
  <c r="BQ256" i="31" s="1"/>
  <c r="DA256" i="31" s="1"/>
  <c r="DD30" i="31"/>
  <c r="CC301" i="31"/>
  <c r="DK301" i="31" s="1"/>
  <c r="ED301" i="31" s="1"/>
  <c r="DL301" i="31"/>
  <c r="CV301" i="31"/>
  <c r="I301" i="31"/>
  <c r="CI229" i="31"/>
  <c r="DQ229" i="31" s="1"/>
  <c r="EJ229" i="31" s="1"/>
  <c r="DB229" i="31"/>
  <c r="DR229" i="31"/>
  <c r="O229" i="31"/>
  <c r="CZ26" i="31"/>
  <c r="BR26" i="31"/>
  <c r="CZ24" i="31"/>
  <c r="BR24" i="31"/>
  <c r="CW112" i="31"/>
  <c r="BO112" i="31"/>
  <c r="EG300" i="31"/>
  <c r="CX266" i="31"/>
  <c r="BT9" i="27"/>
  <c r="DD9" i="27" s="1"/>
  <c r="DC229" i="31"/>
  <c r="DU229" i="31"/>
  <c r="BU229" i="31"/>
  <c r="S229" i="31"/>
  <c r="CV253" i="31"/>
  <c r="I253" i="31"/>
  <c r="CC253" i="31"/>
  <c r="DK253" i="31" s="1"/>
  <c r="ED253" i="31" s="1"/>
  <c r="L155" i="31"/>
  <c r="CF155" i="31"/>
  <c r="DN155" i="31" s="1"/>
  <c r="EG155" i="31" s="1"/>
  <c r="AG11" i="31"/>
  <c r="AX11" i="31"/>
  <c r="BP11" i="31" s="1"/>
  <c r="DA229" i="31"/>
  <c r="AH104" i="31"/>
  <c r="AY104" i="31"/>
  <c r="BQ104" i="31" s="1"/>
  <c r="AI159" i="31"/>
  <c r="AZ159" i="31"/>
  <c r="BA244" i="31"/>
  <c r="BS244" i="31" s="1"/>
  <c r="AJ244" i="31"/>
  <c r="BA26" i="31"/>
  <c r="BS26" i="31" s="1"/>
  <c r="AJ26" i="31"/>
  <c r="AG214" i="31"/>
  <c r="AX214" i="31"/>
  <c r="BP214" i="31" s="1"/>
  <c r="AG112" i="31"/>
  <c r="AX112" i="31"/>
  <c r="ED107" i="31"/>
  <c r="EG245" i="31"/>
  <c r="G144" i="31"/>
  <c r="CS144" i="31" s="1"/>
  <c r="ED155" i="31"/>
  <c r="CC27" i="31"/>
  <c r="DK27" i="31" s="1"/>
  <c r="CV27" i="31"/>
  <c r="I27" i="31"/>
  <c r="DL27" i="31"/>
  <c r="AM229" i="31"/>
  <c r="BE229" i="31" s="1"/>
  <c r="BW229" i="31" s="1"/>
  <c r="BD229" i="31"/>
  <c r="BV229" i="31" s="1"/>
  <c r="DR252" i="31"/>
  <c r="CI252" i="31"/>
  <c r="DQ252" i="31" s="1"/>
  <c r="DB252" i="31"/>
  <c r="O252" i="31"/>
  <c r="DL226" i="31"/>
  <c r="ED226" i="31" s="1"/>
  <c r="ED272" i="31"/>
  <c r="CW11" i="31"/>
  <c r="BO11" i="31"/>
  <c r="CZ244" i="31"/>
  <c r="BR244" i="31"/>
  <c r="CW214" i="31"/>
  <c r="BO214" i="31"/>
  <c r="DO214" i="31" s="1"/>
  <c r="DR188" i="31"/>
  <c r="CX293" i="31"/>
  <c r="CF288" i="31"/>
  <c r="DN288" i="31" s="1"/>
  <c r="EG288" i="31" s="1"/>
  <c r="CX288" i="31"/>
  <c r="BZ168" i="31"/>
  <c r="DH168" i="31" s="1"/>
  <c r="EA168" i="31" s="1"/>
  <c r="F168" i="31"/>
  <c r="AG106" i="31"/>
  <c r="AX106" i="31"/>
  <c r="BP106" i="31" s="1"/>
  <c r="L39" i="31"/>
  <c r="DO39" i="31"/>
  <c r="I168" i="31"/>
  <c r="CV168" i="31"/>
  <c r="CC168" i="31"/>
  <c r="DK168" i="31" s="1"/>
  <c r="AF157" i="31"/>
  <c r="AW157" i="31"/>
  <c r="CV148" i="31"/>
  <c r="I148" i="31"/>
  <c r="DL148" i="31"/>
  <c r="CV19" i="31"/>
  <c r="DL19" i="31"/>
  <c r="I19" i="31"/>
  <c r="CC19" i="31"/>
  <c r="DK19" i="31" s="1"/>
  <c r="ED19" i="31" s="1"/>
  <c r="CV187" i="31"/>
  <c r="I187" i="31"/>
  <c r="DL187" i="31"/>
  <c r="CC187" i="31"/>
  <c r="DK187" i="31" s="1"/>
  <c r="DL175" i="31"/>
  <c r="I175" i="31"/>
  <c r="CV175" i="31"/>
  <c r="CC175" i="31"/>
  <c r="DK175" i="31" s="1"/>
  <c r="ED175" i="31" s="1"/>
  <c r="DO175" i="31"/>
  <c r="AI265" i="31"/>
  <c r="AZ265" i="31"/>
  <c r="DL296" i="31"/>
  <c r="CV296" i="31"/>
  <c r="I296" i="31"/>
  <c r="CC296" i="31"/>
  <c r="DK296" i="31" s="1"/>
  <c r="I248" i="31"/>
  <c r="DL248" i="31"/>
  <c r="CV248" i="31"/>
  <c r="CC248" i="31"/>
  <c r="DK248" i="31" s="1"/>
  <c r="CX241" i="31"/>
  <c r="AF209" i="31"/>
  <c r="AW209" i="31"/>
  <c r="AG181" i="31"/>
  <c r="AX181" i="31"/>
  <c r="BP181" i="31" s="1"/>
  <c r="AG161" i="31"/>
  <c r="AX161" i="31"/>
  <c r="BP161" i="31" s="1"/>
  <c r="AW149" i="31"/>
  <c r="AF149" i="31"/>
  <c r="F183" i="31"/>
  <c r="BZ183" i="31"/>
  <c r="DH183" i="31" s="1"/>
  <c r="DO195" i="31"/>
  <c r="EG198" i="31"/>
  <c r="EG281" i="31"/>
  <c r="DL283" i="31"/>
  <c r="EG280" i="31"/>
  <c r="DO154" i="31"/>
  <c r="G304" i="31"/>
  <c r="CS304" i="31" s="1"/>
  <c r="EJ156" i="31"/>
  <c r="DO161" i="31"/>
  <c r="DO162" i="31"/>
  <c r="ED210" i="31"/>
  <c r="ED7" i="31"/>
  <c r="EA203" i="31"/>
  <c r="BZ210" i="31"/>
  <c r="DH210" i="31" s="1"/>
  <c r="EA210" i="31" s="1"/>
  <c r="DO136" i="31"/>
  <c r="DO148" i="31"/>
  <c r="ED263" i="31"/>
  <c r="DO194" i="31"/>
  <c r="DO23" i="31"/>
  <c r="ED76" i="31"/>
  <c r="DL252" i="31"/>
  <c r="CX200" i="31"/>
  <c r="CF200" i="31"/>
  <c r="DN200" i="31" s="1"/>
  <c r="EG200" i="31" s="1"/>
  <c r="BN177" i="31"/>
  <c r="F133" i="31"/>
  <c r="BZ133" i="31"/>
  <c r="DH133" i="31" s="1"/>
  <c r="EA133" i="31" s="1"/>
  <c r="F291" i="31"/>
  <c r="BZ291" i="31"/>
  <c r="DH291" i="31" s="1"/>
  <c r="EA291" i="31" s="1"/>
  <c r="F219" i="31"/>
  <c r="BZ219" i="31"/>
  <c r="DH219" i="31" s="1"/>
  <c r="EA219" i="31" s="1"/>
  <c r="AW293" i="31"/>
  <c r="AF293" i="31"/>
  <c r="AW233" i="31"/>
  <c r="AF233" i="31"/>
  <c r="AF193" i="31"/>
  <c r="AW193" i="31"/>
  <c r="CC148" i="31"/>
  <c r="DK148" i="31" s="1"/>
  <c r="CV113" i="31"/>
  <c r="CC113" i="31"/>
  <c r="DK113" i="31" s="1"/>
  <c r="I113" i="31"/>
  <c r="DL113" i="31"/>
  <c r="CX229" i="31"/>
  <c r="CF229" i="31"/>
  <c r="DN229" i="31" s="1"/>
  <c r="EG229" i="31" s="1"/>
  <c r="BZ83" i="31"/>
  <c r="DH83" i="31" s="1"/>
  <c r="EA83" i="31" s="1"/>
  <c r="F83" i="31"/>
  <c r="F204" i="31"/>
  <c r="BZ204" i="31"/>
  <c r="DH204" i="31" s="1"/>
  <c r="EA204" i="31" s="1"/>
  <c r="CX173" i="31"/>
  <c r="CC43" i="31"/>
  <c r="DK43" i="31" s="1"/>
  <c r="ED43" i="31" s="1"/>
  <c r="DL43" i="31"/>
  <c r="I43" i="31"/>
  <c r="CV43" i="31"/>
  <c r="F275" i="31"/>
  <c r="BZ275" i="31"/>
  <c r="DH275" i="31" s="1"/>
  <c r="EA275" i="31" s="1"/>
  <c r="DL179" i="31"/>
  <c r="CU179" i="31"/>
  <c r="CC179" i="31"/>
  <c r="DK179" i="31" s="1"/>
  <c r="DC108" i="31"/>
  <c r="S108" i="31"/>
  <c r="BU108" i="31"/>
  <c r="DU108" i="31"/>
  <c r="AF241" i="31"/>
  <c r="AW241" i="31"/>
  <c r="CX209" i="31"/>
  <c r="AF115" i="31"/>
  <c r="AW115" i="31"/>
  <c r="AZ75" i="31"/>
  <c r="AI75" i="31"/>
  <c r="I180" i="31"/>
  <c r="CV180" i="31"/>
  <c r="DW5" i="31"/>
  <c r="EJ280" i="31"/>
  <c r="EG153" i="31"/>
  <c r="EG292" i="31"/>
  <c r="DR304" i="31"/>
  <c r="G8" i="31"/>
  <c r="CS8" i="31" s="1"/>
  <c r="EA102" i="31"/>
  <c r="DO250" i="31"/>
  <c r="EG250" i="31" s="1"/>
  <c r="DO168" i="31"/>
  <c r="EG168" i="31" s="1"/>
  <c r="EG49" i="31"/>
  <c r="DO160" i="31"/>
  <c r="EG160" i="31" s="1"/>
  <c r="EG13" i="27"/>
  <c r="EG187" i="31"/>
  <c r="M206" i="31"/>
  <c r="CY206" i="31" s="1"/>
  <c r="DO268" i="31"/>
  <c r="EG268" i="31" s="1"/>
  <c r="EA239" i="31"/>
  <c r="BZ287" i="31"/>
  <c r="DH287" i="31" s="1"/>
  <c r="EA287" i="31" s="1"/>
  <c r="CF39" i="31"/>
  <c r="DN39" i="31" s="1"/>
  <c r="CC130" i="31"/>
  <c r="DK130" i="31" s="1"/>
  <c r="BZ214" i="31"/>
  <c r="DH214" i="31" s="1"/>
  <c r="ED184" i="31"/>
  <c r="AF177" i="31"/>
  <c r="AW177" i="31"/>
  <c r="CW177" i="31" s="1"/>
  <c r="F136" i="31"/>
  <c r="BZ136" i="31"/>
  <c r="DH136" i="31" s="1"/>
  <c r="EA136" i="31" s="1"/>
  <c r="DL6" i="27"/>
  <c r="CU6" i="27"/>
  <c r="CC6" i="27"/>
  <c r="DK6" i="27" s="1"/>
  <c r="BZ134" i="31"/>
  <c r="DH134" i="31" s="1"/>
  <c r="EA134" i="31" s="1"/>
  <c r="CV271" i="31"/>
  <c r="DL271" i="31"/>
  <c r="CC271" i="31"/>
  <c r="DK271" i="31" s="1"/>
  <c r="I271" i="31"/>
  <c r="CR194" i="31"/>
  <c r="BZ194" i="31"/>
  <c r="DH194" i="31" s="1"/>
  <c r="EA194" i="31" s="1"/>
  <c r="AW225" i="31"/>
  <c r="AF225" i="31"/>
  <c r="AW145" i="31"/>
  <c r="AF145" i="31"/>
  <c r="I93" i="31"/>
  <c r="CV93" i="31"/>
  <c r="CC93" i="31"/>
  <c r="DK93" i="31" s="1"/>
  <c r="DL93" i="31"/>
  <c r="EA280" i="31"/>
  <c r="BO253" i="31"/>
  <c r="CW253" i="31"/>
  <c r="AF173" i="31"/>
  <c r="AW173" i="31"/>
  <c r="I164" i="31"/>
  <c r="CV164" i="31"/>
  <c r="CC164" i="31"/>
  <c r="DK164" i="31" s="1"/>
  <c r="AF141" i="31"/>
  <c r="AW141" i="31"/>
  <c r="AW120" i="31"/>
  <c r="AF120" i="31"/>
  <c r="ED38" i="31"/>
  <c r="AG130" i="31"/>
  <c r="AX130" i="31"/>
  <c r="BP130" i="31" s="1"/>
  <c r="CV10" i="27"/>
  <c r="I10" i="27"/>
  <c r="CC10" i="27"/>
  <c r="DK10" i="27" s="1"/>
  <c r="DL10" i="27"/>
  <c r="BZ191" i="31"/>
  <c r="DH191" i="31" s="1"/>
  <c r="EA191" i="31" s="1"/>
  <c r="CR191" i="31"/>
  <c r="BD108" i="31"/>
  <c r="BV108" i="31" s="1"/>
  <c r="AM108" i="31"/>
  <c r="BE108" i="31" s="1"/>
  <c r="CU260" i="31"/>
  <c r="DL260" i="31"/>
  <c r="CC260" i="31"/>
  <c r="DK260" i="31" s="1"/>
  <c r="AI245" i="31"/>
  <c r="AZ245" i="31"/>
  <c r="CC204" i="31"/>
  <c r="DK204" i="31" s="1"/>
  <c r="DL204" i="31"/>
  <c r="I204" i="31"/>
  <c r="CV204" i="31"/>
  <c r="AF185" i="31"/>
  <c r="AW185" i="31"/>
  <c r="F279" i="31"/>
  <c r="BZ279" i="31"/>
  <c r="DH279" i="31" s="1"/>
  <c r="EA279" i="31" s="1"/>
  <c r="CF38" i="31"/>
  <c r="DN38" i="31" s="1"/>
  <c r="EG38" i="31" s="1"/>
  <c r="DL304" i="31"/>
  <c r="ED304" i="31" s="1"/>
  <c r="EG45" i="31"/>
  <c r="EA174" i="31"/>
  <c r="DL168" i="31"/>
  <c r="ED240" i="31"/>
  <c r="DO19" i="31"/>
  <c r="EG19" i="31" s="1"/>
  <c r="CF194" i="31"/>
  <c r="DN194" i="31" s="1"/>
  <c r="EG194" i="31" s="1"/>
  <c r="CX233" i="31"/>
  <c r="ED153" i="31"/>
  <c r="ED20" i="27"/>
  <c r="AF201" i="31"/>
  <c r="AW201" i="31"/>
  <c r="F152" i="31"/>
  <c r="BZ152" i="31"/>
  <c r="DH152" i="31" s="1"/>
  <c r="EA152" i="31" s="1"/>
  <c r="AX137" i="31"/>
  <c r="BP137" i="31" s="1"/>
  <c r="AG137" i="31"/>
  <c r="AW21" i="27"/>
  <c r="AF21" i="27"/>
  <c r="F283" i="31"/>
  <c r="BZ283" i="31"/>
  <c r="DH283" i="31" s="1"/>
  <c r="EA283" i="31" s="1"/>
  <c r="DE8" i="31"/>
  <c r="CL8" i="31"/>
  <c r="DT8" i="31" s="1"/>
  <c r="R8" i="31"/>
  <c r="DD8" i="31" s="1"/>
  <c r="CV35" i="31"/>
  <c r="CC35" i="31"/>
  <c r="DK35" i="31" s="1"/>
  <c r="I35" i="31"/>
  <c r="DL35" i="31"/>
  <c r="L139" i="31"/>
  <c r="CF139" i="31"/>
  <c r="DN139" i="31" s="1"/>
  <c r="DO139" i="31"/>
  <c r="CV211" i="31"/>
  <c r="I211" i="31"/>
  <c r="DL211" i="31"/>
  <c r="ED211" i="31" s="1"/>
  <c r="CC72" i="31"/>
  <c r="DK72" i="31" s="1"/>
  <c r="CV72" i="31"/>
  <c r="I72" i="31"/>
  <c r="CX232" i="31"/>
  <c r="CF232" i="31"/>
  <c r="DN232" i="31" s="1"/>
  <c r="EG232" i="31" s="1"/>
  <c r="AG253" i="31"/>
  <c r="AX253" i="31"/>
  <c r="BP253" i="31" s="1"/>
  <c r="AF213" i="31"/>
  <c r="AW213" i="31"/>
  <c r="CV200" i="31"/>
  <c r="I200" i="31"/>
  <c r="CC200" i="31"/>
  <c r="DK200" i="31" s="1"/>
  <c r="DL200" i="31"/>
  <c r="L136" i="31"/>
  <c r="CF136" i="31"/>
  <c r="DN136" i="31" s="1"/>
  <c r="CF35" i="31"/>
  <c r="DN35" i="31" s="1"/>
  <c r="EG35" i="31" s="1"/>
  <c r="L35" i="31"/>
  <c r="BO130" i="31"/>
  <c r="CW130" i="31"/>
  <c r="BZ267" i="31"/>
  <c r="DH267" i="31" s="1"/>
  <c r="EA267" i="31" s="1"/>
  <c r="CU195" i="31"/>
  <c r="CC195" i="31"/>
  <c r="DK195" i="31" s="1"/>
  <c r="ED195" i="31" s="1"/>
  <c r="DB12" i="31"/>
  <c r="DR12" i="31"/>
  <c r="CI12" i="31"/>
  <c r="DQ12" i="31" s="1"/>
  <c r="O12" i="31"/>
  <c r="DA12" i="31" s="1"/>
  <c r="ED296" i="31"/>
  <c r="F296" i="31"/>
  <c r="BZ296" i="31"/>
  <c r="DH296" i="31" s="1"/>
  <c r="EA296" i="31" s="1"/>
  <c r="CW181" i="31"/>
  <c r="BO181" i="31"/>
  <c r="AW221" i="31"/>
  <c r="AF221" i="31"/>
  <c r="CX270" i="31"/>
  <c r="CF270" i="31"/>
  <c r="DN270" i="31" s="1"/>
  <c r="EG270" i="31" s="1"/>
  <c r="EA183" i="31"/>
  <c r="F179" i="31"/>
  <c r="BZ179" i="31"/>
  <c r="DH179" i="31" s="1"/>
  <c r="EA179" i="31" s="1"/>
  <c r="BO137" i="31"/>
  <c r="L175" i="31"/>
  <c r="CF175" i="31"/>
  <c r="DN175" i="31" s="1"/>
  <c r="DW4" i="31"/>
  <c r="CW249" i="31"/>
  <c r="BO249" i="31"/>
  <c r="I262" i="31"/>
  <c r="CV262" i="31"/>
  <c r="BR268" i="31"/>
  <c r="CZ268" i="31"/>
  <c r="AF303" i="31"/>
  <c r="AW303" i="31"/>
  <c r="CW15" i="31"/>
  <c r="BO15" i="31"/>
  <c r="AZ20" i="27"/>
  <c r="AI20" i="27"/>
  <c r="CR182" i="31"/>
  <c r="BZ182" i="31"/>
  <c r="DH182" i="31" s="1"/>
  <c r="EA182" i="31" s="1"/>
  <c r="I31" i="31"/>
  <c r="CV31" i="31"/>
  <c r="DL31" i="31"/>
  <c r="DO31" i="31"/>
  <c r="EG31" i="31" s="1"/>
  <c r="CC31" i="31"/>
  <c r="DK31" i="31" s="1"/>
  <c r="AY231" i="31"/>
  <c r="BQ231" i="31" s="1"/>
  <c r="DA231" i="31" s="1"/>
  <c r="AH231" i="31"/>
  <c r="CF207" i="31"/>
  <c r="DN207" i="31" s="1"/>
  <c r="L207" i="31"/>
  <c r="CV174" i="31"/>
  <c r="I174" i="31"/>
  <c r="DL174" i="31"/>
  <c r="CC174" i="31"/>
  <c r="DK174" i="31" s="1"/>
  <c r="CV25" i="27"/>
  <c r="DL25" i="27"/>
  <c r="CC25" i="27"/>
  <c r="DK25" i="27" s="1"/>
  <c r="I25" i="27"/>
  <c r="L306" i="31"/>
  <c r="CF306" i="31"/>
  <c r="DN306" i="31" s="1"/>
  <c r="AW263" i="31"/>
  <c r="AF263" i="31"/>
  <c r="AZ207" i="31"/>
  <c r="AI207" i="31"/>
  <c r="AG40" i="31"/>
  <c r="AX40" i="31"/>
  <c r="BP40" i="31" s="1"/>
  <c r="AZ286" i="31"/>
  <c r="AI286" i="31"/>
  <c r="AX50" i="31"/>
  <c r="BP50" i="31" s="1"/>
  <c r="AG50" i="31"/>
  <c r="AG17" i="31"/>
  <c r="AX17" i="31"/>
  <c r="BP17" i="31" s="1"/>
  <c r="DL242" i="31"/>
  <c r="EM290" i="31"/>
  <c r="DO262" i="31"/>
  <c r="EG262" i="31" s="1"/>
  <c r="CI258" i="31"/>
  <c r="DQ258" i="31" s="1"/>
  <c r="DO252" i="31"/>
  <c r="CF14" i="27"/>
  <c r="DN14" i="27" s="1"/>
  <c r="CW17" i="31"/>
  <c r="BO17" i="31"/>
  <c r="AX249" i="31"/>
  <c r="BP249" i="31" s="1"/>
  <c r="AG249" i="31"/>
  <c r="CV306" i="31"/>
  <c r="I306" i="31"/>
  <c r="F119" i="31"/>
  <c r="BZ119" i="31"/>
  <c r="DH119" i="31" s="1"/>
  <c r="EA119" i="31" s="1"/>
  <c r="CR16" i="27"/>
  <c r="BZ16" i="27"/>
  <c r="DH16" i="27" s="1"/>
  <c r="EA16" i="27" s="1"/>
  <c r="CR178" i="31"/>
  <c r="BZ178" i="31"/>
  <c r="DH178" i="31" s="1"/>
  <c r="EA178" i="31" s="1"/>
  <c r="CV202" i="31"/>
  <c r="CC202" i="31"/>
  <c r="DK202" i="31" s="1"/>
  <c r="DL202" i="31"/>
  <c r="I202" i="31"/>
  <c r="CX295" i="31"/>
  <c r="EA214" i="31"/>
  <c r="CR6" i="27"/>
  <c r="BZ6" i="27"/>
  <c r="DH6" i="27" s="1"/>
  <c r="EA6" i="27" s="1"/>
  <c r="AF255" i="31"/>
  <c r="AW255" i="31"/>
  <c r="CF138" i="31"/>
  <c r="DN138" i="31" s="1"/>
  <c r="L138" i="31"/>
  <c r="CF178" i="31"/>
  <c r="DN178" i="31" s="1"/>
  <c r="EG178" i="31" s="1"/>
  <c r="L178" i="31"/>
  <c r="AH198" i="31"/>
  <c r="AY198" i="31"/>
  <c r="BQ198" i="31" s="1"/>
  <c r="DA198" i="31" s="1"/>
  <c r="DO25" i="27"/>
  <c r="EG25" i="27" s="1"/>
  <c r="F148" i="31"/>
  <c r="BZ148" i="31"/>
  <c r="DH148" i="31" s="1"/>
  <c r="EA148" i="31" s="1"/>
  <c r="ED191" i="31"/>
  <c r="CR12" i="27"/>
  <c r="BZ12" i="27"/>
  <c r="DH12" i="27" s="1"/>
  <c r="EA12" i="27" s="1"/>
  <c r="F21" i="27"/>
  <c r="BZ21" i="27"/>
  <c r="DH21" i="27" s="1"/>
  <c r="EA21" i="27" s="1"/>
  <c r="F8" i="27"/>
  <c r="BZ8" i="27"/>
  <c r="DH8" i="27" s="1"/>
  <c r="EA8" i="27" s="1"/>
  <c r="CU298" i="31"/>
  <c r="DO298" i="31"/>
  <c r="EG34" i="31"/>
  <c r="DO174" i="31"/>
  <c r="EG210" i="31"/>
  <c r="DL262" i="31"/>
  <c r="DO207" i="31"/>
  <c r="EG207" i="31" s="1"/>
  <c r="ED34" i="31"/>
  <c r="AL190" i="31"/>
  <c r="BC190" i="31"/>
  <c r="AF183" i="31"/>
  <c r="AW183" i="31"/>
  <c r="CX69" i="31"/>
  <c r="DO69" i="31"/>
  <c r="CV250" i="31"/>
  <c r="CC250" i="31"/>
  <c r="DK250" i="31" s="1"/>
  <c r="I250" i="31"/>
  <c r="ED78" i="31"/>
  <c r="CR130" i="31"/>
  <c r="BZ130" i="31"/>
  <c r="DH130" i="31" s="1"/>
  <c r="EA130" i="31" s="1"/>
  <c r="CV162" i="31"/>
  <c r="I162" i="31"/>
  <c r="CC162" i="31"/>
  <c r="DK162" i="31" s="1"/>
  <c r="ED162" i="31" s="1"/>
  <c r="L8" i="31"/>
  <c r="CF8" i="31"/>
  <c r="DN8" i="31" s="1"/>
  <c r="EG8" i="31" s="1"/>
  <c r="AH21" i="31"/>
  <c r="AY21" i="31"/>
  <c r="BQ21" i="31" s="1"/>
  <c r="AY23" i="27"/>
  <c r="BQ23" i="27" s="1"/>
  <c r="DA23" i="27" s="1"/>
  <c r="AH23" i="27"/>
  <c r="BZ244" i="31"/>
  <c r="DH244" i="31" s="1"/>
  <c r="EA244" i="31" s="1"/>
  <c r="CR244" i="31"/>
  <c r="AF295" i="31"/>
  <c r="AW295" i="31"/>
  <c r="L16" i="27"/>
  <c r="CF16" i="27"/>
  <c r="DN16" i="27" s="1"/>
  <c r="DO16" i="27"/>
  <c r="ED114" i="31"/>
  <c r="F282" i="31"/>
  <c r="BZ282" i="31"/>
  <c r="DH282" i="31" s="1"/>
  <c r="EA282" i="31" s="1"/>
  <c r="CR260" i="31"/>
  <c r="BZ260" i="31"/>
  <c r="DH260" i="31" s="1"/>
  <c r="EA260" i="31" s="1"/>
  <c r="CF236" i="31"/>
  <c r="DN236" i="31" s="1"/>
  <c r="L236" i="31"/>
  <c r="CF294" i="31"/>
  <c r="DN294" i="31" s="1"/>
  <c r="L294" i="31"/>
  <c r="CV170" i="31"/>
  <c r="I170" i="31"/>
  <c r="CC170" i="31"/>
  <c r="DK170" i="31" s="1"/>
  <c r="CX33" i="31"/>
  <c r="DO33" i="31"/>
  <c r="CC220" i="31"/>
  <c r="DK220" i="31" s="1"/>
  <c r="I220" i="31"/>
  <c r="CV220" i="31"/>
  <c r="DL220" i="31"/>
  <c r="CF37" i="31"/>
  <c r="DN37" i="31" s="1"/>
  <c r="EG37" i="31" s="1"/>
  <c r="I258" i="31"/>
  <c r="CV258" i="31"/>
  <c r="CC258" i="31"/>
  <c r="DK258" i="31" s="1"/>
  <c r="DO258" i="31"/>
  <c r="EG258" i="31" s="1"/>
  <c r="DL258" i="31"/>
  <c r="AZ51" i="31"/>
  <c r="AI51" i="31"/>
  <c r="CV146" i="31"/>
  <c r="CC146" i="31"/>
  <c r="DK146" i="31" s="1"/>
  <c r="I146" i="31"/>
  <c r="AF191" i="31"/>
  <c r="AW191" i="31"/>
  <c r="ED29" i="31"/>
  <c r="CX255" i="31"/>
  <c r="DW144" i="31"/>
  <c r="EG302" i="31"/>
  <c r="DR258" i="31"/>
  <c r="F86" i="31"/>
  <c r="EG9" i="27"/>
  <c r="ED251" i="31"/>
  <c r="F298" i="31"/>
  <c r="BZ298" i="31"/>
  <c r="DH298" i="31" s="1"/>
  <c r="EA298" i="31" s="1"/>
  <c r="AZ155" i="31"/>
  <c r="AI155" i="31"/>
  <c r="BD14" i="27"/>
  <c r="BV14" i="27" s="1"/>
  <c r="AM14" i="27"/>
  <c r="BE14" i="27" s="1"/>
  <c r="CX238" i="31"/>
  <c r="CF238" i="31"/>
  <c r="DN238" i="31" s="1"/>
  <c r="EG238" i="31" s="1"/>
  <c r="L69" i="31"/>
  <c r="CF69" i="31"/>
  <c r="DN69" i="31" s="1"/>
  <c r="F202" i="31"/>
  <c r="BZ202" i="31"/>
  <c r="DH202" i="31" s="1"/>
  <c r="EA202" i="31" s="1"/>
  <c r="L7" i="27"/>
  <c r="DO7" i="27"/>
  <c r="CF7" i="27"/>
  <c r="DN7" i="27" s="1"/>
  <c r="I238" i="31"/>
  <c r="DL238" i="31"/>
  <c r="CV238" i="31"/>
  <c r="CC238" i="31"/>
  <c r="DK238" i="31" s="1"/>
  <c r="AW279" i="31"/>
  <c r="AF279" i="31"/>
  <c r="CX161" i="31"/>
  <c r="CF161" i="31"/>
  <c r="DN161" i="31" s="1"/>
  <c r="CZ208" i="31"/>
  <c r="BR208" i="31"/>
  <c r="EA302" i="31"/>
  <c r="DL164" i="31"/>
  <c r="DO164" i="31"/>
  <c r="DE105" i="31"/>
  <c r="CL105" i="31"/>
  <c r="DT105" i="31" s="1"/>
  <c r="EM105" i="31" s="1"/>
  <c r="R105" i="31"/>
  <c r="DD105" i="31" s="1"/>
  <c r="CC282" i="31"/>
  <c r="DK282" i="31" s="1"/>
  <c r="ED282" i="31" s="1"/>
  <c r="I282" i="31"/>
  <c r="CV282" i="31"/>
  <c r="L231" i="31"/>
  <c r="CF231" i="31"/>
  <c r="DN231" i="31" s="1"/>
  <c r="CC294" i="31"/>
  <c r="DK294" i="31" s="1"/>
  <c r="ED294" i="31" s="1"/>
  <c r="CV294" i="31"/>
  <c r="I294" i="31"/>
  <c r="EA114" i="31"/>
  <c r="BZ79" i="31"/>
  <c r="DH79" i="31" s="1"/>
  <c r="F79" i="31"/>
  <c r="AF251" i="31"/>
  <c r="AW251" i="31"/>
  <c r="I106" i="31"/>
  <c r="CV106" i="31"/>
  <c r="DL8" i="27"/>
  <c r="I8" i="27"/>
  <c r="CV8" i="27"/>
  <c r="CC8" i="27"/>
  <c r="DK8" i="27" s="1"/>
  <c r="CW217" i="31"/>
  <c r="BO217" i="31"/>
  <c r="CF33" i="31"/>
  <c r="DN33" i="31" s="1"/>
  <c r="L33" i="31"/>
  <c r="AZ160" i="31"/>
  <c r="AI160" i="31"/>
  <c r="AF219" i="31"/>
  <c r="AW219" i="31"/>
  <c r="I244" i="31"/>
  <c r="CV244" i="31"/>
  <c r="I158" i="31"/>
  <c r="CV158" i="31"/>
  <c r="CC158" i="31"/>
  <c r="DK158" i="31" s="1"/>
  <c r="DL158" i="31"/>
  <c r="DO14" i="27"/>
  <c r="AL280" i="31"/>
  <c r="CC262" i="31"/>
  <c r="DK262" i="31" s="1"/>
  <c r="DU14" i="27"/>
  <c r="BU14" i="27"/>
  <c r="DT14" i="27"/>
  <c r="S14" i="27"/>
  <c r="DC14" i="27"/>
  <c r="L106" i="31"/>
  <c r="CF106" i="31"/>
  <c r="DN106" i="31" s="1"/>
  <c r="EG106" i="31" s="1"/>
  <c r="AF66" i="31"/>
  <c r="AW66" i="31"/>
  <c r="L46" i="31"/>
  <c r="CF46" i="31"/>
  <c r="DN46" i="31" s="1"/>
  <c r="EG46" i="31" s="1"/>
  <c r="AI135" i="31"/>
  <c r="AZ135" i="31"/>
  <c r="BA208" i="31"/>
  <c r="BS208" i="31" s="1"/>
  <c r="AJ208" i="31"/>
  <c r="F164" i="31"/>
  <c r="BZ164" i="31"/>
  <c r="DH164" i="31" s="1"/>
  <c r="EA164" i="31" s="1"/>
  <c r="DO236" i="31"/>
  <c r="DL236" i="31"/>
  <c r="ED236" i="31" s="1"/>
  <c r="CU294" i="31"/>
  <c r="DO294" i="31"/>
  <c r="EA79" i="31"/>
  <c r="DL250" i="31"/>
  <c r="BZ25" i="27"/>
  <c r="DH25" i="27" s="1"/>
  <c r="EA25" i="27" s="1"/>
  <c r="CR25" i="27"/>
  <c r="CX36" i="31"/>
  <c r="CF36" i="31"/>
  <c r="DN36" i="31" s="1"/>
  <c r="EG36" i="31" s="1"/>
  <c r="DO282" i="31"/>
  <c r="BZ188" i="31"/>
  <c r="DH188" i="31" s="1"/>
  <c r="EA188" i="31" s="1"/>
  <c r="DO260" i="31"/>
  <c r="ED245" i="31"/>
  <c r="DL140" i="31"/>
  <c r="DB298" i="31"/>
  <c r="CI298" i="31"/>
  <c r="DQ298" i="31" s="1"/>
  <c r="EJ298" i="31" s="1"/>
  <c r="O298" i="31"/>
  <c r="DR298" i="31"/>
  <c r="L282" i="31"/>
  <c r="CF282" i="31"/>
  <c r="DN282" i="31" s="1"/>
  <c r="AI154" i="31"/>
  <c r="AZ154" i="31"/>
  <c r="CX188" i="31"/>
  <c r="CF188" i="31"/>
  <c r="DN188" i="31" s="1"/>
  <c r="EG188" i="31" s="1"/>
  <c r="BZ218" i="31"/>
  <c r="DH218" i="31" s="1"/>
  <c r="EA218" i="31" s="1"/>
  <c r="F218" i="31"/>
  <c r="DU111" i="31"/>
  <c r="BU111" i="31"/>
  <c r="S111" i="31"/>
  <c r="DC111" i="31"/>
  <c r="CF22" i="27"/>
  <c r="DN22" i="27" s="1"/>
  <c r="EG22" i="27" s="1"/>
  <c r="L22" i="27"/>
  <c r="CV254" i="31"/>
  <c r="DL254" i="31"/>
  <c r="CC254" i="31"/>
  <c r="DK254" i="31" s="1"/>
  <c r="I254" i="31"/>
  <c r="AY129" i="31"/>
  <c r="BQ129" i="31" s="1"/>
  <c r="AH129" i="31"/>
  <c r="DO231" i="31"/>
  <c r="EG231" i="31" s="1"/>
  <c r="CV266" i="31"/>
  <c r="I266" i="31"/>
  <c r="CC266" i="31"/>
  <c r="DK266" i="31" s="1"/>
  <c r="ED266" i="31" s="1"/>
  <c r="F236" i="31"/>
  <c r="BZ236" i="31"/>
  <c r="DH236" i="31" s="1"/>
  <c r="EA236" i="31" s="1"/>
  <c r="CU98" i="31"/>
  <c r="CC98" i="31"/>
  <c r="DK98" i="31" s="1"/>
  <c r="ED98" i="31" s="1"/>
  <c r="L259" i="31"/>
  <c r="CF259" i="31"/>
  <c r="DN259" i="31" s="1"/>
  <c r="CZ89" i="31"/>
  <c r="BR89" i="31"/>
  <c r="AL188" i="31"/>
  <c r="BC188" i="31"/>
  <c r="ED25" i="31"/>
  <c r="CF18" i="27"/>
  <c r="DN18" i="27" s="1"/>
  <c r="EG18" i="27" s="1"/>
  <c r="L18" i="27"/>
  <c r="DL222" i="31"/>
  <c r="AH234" i="31"/>
  <c r="AY234" i="31"/>
  <c r="BQ234" i="31" s="1"/>
  <c r="DA234" i="31" s="1"/>
  <c r="CV194" i="31"/>
  <c r="I194" i="31"/>
  <c r="DL194" i="31"/>
  <c r="CC194" i="31"/>
  <c r="DK194" i="31" s="1"/>
  <c r="DL298" i="31"/>
  <c r="I298" i="31"/>
  <c r="CC298" i="31"/>
  <c r="DK298" i="31" s="1"/>
  <c r="CV298" i="31"/>
  <c r="BO47" i="31"/>
  <c r="CW47" i="31"/>
  <c r="F190" i="31"/>
  <c r="BZ190" i="31"/>
  <c r="DH190" i="31" s="1"/>
  <c r="EA190" i="31" s="1"/>
  <c r="AY84" i="31"/>
  <c r="BQ84" i="31" s="1"/>
  <c r="DA84" i="31" s="1"/>
  <c r="AH84" i="31"/>
  <c r="DL146" i="31"/>
  <c r="CF260" i="31"/>
  <c r="DN260" i="31" s="1"/>
  <c r="EG260" i="31" s="1"/>
  <c r="ED136" i="31"/>
  <c r="AY22" i="27"/>
  <c r="BQ22" i="27" s="1"/>
  <c r="AH22" i="27"/>
  <c r="L190" i="31"/>
  <c r="CF190" i="31"/>
  <c r="DN190" i="31" s="1"/>
  <c r="CV242" i="31"/>
  <c r="I242" i="31"/>
  <c r="CC242" i="31"/>
  <c r="DK242" i="31" s="1"/>
  <c r="BD111" i="31"/>
  <c r="BV111" i="31" s="1"/>
  <c r="AM111" i="31"/>
  <c r="BE111" i="31" s="1"/>
  <c r="L119" i="31"/>
  <c r="CF119" i="31"/>
  <c r="DN119" i="31" s="1"/>
  <c r="DO119" i="31"/>
  <c r="F154" i="31"/>
  <c r="BZ154" i="31"/>
  <c r="DH154" i="31" s="1"/>
  <c r="EA154" i="31" s="1"/>
  <c r="I21" i="27"/>
  <c r="CV21" i="27"/>
  <c r="CC21" i="27"/>
  <c r="DK21" i="27" s="1"/>
  <c r="DL21" i="27"/>
  <c r="AH46" i="31"/>
  <c r="AY46" i="31"/>
  <c r="BQ46" i="31" s="1"/>
  <c r="DA46" i="31" s="1"/>
  <c r="CV230" i="31"/>
  <c r="I230" i="31"/>
  <c r="CC230" i="31"/>
  <c r="DK230" i="31" s="1"/>
  <c r="DL230" i="31"/>
  <c r="DO21" i="31"/>
  <c r="EG21" i="31" s="1"/>
  <c r="DL21" i="31"/>
  <c r="ED21" i="31" s="1"/>
  <c r="CX110" i="31"/>
  <c r="CF110" i="31"/>
  <c r="DN110" i="31" s="1"/>
  <c r="EG110" i="31" s="1"/>
  <c r="DL214" i="31"/>
  <c r="I214" i="31"/>
  <c r="CV214" i="31"/>
  <c r="CC214" i="31"/>
  <c r="DK214" i="31" s="1"/>
  <c r="BA89" i="31"/>
  <c r="BS89" i="31" s="1"/>
  <c r="AJ89" i="31"/>
  <c r="AF239" i="31"/>
  <c r="AW239" i="31"/>
  <c r="AW58" i="31"/>
  <c r="AF58" i="31"/>
  <c r="CC287" i="31"/>
  <c r="DK287" i="31" s="1"/>
  <c r="DL287" i="31"/>
  <c r="CU287" i="31"/>
  <c r="DL130" i="31"/>
  <c r="I130" i="31"/>
  <c r="CF5" i="27"/>
  <c r="DN5" i="27" s="1"/>
  <c r="L5" i="27"/>
  <c r="CX164" i="31"/>
  <c r="CF164" i="31"/>
  <c r="DN164" i="31" s="1"/>
  <c r="EG164" i="31" s="1"/>
  <c r="AF291" i="31"/>
  <c r="AW291" i="31"/>
  <c r="AG47" i="31"/>
  <c r="AX47" i="31"/>
  <c r="BP47" i="31" s="1"/>
  <c r="AH62" i="31"/>
  <c r="AY62" i="31"/>
  <c r="BQ62" i="31" s="1"/>
  <c r="DA62" i="31" s="1"/>
  <c r="I126" i="31"/>
  <c r="CV126" i="31"/>
  <c r="CC126" i="31"/>
  <c r="DK126" i="31" s="1"/>
  <c r="ED126" i="31" s="1"/>
  <c r="DO306" i="31"/>
  <c r="EG306" i="31" s="1"/>
  <c r="I172" i="31"/>
  <c r="CV172" i="31"/>
  <c r="CC172" i="31"/>
  <c r="DK172" i="31" s="1"/>
  <c r="DL172" i="31"/>
  <c r="EG161" i="31"/>
  <c r="ED75" i="31"/>
  <c r="AY37" i="31"/>
  <c r="BQ37" i="31" s="1"/>
  <c r="DA37" i="31" s="1"/>
  <c r="AH37" i="31"/>
  <c r="L6" i="27"/>
  <c r="CF6" i="27"/>
  <c r="DN6" i="27" s="1"/>
  <c r="DO6" i="27"/>
  <c r="AZ124" i="31"/>
  <c r="AI124" i="31"/>
  <c r="I138" i="31"/>
  <c r="DO138" i="31"/>
  <c r="CV138" i="31"/>
  <c r="CC138" i="31"/>
  <c r="DK138" i="31" s="1"/>
  <c r="DL138" i="31"/>
  <c r="F37" i="31"/>
  <c r="BZ37" i="31"/>
  <c r="DH37" i="31" s="1"/>
  <c r="EA37" i="31" s="1"/>
  <c r="CF298" i="31"/>
  <c r="DN298" i="31" s="1"/>
  <c r="L298" i="31"/>
  <c r="I23" i="31"/>
  <c r="CV23" i="31"/>
  <c r="DL23" i="31"/>
  <c r="CC23" i="31"/>
  <c r="DK23" i="31" s="1"/>
  <c r="BA268" i="31"/>
  <c r="BS268" i="31" s="1"/>
  <c r="AJ268" i="31"/>
  <c r="F180" i="31"/>
  <c r="BZ180" i="31"/>
  <c r="DH180" i="31" s="1"/>
  <c r="EA180" i="31" s="1"/>
  <c r="AG15" i="31"/>
  <c r="AX15" i="31"/>
  <c r="BP15" i="31" s="1"/>
  <c r="ED31" i="31"/>
  <c r="DB290" i="31"/>
  <c r="CI290" i="31"/>
  <c r="DQ290" i="31" s="1"/>
  <c r="EJ290" i="31" s="1"/>
  <c r="O290" i="31"/>
  <c r="DR290" i="31"/>
  <c r="F186" i="31"/>
  <c r="BZ186" i="31"/>
  <c r="DH186" i="31" s="1"/>
  <c r="EA186" i="31" s="1"/>
  <c r="AW203" i="31"/>
  <c r="AF203" i="31"/>
  <c r="O68" i="31"/>
  <c r="DB68" i="31"/>
  <c r="CI68" i="31"/>
  <c r="DQ68" i="31" s="1"/>
  <c r="EJ68" i="31" s="1"/>
  <c r="CF304" i="31"/>
  <c r="DN304" i="31" s="1"/>
  <c r="EG304" i="31" s="1"/>
  <c r="L304" i="31"/>
  <c r="CC222" i="31"/>
  <c r="DK222" i="31" s="1"/>
  <c r="ED222" i="31" s="1"/>
  <c r="I222" i="31"/>
  <c r="CV222" i="31"/>
  <c r="BZ98" i="31"/>
  <c r="DH98" i="31" s="1"/>
  <c r="EA98" i="31" s="1"/>
  <c r="CR98" i="31"/>
  <c r="BO40" i="31"/>
  <c r="CW40" i="31"/>
  <c r="ED305" i="31"/>
  <c r="DA286" i="31"/>
  <c r="CW50" i="31"/>
  <c r="BO50" i="31"/>
  <c r="ED133" i="31"/>
  <c r="ED205" i="31"/>
  <c r="ED86" i="31"/>
  <c r="DO290" i="31"/>
  <c r="EG290" i="31" s="1"/>
  <c r="EO290" i="31"/>
  <c r="U144" i="31"/>
  <c r="DG144" i="31" s="1"/>
  <c r="EJ272" i="31"/>
  <c r="EG208" i="31"/>
  <c r="I140" i="31"/>
  <c r="ED60" i="31"/>
  <c r="DO140" i="31"/>
  <c r="BA246" i="31"/>
  <c r="BS246" i="31" s="1"/>
  <c r="AJ246" i="31"/>
  <c r="ED306" i="31"/>
  <c r="BO73" i="31"/>
  <c r="CW73" i="31"/>
  <c r="BO122" i="31"/>
  <c r="CW122" i="31"/>
  <c r="CV284" i="31"/>
  <c r="CC284" i="31"/>
  <c r="DK284" i="31" s="1"/>
  <c r="DL284" i="31"/>
  <c r="I284" i="31"/>
  <c r="BW33" i="31"/>
  <c r="U33" i="31" s="1"/>
  <c r="DG33" i="31" s="1"/>
  <c r="O65" i="31"/>
  <c r="DR65" i="31"/>
  <c r="CI65" i="31"/>
  <c r="DQ65" i="31" s="1"/>
  <c r="DB65" i="31"/>
  <c r="BO101" i="31"/>
  <c r="CW101" i="31"/>
  <c r="BO218" i="31"/>
  <c r="CW218" i="31"/>
  <c r="AG60" i="31"/>
  <c r="AX60" i="31"/>
  <c r="BP60" i="31" s="1"/>
  <c r="DO15" i="27"/>
  <c r="DA44" i="31"/>
  <c r="AY139" i="31"/>
  <c r="BQ139" i="31" s="1"/>
  <c r="DA139" i="31" s="1"/>
  <c r="AH139" i="31"/>
  <c r="DL190" i="31"/>
  <c r="CC190" i="31"/>
  <c r="DK190" i="31" s="1"/>
  <c r="I190" i="31"/>
  <c r="CV190" i="31"/>
  <c r="F276" i="31"/>
  <c r="BZ276" i="31"/>
  <c r="DH276" i="31" s="1"/>
  <c r="EA276" i="31" s="1"/>
  <c r="AL9" i="27"/>
  <c r="BC9" i="27"/>
  <c r="CF79" i="31"/>
  <c r="DN79" i="31" s="1"/>
  <c r="EG79" i="31" s="1"/>
  <c r="L79" i="31"/>
  <c r="ED310" i="31"/>
  <c r="L289" i="31"/>
  <c r="CF289" i="31"/>
  <c r="DN289" i="31" s="1"/>
  <c r="EG289" i="31" s="1"/>
  <c r="I276" i="31"/>
  <c r="CV276" i="31"/>
  <c r="DL15" i="27"/>
  <c r="ED15" i="27" s="1"/>
  <c r="EG286" i="31"/>
  <c r="EG12" i="27"/>
  <c r="CC140" i="31"/>
  <c r="DK140" i="31" s="1"/>
  <c r="ED140" i="31" s="1"/>
  <c r="ED134" i="31"/>
  <c r="BZ263" i="31"/>
  <c r="DH263" i="31" s="1"/>
  <c r="EA263" i="31" s="1"/>
  <c r="CZ246" i="31"/>
  <c r="BR246" i="31"/>
  <c r="AX122" i="31"/>
  <c r="BP122" i="31" s="1"/>
  <c r="AG122" i="31"/>
  <c r="CF15" i="27"/>
  <c r="DN15" i="27" s="1"/>
  <c r="L15" i="27"/>
  <c r="DA206" i="31"/>
  <c r="G206" i="31"/>
  <c r="CS206" i="31" s="1"/>
  <c r="CV133" i="31"/>
  <c r="I133" i="31"/>
  <c r="L248" i="31"/>
  <c r="CF248" i="31"/>
  <c r="DN248" i="31" s="1"/>
  <c r="AX101" i="31"/>
  <c r="BP101" i="31" s="1"/>
  <c r="AG101" i="31"/>
  <c r="BR98" i="31"/>
  <c r="CZ98" i="31"/>
  <c r="CI7" i="27"/>
  <c r="DQ7" i="27" s="1"/>
  <c r="O7" i="27"/>
  <c r="DB7" i="27"/>
  <c r="DR7" i="27"/>
  <c r="DL170" i="31"/>
  <c r="DO170" i="31"/>
  <c r="I225" i="31"/>
  <c r="CV225" i="31"/>
  <c r="CC225" i="31"/>
  <c r="DK225" i="31" s="1"/>
  <c r="AM294" i="31"/>
  <c r="BE294" i="31" s="1"/>
  <c r="BD294" i="31"/>
  <c r="BV294" i="31" s="1"/>
  <c r="AH42" i="31"/>
  <c r="AY42" i="31"/>
  <c r="BQ42" i="31" s="1"/>
  <c r="DA42" i="31" s="1"/>
  <c r="CW100" i="31"/>
  <c r="BO100" i="31"/>
  <c r="F259" i="31"/>
  <c r="BZ259" i="31"/>
  <c r="DH259" i="31" s="1"/>
  <c r="EA259" i="31" s="1"/>
  <c r="DO248" i="31"/>
  <c r="CF42" i="31"/>
  <c r="DN42" i="31" s="1"/>
  <c r="EG42" i="31" s="1"/>
  <c r="L42" i="31"/>
  <c r="AY15" i="27"/>
  <c r="BQ15" i="27" s="1"/>
  <c r="DA15" i="27" s="1"/>
  <c r="AH15" i="27"/>
  <c r="DO77" i="31"/>
  <c r="CF77" i="31"/>
  <c r="DN77" i="31" s="1"/>
  <c r="L77" i="31"/>
  <c r="AL18" i="31"/>
  <c r="BC18" i="31"/>
  <c r="AJ77" i="31"/>
  <c r="BA77" i="31"/>
  <c r="BS77" i="31" s="1"/>
  <c r="AK7" i="27"/>
  <c r="BB7" i="27"/>
  <c r="BT7" i="27" s="1"/>
  <c r="CR288" i="31"/>
  <c r="BZ288" i="31"/>
  <c r="DH288" i="31" s="1"/>
  <c r="EA288" i="31" s="1"/>
  <c r="DB206" i="31"/>
  <c r="CI206" i="31"/>
  <c r="DQ206" i="31" s="1"/>
  <c r="EJ206" i="31" s="1"/>
  <c r="O206" i="31"/>
  <c r="CX252" i="31"/>
  <c r="CF252" i="31"/>
  <c r="DN252" i="31" s="1"/>
  <c r="BA98" i="31"/>
  <c r="BS98" i="31" s="1"/>
  <c r="AJ98" i="31"/>
  <c r="F72" i="31"/>
  <c r="BZ72" i="31"/>
  <c r="DH72" i="31" s="1"/>
  <c r="EA72" i="31" s="1"/>
  <c r="AZ248" i="31"/>
  <c r="AI248" i="31"/>
  <c r="F170" i="31"/>
  <c r="BZ170" i="31"/>
  <c r="DH170" i="31" s="1"/>
  <c r="EA170" i="31" s="1"/>
  <c r="S294" i="31"/>
  <c r="DU294" i="31"/>
  <c r="BU294" i="31"/>
  <c r="DC294" i="31"/>
  <c r="AX100" i="31"/>
  <c r="BP100" i="31" s="1"/>
  <c r="AG100" i="31"/>
  <c r="DL72" i="31"/>
  <c r="ED72" i="31" s="1"/>
  <c r="DO72" i="31"/>
  <c r="EG72" i="31" s="1"/>
  <c r="CZ95" i="31"/>
  <c r="BR95" i="31"/>
  <c r="AJ273" i="31"/>
  <c r="BA273" i="31"/>
  <c r="BS273" i="31" s="1"/>
  <c r="L165" i="31"/>
  <c r="DO165" i="31"/>
  <c r="CZ175" i="31"/>
  <c r="BR175" i="31"/>
  <c r="DO190" i="31"/>
  <c r="EG140" i="31"/>
  <c r="ED118" i="31"/>
  <c r="EG277" i="31"/>
  <c r="AY121" i="31"/>
  <c r="BQ121" i="31" s="1"/>
  <c r="DA121" i="31" s="1"/>
  <c r="AH121" i="31"/>
  <c r="BR77" i="31"/>
  <c r="CZ77" i="31"/>
  <c r="AG73" i="31"/>
  <c r="AX73" i="31"/>
  <c r="BP73" i="31" s="1"/>
  <c r="AH289" i="31"/>
  <c r="AY289" i="31"/>
  <c r="BQ289" i="31" s="1"/>
  <c r="CC52" i="31"/>
  <c r="DK52" i="31" s="1"/>
  <c r="ED52" i="31" s="1"/>
  <c r="CV52" i="31"/>
  <c r="I52" i="31"/>
  <c r="L121" i="31"/>
  <c r="CF121" i="31"/>
  <c r="DN121" i="31" s="1"/>
  <c r="DO121" i="31"/>
  <c r="CF165" i="31"/>
  <c r="DN165" i="31" s="1"/>
  <c r="CI294" i="31"/>
  <c r="DQ294" i="31" s="1"/>
  <c r="DA294" i="31"/>
  <c r="DR294" i="31"/>
  <c r="ED232" i="31"/>
  <c r="AG218" i="31"/>
  <c r="AX218" i="31"/>
  <c r="BP218" i="31" s="1"/>
  <c r="ED51" i="31"/>
  <c r="BO60" i="31"/>
  <c r="CW60" i="31"/>
  <c r="DL225" i="31"/>
  <c r="R33" i="31"/>
  <c r="DD33" i="31" s="1"/>
  <c r="CL33" i="31"/>
  <c r="DT33" i="31" s="1"/>
  <c r="EM33" i="31" s="1"/>
  <c r="G33" i="31"/>
  <c r="CS33" i="31" s="1"/>
  <c r="DE33" i="31"/>
  <c r="M33" i="31"/>
  <c r="CY33" i="31" s="1"/>
  <c r="EG54" i="31"/>
  <c r="AZ44" i="31"/>
  <c r="AI44" i="31"/>
  <c r="DL259" i="31"/>
  <c r="ED259" i="31" s="1"/>
  <c r="DO259" i="31"/>
  <c r="EG11" i="27"/>
  <c r="F187" i="31"/>
  <c r="BZ187" i="31"/>
  <c r="DH187" i="31" s="1"/>
  <c r="EA187" i="31" s="1"/>
  <c r="AY13" i="27"/>
  <c r="BQ13" i="27" s="1"/>
  <c r="AH13" i="27"/>
  <c r="AZ204" i="31"/>
  <c r="AI204" i="31"/>
  <c r="BA95" i="31"/>
  <c r="BS95" i="31" s="1"/>
  <c r="AJ95" i="31"/>
  <c r="BR273" i="31"/>
  <c r="CZ273" i="31"/>
  <c r="DB144" i="31"/>
  <c r="CI144" i="31"/>
  <c r="DQ144" i="31" s="1"/>
  <c r="O144" i="31"/>
  <c r="DR144" i="31"/>
  <c r="AJ175" i="31"/>
  <c r="BA175" i="31"/>
  <c r="BS175" i="31" s="1"/>
  <c r="AH220" i="31"/>
  <c r="AY220" i="31"/>
  <c r="BQ220" i="31" s="1"/>
  <c r="L20" i="27"/>
  <c r="CF20" i="27"/>
  <c r="DN20" i="27" s="1"/>
  <c r="EG20" i="27" s="1"/>
  <c r="ED44" i="31"/>
  <c r="F284" i="31"/>
  <c r="BZ284" i="31"/>
  <c r="DH284" i="31" s="1"/>
  <c r="EA284" i="31" s="1"/>
  <c r="ED137" i="31"/>
  <c r="EG162" i="31"/>
  <c r="EJ18" i="31"/>
  <c r="ED46" i="31"/>
  <c r="EG81" i="31"/>
  <c r="ED85" i="31"/>
  <c r="BW65" i="31"/>
  <c r="U65" i="31" s="1"/>
  <c r="ED147" i="31"/>
  <c r="ED268" i="31"/>
  <c r="ED199" i="31"/>
  <c r="EJ5" i="31"/>
  <c r="EJ189" i="31"/>
  <c r="BA162" i="31"/>
  <c r="BS162" i="31" s="1"/>
  <c r="AJ162" i="31"/>
  <c r="ED252" i="31"/>
  <c r="EG148" i="31"/>
  <c r="L230" i="31"/>
  <c r="CF230" i="31"/>
  <c r="DN230" i="31" s="1"/>
  <c r="DO230" i="31"/>
  <c r="AH276" i="31"/>
  <c r="AY276" i="31"/>
  <c r="BQ276" i="31" s="1"/>
  <c r="BO91" i="31"/>
  <c r="CW91" i="31"/>
  <c r="AG146" i="31"/>
  <c r="AX146" i="31"/>
  <c r="BP146" i="31" s="1"/>
  <c r="L273" i="31"/>
  <c r="CF273" i="31"/>
  <c r="DN273" i="31" s="1"/>
  <c r="EG273" i="31" s="1"/>
  <c r="ED55" i="31"/>
  <c r="EJ9" i="27"/>
  <c r="ED135" i="31"/>
  <c r="EG220" i="31"/>
  <c r="EJ9" i="31"/>
  <c r="ED132" i="31"/>
  <c r="ED18" i="27"/>
  <c r="ED90" i="31"/>
  <c r="ED183" i="31"/>
  <c r="CZ162" i="31"/>
  <c r="BR162" i="31"/>
  <c r="AX91" i="31"/>
  <c r="BP91" i="31" s="1"/>
  <c r="AG91" i="31"/>
  <c r="BO146" i="31"/>
  <c r="CW146" i="31"/>
  <c r="DA20" i="27"/>
  <c r="CU283" i="31"/>
  <c r="CC283" i="31"/>
  <c r="DK283" i="31" s="1"/>
  <c r="ED283" i="31" s="1"/>
  <c r="I41" i="31"/>
  <c r="DL41" i="31"/>
  <c r="CV41" i="31"/>
  <c r="CC41" i="31"/>
  <c r="DK41" i="31" s="1"/>
  <c r="U4" i="31"/>
  <c r="DG4" i="31" s="1"/>
  <c r="DF4" i="31"/>
  <c r="EJ304" i="31"/>
  <c r="AK134" i="31"/>
  <c r="BB134" i="31"/>
  <c r="BT134" i="31" s="1"/>
  <c r="S280" i="31"/>
  <c r="DU280" i="31"/>
  <c r="DC280" i="31"/>
  <c r="BU280" i="31"/>
  <c r="CZ22" i="31"/>
  <c r="BR22" i="31"/>
  <c r="BA35" i="31"/>
  <c r="BS35" i="31" s="1"/>
  <c r="AJ35" i="31"/>
  <c r="AH93" i="31"/>
  <c r="AY93" i="31"/>
  <c r="BQ93" i="31" s="1"/>
  <c r="DA93" i="31" s="1"/>
  <c r="BZ61" i="31"/>
  <c r="DH61" i="31" s="1"/>
  <c r="EA61" i="31" s="1"/>
  <c r="F61" i="31"/>
  <c r="M8" i="31"/>
  <c r="CY8" i="31" s="1"/>
  <c r="CZ151" i="31"/>
  <c r="BR151" i="31"/>
  <c r="AG271" i="31"/>
  <c r="AX271" i="31"/>
  <c r="BP271" i="31" s="1"/>
  <c r="BO41" i="31"/>
  <c r="CW41" i="31"/>
  <c r="L278" i="31"/>
  <c r="CF278" i="31"/>
  <c r="DN278" i="31" s="1"/>
  <c r="DO278" i="31"/>
  <c r="AH36" i="31"/>
  <c r="AY36" i="31"/>
  <c r="BQ36" i="31" s="1"/>
  <c r="DA36" i="31" s="1"/>
  <c r="BR306" i="31"/>
  <c r="CZ306" i="31"/>
  <c r="L70" i="31"/>
  <c r="DO70" i="31"/>
  <c r="CF70" i="31"/>
  <c r="DN70" i="31" s="1"/>
  <c r="AX103" i="31"/>
  <c r="BP103" i="31" s="1"/>
  <c r="AG103" i="31"/>
  <c r="AG76" i="31"/>
  <c r="AX76" i="31"/>
  <c r="BP76" i="31" s="1"/>
  <c r="AJ166" i="31"/>
  <c r="BA166" i="31"/>
  <c r="BS166" i="31" s="1"/>
  <c r="L93" i="31"/>
  <c r="CF93" i="31"/>
  <c r="DN93" i="31" s="1"/>
  <c r="DO93" i="31"/>
  <c r="CW113" i="31"/>
  <c r="BO113" i="31"/>
  <c r="AG284" i="31"/>
  <c r="AX284" i="31"/>
  <c r="BO167" i="31"/>
  <c r="CW167" i="31"/>
  <c r="AY174" i="31"/>
  <c r="BQ174" i="31" s="1"/>
  <c r="DA174" i="31" s="1"/>
  <c r="AH174" i="31"/>
  <c r="EJ187" i="31"/>
  <c r="ED11" i="31"/>
  <c r="ED144" i="31"/>
  <c r="ED178" i="31"/>
  <c r="CN144" i="31"/>
  <c r="DV144" i="31" s="1"/>
  <c r="EO144" i="31" s="1"/>
  <c r="EJ94" i="31"/>
  <c r="ED307" i="31"/>
  <c r="B307" i="31" s="1"/>
  <c r="ED228" i="31"/>
  <c r="ED103" i="31"/>
  <c r="AJ22" i="31"/>
  <c r="BA22" i="31"/>
  <c r="BS22" i="31" s="1"/>
  <c r="BR35" i="31"/>
  <c r="CZ35" i="31"/>
  <c r="EG235" i="31"/>
  <c r="AG96" i="31"/>
  <c r="AX96" i="31"/>
  <c r="BP96" i="31" s="1"/>
  <c r="EJ80" i="31"/>
  <c r="CU105" i="31"/>
  <c r="DO105" i="31"/>
  <c r="EG105" i="31" s="1"/>
  <c r="CI134" i="31"/>
  <c r="DQ134" i="31" s="1"/>
  <c r="O134" i="31"/>
  <c r="DR134" i="31"/>
  <c r="DB134" i="31"/>
  <c r="CF86" i="31"/>
  <c r="DN86" i="31" s="1"/>
  <c r="EG86" i="31" s="1"/>
  <c r="L86" i="31"/>
  <c r="AZ25" i="31"/>
  <c r="AI25" i="31"/>
  <c r="AY23" i="31"/>
  <c r="BQ23" i="31" s="1"/>
  <c r="DA23" i="31" s="1"/>
  <c r="AH23" i="31"/>
  <c r="AI186" i="31"/>
  <c r="AZ186" i="31"/>
  <c r="AX41" i="31"/>
  <c r="BP41" i="31" s="1"/>
  <c r="AG41" i="31"/>
  <c r="ED87" i="31"/>
  <c r="ED233" i="31"/>
  <c r="ED96" i="31"/>
  <c r="L169" i="31"/>
  <c r="DO169" i="31"/>
  <c r="CF169" i="31"/>
  <c r="DN169" i="31" s="1"/>
  <c r="BO76" i="31"/>
  <c r="CW76" i="31"/>
  <c r="CZ166" i="31"/>
  <c r="BR166" i="31"/>
  <c r="AY12" i="27"/>
  <c r="BQ12" i="27" s="1"/>
  <c r="DA12" i="27" s="1"/>
  <c r="AH12" i="27"/>
  <c r="CW284" i="31"/>
  <c r="BO284" i="31"/>
  <c r="AG167" i="31"/>
  <c r="AX167" i="31"/>
  <c r="BP167" i="31" s="1"/>
  <c r="ED8" i="31"/>
  <c r="ED94" i="31"/>
  <c r="ED161" i="31"/>
  <c r="ED6" i="31"/>
  <c r="CN65" i="31"/>
  <c r="DV65" i="31" s="1"/>
  <c r="AZ210" i="31"/>
  <c r="AI210" i="31"/>
  <c r="AY138" i="31"/>
  <c r="BQ138" i="31" s="1"/>
  <c r="AH138" i="31"/>
  <c r="BO96" i="31"/>
  <c r="CW96" i="31"/>
  <c r="AY278" i="31"/>
  <c r="BQ278" i="31" s="1"/>
  <c r="AH278" i="31"/>
  <c r="CV105" i="31"/>
  <c r="I105" i="31"/>
  <c r="DL105" i="31"/>
  <c r="CC105" i="31"/>
  <c r="DK105" i="31" s="1"/>
  <c r="EJ63" i="31"/>
  <c r="CU276" i="31"/>
  <c r="CC276" i="31"/>
  <c r="DK276" i="31" s="1"/>
  <c r="DL276" i="31"/>
  <c r="AH86" i="31"/>
  <c r="AY86" i="31"/>
  <c r="BQ86" i="31" s="1"/>
  <c r="DA86" i="31" s="1"/>
  <c r="AY133" i="31"/>
  <c r="BQ133" i="31" s="1"/>
  <c r="DA133" i="31" s="1"/>
  <c r="AH133" i="31"/>
  <c r="AI236" i="31"/>
  <c r="AZ236" i="31"/>
  <c r="BB116" i="31"/>
  <c r="BT116" i="31" s="1"/>
  <c r="AK116" i="31"/>
  <c r="CI107" i="31"/>
  <c r="DQ107" i="31" s="1"/>
  <c r="O107" i="31"/>
  <c r="DB107" i="31"/>
  <c r="DR107" i="31"/>
  <c r="BO247" i="31"/>
  <c r="CW247" i="31"/>
  <c r="BO305" i="31"/>
  <c r="CW305" i="31"/>
  <c r="CW97" i="31"/>
  <c r="BO97" i="31"/>
  <c r="ED285" i="31"/>
  <c r="AX24" i="27"/>
  <c r="BP24" i="27" s="1"/>
  <c r="AG24" i="27"/>
  <c r="F52" i="31"/>
  <c r="BZ52" i="31"/>
  <c r="DH52" i="31" s="1"/>
  <c r="EA52" i="31" s="1"/>
  <c r="ED36" i="31"/>
  <c r="EG104" i="31"/>
  <c r="ED14" i="31"/>
  <c r="EO8" i="31"/>
  <c r="EJ19" i="31"/>
  <c r="ED123" i="31"/>
  <c r="BD280" i="31"/>
  <c r="BV280" i="31" s="1"/>
  <c r="AM280" i="31"/>
  <c r="BE280" i="31" s="1"/>
  <c r="BC59" i="31"/>
  <c r="AL59" i="31"/>
  <c r="CI8" i="31"/>
  <c r="DQ8" i="31" s="1"/>
  <c r="DR8" i="31"/>
  <c r="CZ8" i="31"/>
  <c r="AY34" i="31"/>
  <c r="BQ34" i="31" s="1"/>
  <c r="DA34" i="31" s="1"/>
  <c r="AH34" i="31"/>
  <c r="AJ151" i="31"/>
  <c r="BA151" i="31"/>
  <c r="BS151" i="31" s="1"/>
  <c r="CW271" i="31"/>
  <c r="BO271" i="31"/>
  <c r="AY29" i="31"/>
  <c r="BQ29" i="31" s="1"/>
  <c r="AH29" i="31"/>
  <c r="AH169" i="31"/>
  <c r="AY169" i="31"/>
  <c r="BQ169" i="31" s="1"/>
  <c r="DA169" i="31" s="1"/>
  <c r="AJ306" i="31"/>
  <c r="BA306" i="31"/>
  <c r="BS306" i="31" s="1"/>
  <c r="CF23" i="31"/>
  <c r="DN23" i="31" s="1"/>
  <c r="EG23" i="31" s="1"/>
  <c r="L23" i="31"/>
  <c r="CW103" i="31"/>
  <c r="BO103" i="31"/>
  <c r="DL142" i="31"/>
  <c r="CC142" i="31"/>
  <c r="DK142" i="31" s="1"/>
  <c r="CV142" i="31"/>
  <c r="I142" i="31"/>
  <c r="BC259" i="31"/>
  <c r="AL259" i="31"/>
  <c r="AL147" i="31"/>
  <c r="BC147" i="31"/>
  <c r="ED109" i="31"/>
  <c r="AG247" i="31"/>
  <c r="AX247" i="31"/>
  <c r="BP247" i="31" s="1"/>
  <c r="AG113" i="31"/>
  <c r="AX113" i="31"/>
  <c r="BP113" i="31" s="1"/>
  <c r="AX305" i="31"/>
  <c r="BP305" i="31" s="1"/>
  <c r="AG305" i="31"/>
  <c r="AX97" i="31"/>
  <c r="BP97" i="31" s="1"/>
  <c r="AG97" i="31"/>
  <c r="CW24" i="27"/>
  <c r="BO24" i="27"/>
  <c r="AF287" i="31"/>
  <c r="AW287" i="31"/>
  <c r="ED265" i="31"/>
  <c r="ED157" i="31"/>
  <c r="ED280" i="31"/>
  <c r="DO30" i="31"/>
  <c r="ED303" i="31"/>
  <c r="ED49" i="31"/>
  <c r="ED67" i="31"/>
  <c r="ED215" i="31"/>
  <c r="ED186" i="31"/>
  <c r="ED212" i="31"/>
  <c r="EG25" i="31"/>
  <c r="G12" i="31"/>
  <c r="CS12" i="31" s="1"/>
  <c r="AY43" i="31"/>
  <c r="BQ43" i="31" s="1"/>
  <c r="DA43" i="31" s="1"/>
  <c r="AH43" i="31"/>
  <c r="BR127" i="31"/>
  <c r="CZ127" i="31"/>
  <c r="BC176" i="31"/>
  <c r="AL176" i="31"/>
  <c r="BA45" i="31"/>
  <c r="BS45" i="31" s="1"/>
  <c r="AJ45" i="31"/>
  <c r="AH205" i="31"/>
  <c r="AY205" i="31"/>
  <c r="BQ205" i="31" s="1"/>
  <c r="DA205" i="31" s="1"/>
  <c r="AJ28" i="31"/>
  <c r="BA28" i="31"/>
  <c r="BS28" i="31" s="1"/>
  <c r="AI19" i="27"/>
  <c r="AZ19" i="27"/>
  <c r="ED13" i="31"/>
  <c r="DA212" i="31"/>
  <c r="AK300" i="31"/>
  <c r="BB300" i="31"/>
  <c r="BT300" i="31" s="1"/>
  <c r="AI140" i="31"/>
  <c r="AZ140" i="31"/>
  <c r="AL230" i="31"/>
  <c r="BC230" i="31"/>
  <c r="BA211" i="31"/>
  <c r="BS211" i="31" s="1"/>
  <c r="AJ211" i="31"/>
  <c r="ED39" i="31"/>
  <c r="AI48" i="31"/>
  <c r="AZ48" i="31"/>
  <c r="CZ48" i="31" s="1"/>
  <c r="BA282" i="31"/>
  <c r="BS282" i="31" s="1"/>
  <c r="AJ282" i="31"/>
  <c r="AJ6" i="27"/>
  <c r="BA6" i="27"/>
  <c r="BS6" i="27" s="1"/>
  <c r="EJ59" i="31"/>
  <c r="L13" i="31"/>
  <c r="CF13" i="31"/>
  <c r="DN13" i="31" s="1"/>
  <c r="AY72" i="31"/>
  <c r="BQ72" i="31" s="1"/>
  <c r="DA72" i="31" s="1"/>
  <c r="AH72" i="31"/>
  <c r="DO123" i="31"/>
  <c r="CF123" i="31"/>
  <c r="DN123" i="31" s="1"/>
  <c r="L123" i="31"/>
  <c r="CZ128" i="31"/>
  <c r="BR128" i="31"/>
  <c r="ED255" i="31"/>
  <c r="ED40" i="31"/>
  <c r="ED100" i="31"/>
  <c r="CF186" i="31"/>
  <c r="DN186" i="31" s="1"/>
  <c r="EG186" i="31" s="1"/>
  <c r="L186" i="31"/>
  <c r="AH88" i="31"/>
  <c r="AY88" i="31"/>
  <c r="BQ88" i="31" s="1"/>
  <c r="DA88" i="31" s="1"/>
  <c r="EG98" i="31"/>
  <c r="CZ10" i="27"/>
  <c r="BR10" i="27"/>
  <c r="I279" i="31"/>
  <c r="CC279" i="31"/>
  <c r="DK279" i="31" s="1"/>
  <c r="DL279" i="31"/>
  <c r="CV279" i="31"/>
  <c r="AF275" i="31"/>
  <c r="AW275" i="31"/>
  <c r="EG261" i="31"/>
  <c r="ED15" i="31"/>
  <c r="EJ164" i="31"/>
  <c r="EJ131" i="31"/>
  <c r="ED30" i="31"/>
  <c r="ED180" i="31"/>
  <c r="ED22" i="31"/>
  <c r="ED37" i="31"/>
  <c r="ED300" i="31"/>
  <c r="ED57" i="31"/>
  <c r="EG64" i="31"/>
  <c r="EG61" i="31"/>
  <c r="AL165" i="31"/>
  <c r="BC165" i="31"/>
  <c r="BA127" i="31"/>
  <c r="BS127" i="31" s="1"/>
  <c r="AJ127" i="31"/>
  <c r="CZ45" i="31"/>
  <c r="BR45" i="31"/>
  <c r="EG159" i="31"/>
  <c r="AH13" i="31"/>
  <c r="AY13" i="31"/>
  <c r="BQ13" i="31" s="1"/>
  <c r="DA13" i="31" s="1"/>
  <c r="EG8" i="27"/>
  <c r="CZ28" i="31"/>
  <c r="BR28" i="31"/>
  <c r="DA19" i="27"/>
  <c r="AY123" i="31"/>
  <c r="BQ123" i="31" s="1"/>
  <c r="DA123" i="31" s="1"/>
  <c r="AH123" i="31"/>
  <c r="AZ212" i="31"/>
  <c r="AI212" i="31"/>
  <c r="ED213" i="31"/>
  <c r="ED289" i="31"/>
  <c r="CF142" i="31"/>
  <c r="DN142" i="31" s="1"/>
  <c r="L142" i="31"/>
  <c r="DO142" i="31"/>
  <c r="EG276" i="31"/>
  <c r="DA140" i="31"/>
  <c r="ED149" i="31"/>
  <c r="ED244" i="31"/>
  <c r="BC107" i="31"/>
  <c r="AL107" i="31"/>
  <c r="L114" i="31"/>
  <c r="CF114" i="31"/>
  <c r="DN114" i="31" s="1"/>
  <c r="F277" i="31"/>
  <c r="BZ277" i="31"/>
  <c r="DH277" i="31" s="1"/>
  <c r="EA277" i="31" s="1"/>
  <c r="F222" i="31"/>
  <c r="BZ222" i="31"/>
  <c r="DH222" i="31" s="1"/>
  <c r="EA222" i="31" s="1"/>
  <c r="I160" i="31"/>
  <c r="CV160" i="31"/>
  <c r="CC160" i="31"/>
  <c r="DK160" i="31" s="1"/>
  <c r="DL160" i="31"/>
  <c r="DD230" i="31"/>
  <c r="CZ211" i="31"/>
  <c r="BR211" i="31"/>
  <c r="DR242" i="31"/>
  <c r="O242" i="31"/>
  <c r="CI242" i="31"/>
  <c r="DQ242" i="31" s="1"/>
  <c r="DB242" i="31"/>
  <c r="BQ48" i="31"/>
  <c r="DA48" i="31" s="1"/>
  <c r="CZ282" i="31"/>
  <c r="BR282" i="31"/>
  <c r="CF205" i="31"/>
  <c r="DN205" i="31" s="1"/>
  <c r="EG205" i="31" s="1"/>
  <c r="L205" i="31"/>
  <c r="BR6" i="27"/>
  <c r="CZ6" i="27"/>
  <c r="AI69" i="31"/>
  <c r="AZ69" i="31"/>
  <c r="AY237" i="31"/>
  <c r="BQ237" i="31" s="1"/>
  <c r="DA237" i="31" s="1"/>
  <c r="AH237" i="31"/>
  <c r="DO13" i="31"/>
  <c r="BC94" i="31"/>
  <c r="AL94" i="31"/>
  <c r="BA128" i="31"/>
  <c r="BS128" i="31" s="1"/>
  <c r="AJ128" i="31"/>
  <c r="ED156" i="31"/>
  <c r="EG158" i="31"/>
  <c r="DO114" i="31"/>
  <c r="EG44" i="31"/>
  <c r="AY6" i="31"/>
  <c r="BQ6" i="31" s="1"/>
  <c r="AH6" i="31"/>
  <c r="AY142" i="31"/>
  <c r="BQ142" i="31" s="1"/>
  <c r="DA142" i="31" s="1"/>
  <c r="AH142" i="31"/>
  <c r="ED267" i="31"/>
  <c r="BA10" i="27"/>
  <c r="BS10" i="27" s="1"/>
  <c r="AJ10" i="27"/>
  <c r="CX275" i="31"/>
  <c r="BZ16" i="31"/>
  <c r="DH16" i="31" s="1"/>
  <c r="F16" i="31"/>
  <c r="DL16" i="31"/>
  <c r="CT16" i="31"/>
  <c r="ED16" i="31" s="1"/>
  <c r="CX216" i="31"/>
  <c r="CF216" i="31"/>
  <c r="DN216" i="31" s="1"/>
  <c r="EG216" i="31" s="1"/>
  <c r="F142" i="31"/>
  <c r="BZ142" i="31"/>
  <c r="DH142" i="31" s="1"/>
  <c r="EA142" i="31" s="1"/>
  <c r="EM144" i="31"/>
  <c r="BB25" i="27"/>
  <c r="BT25" i="27" s="1"/>
  <c r="DD25" i="27" s="1"/>
  <c r="AK25" i="27"/>
  <c r="CF257" i="31"/>
  <c r="DN257" i="31" s="1"/>
  <c r="L257" i="31"/>
  <c r="DO257" i="31"/>
  <c r="CC53" i="31"/>
  <c r="DK53" i="31" s="1"/>
  <c r="CV53" i="31"/>
  <c r="I53" i="31"/>
  <c r="DL53" i="31"/>
  <c r="G105" i="31"/>
  <c r="CS105" i="31" s="1"/>
  <c r="M105" i="31"/>
  <c r="CY105" i="31" s="1"/>
  <c r="AY163" i="31"/>
  <c r="BQ163" i="31" s="1"/>
  <c r="DA163" i="31" s="1"/>
  <c r="AH163" i="31"/>
  <c r="CR84" i="31"/>
  <c r="BZ84" i="31"/>
  <c r="DH84" i="31" s="1"/>
  <c r="EA84" i="31" s="1"/>
  <c r="BU19" i="31"/>
  <c r="DC19" i="31"/>
  <c r="DU19" i="31"/>
  <c r="S19" i="31"/>
  <c r="CU84" i="31"/>
  <c r="CC84" i="31"/>
  <c r="DK84" i="31" s="1"/>
  <c r="DL84" i="31"/>
  <c r="CF172" i="31"/>
  <c r="DN172" i="31" s="1"/>
  <c r="L172" i="31"/>
  <c r="DO172" i="31"/>
  <c r="BW192" i="31"/>
  <c r="DW192" i="31" s="1"/>
  <c r="AI153" i="31"/>
  <c r="AZ153" i="31"/>
  <c r="BR64" i="31"/>
  <c r="CZ64" i="31"/>
  <c r="AY227" i="31"/>
  <c r="BQ227" i="31" s="1"/>
  <c r="AH227" i="31"/>
  <c r="EG88" i="31"/>
  <c r="EG154" i="31"/>
  <c r="CR9" i="31"/>
  <c r="BZ9" i="31"/>
  <c r="DH9" i="31" s="1"/>
  <c r="EA9" i="31" s="1"/>
  <c r="AY310" i="31"/>
  <c r="BQ310" i="31" s="1"/>
  <c r="AH310" i="31"/>
  <c r="BO228" i="31"/>
  <c r="CW228" i="31"/>
  <c r="DO4" i="31"/>
  <c r="AH172" i="31"/>
  <c r="AY172" i="31"/>
  <c r="BQ172" i="31" s="1"/>
  <c r="DA172" i="31" s="1"/>
  <c r="EM65" i="31"/>
  <c r="BO83" i="31"/>
  <c r="CW83" i="31"/>
  <c r="BW63" i="31"/>
  <c r="U63" i="31" s="1"/>
  <c r="R12" i="31"/>
  <c r="DD12" i="31" s="1"/>
  <c r="CL12" i="31"/>
  <c r="DT12" i="31" s="1"/>
  <c r="DE12" i="31"/>
  <c r="AI67" i="31"/>
  <c r="AZ67" i="31"/>
  <c r="EG174" i="31"/>
  <c r="DO9" i="31"/>
  <c r="EG9" i="31" s="1"/>
  <c r="AM19" i="31"/>
  <c r="BE19" i="31" s="1"/>
  <c r="BD19" i="31"/>
  <c r="BV19" i="31" s="1"/>
  <c r="AF274" i="31"/>
  <c r="AW274" i="31"/>
  <c r="BZ5" i="27"/>
  <c r="DH5" i="27" s="1"/>
  <c r="EA5" i="27" s="1"/>
  <c r="F5" i="27"/>
  <c r="CL4" i="31"/>
  <c r="R4" i="31"/>
  <c r="DE4" i="31"/>
  <c r="AG56" i="31"/>
  <c r="AX56" i="31"/>
  <c r="BP56" i="31" s="1"/>
  <c r="S80" i="31"/>
  <c r="BU80" i="31"/>
  <c r="DC80" i="31"/>
  <c r="DU80" i="31"/>
  <c r="AK302" i="31"/>
  <c r="BB302" i="31"/>
  <c r="BT302" i="31" s="1"/>
  <c r="BA136" i="31"/>
  <c r="BS136" i="31" s="1"/>
  <c r="AJ136" i="31"/>
  <c r="DA277" i="31"/>
  <c r="L125" i="31"/>
  <c r="CF125" i="31"/>
  <c r="DN125" i="31" s="1"/>
  <c r="EG125" i="31" s="1"/>
  <c r="AZ182" i="31"/>
  <c r="AI182" i="31"/>
  <c r="G192" i="31"/>
  <c r="CS192" i="31" s="1"/>
  <c r="DL290" i="31"/>
  <c r="I290" i="31"/>
  <c r="CV290" i="31"/>
  <c r="CC290" i="31"/>
  <c r="DK290" i="31" s="1"/>
  <c r="CR234" i="31"/>
  <c r="BZ234" i="31"/>
  <c r="DH234" i="31" s="1"/>
  <c r="EA234" i="31" s="1"/>
  <c r="F74" i="31"/>
  <c r="BZ74" i="31"/>
  <c r="DH74" i="31" s="1"/>
  <c r="EA74" i="31" s="1"/>
  <c r="F297" i="31"/>
  <c r="BZ297" i="31"/>
  <c r="DH297" i="31" s="1"/>
  <c r="EA297" i="31" s="1"/>
  <c r="DO5" i="31"/>
  <c r="G5" i="31"/>
  <c r="CS5" i="31" s="1"/>
  <c r="DO5" i="27"/>
  <c r="EG5" i="27" s="1"/>
  <c r="BR243" i="31"/>
  <c r="CZ243" i="31"/>
  <c r="L71" i="31"/>
  <c r="CF71" i="31"/>
  <c r="DN71" i="31" s="1"/>
  <c r="DO71" i="31"/>
  <c r="BD118" i="31"/>
  <c r="BV118" i="31" s="1"/>
  <c r="AM118" i="31"/>
  <c r="BE118" i="31" s="1"/>
  <c r="BO16" i="31"/>
  <c r="CW16" i="31"/>
  <c r="AY126" i="31"/>
  <c r="BQ126" i="31" s="1"/>
  <c r="DA126" i="31" s="1"/>
  <c r="AH126" i="31"/>
  <c r="L4" i="31"/>
  <c r="CF4" i="31"/>
  <c r="DN4" i="31" s="1"/>
  <c r="BR70" i="31"/>
  <c r="CZ70" i="31"/>
  <c r="DL28" i="31"/>
  <c r="AY71" i="31"/>
  <c r="BQ71" i="31" s="1"/>
  <c r="DA71" i="31" s="1"/>
  <c r="AH71" i="31"/>
  <c r="CI39" i="31"/>
  <c r="DQ39" i="31" s="1"/>
  <c r="DB39" i="31"/>
  <c r="O39" i="31"/>
  <c r="DR39" i="31"/>
  <c r="AI283" i="31"/>
  <c r="AZ283" i="31"/>
  <c r="BA224" i="31"/>
  <c r="BS224" i="31" s="1"/>
  <c r="AJ224" i="31"/>
  <c r="L195" i="31"/>
  <c r="CF195" i="31"/>
  <c r="DN195" i="31" s="1"/>
  <c r="EG195" i="31" s="1"/>
  <c r="BZ5" i="31"/>
  <c r="DH5" i="31" s="1"/>
  <c r="EA5" i="31" s="1"/>
  <c r="F5" i="31"/>
  <c r="DL18" i="31"/>
  <c r="CC18" i="31"/>
  <c r="DK18" i="31" s="1"/>
  <c r="CV18" i="31"/>
  <c r="I18" i="31"/>
  <c r="CZ31" i="31"/>
  <c r="BR31" i="31"/>
  <c r="AG228" i="31"/>
  <c r="AX228" i="31"/>
  <c r="BP228" i="31" s="1"/>
  <c r="BZ4" i="31"/>
  <c r="DH4" i="31" s="1"/>
  <c r="F4" i="31"/>
  <c r="EO131" i="31"/>
  <c r="B131" i="31" s="1"/>
  <c r="BC252" i="31"/>
  <c r="AL252" i="31"/>
  <c r="BW105" i="31"/>
  <c r="DW105" i="31" s="1"/>
  <c r="L196" i="31"/>
  <c r="DO196" i="31"/>
  <c r="CF196" i="31"/>
  <c r="DN196" i="31" s="1"/>
  <c r="BC270" i="31"/>
  <c r="AL270" i="31"/>
  <c r="L179" i="31"/>
  <c r="CF179" i="31"/>
  <c r="DN179" i="31" s="1"/>
  <c r="DO179" i="31"/>
  <c r="EG179" i="31" s="1"/>
  <c r="CF163" i="31"/>
  <c r="DN163" i="31" s="1"/>
  <c r="L163" i="31"/>
  <c r="DO163" i="31"/>
  <c r="ED207" i="31"/>
  <c r="DO53" i="31"/>
  <c r="EG53" i="31" s="1"/>
  <c r="F274" i="31"/>
  <c r="BZ274" i="31"/>
  <c r="DH274" i="31" s="1"/>
  <c r="EA274" i="31" s="1"/>
  <c r="CF222" i="31"/>
  <c r="DN222" i="31" s="1"/>
  <c r="L222" i="31"/>
  <c r="DO222" i="31"/>
  <c r="CR53" i="31"/>
  <c r="BZ53" i="31"/>
  <c r="DH53" i="31" s="1"/>
  <c r="EA53" i="31" s="1"/>
  <c r="AY27" i="31"/>
  <c r="BQ27" i="31" s="1"/>
  <c r="DA27" i="31" s="1"/>
  <c r="AH27" i="31"/>
  <c r="DA55" i="31"/>
  <c r="AH61" i="31"/>
  <c r="AY61" i="31"/>
  <c r="BQ61" i="31" s="1"/>
  <c r="DA61" i="31" s="1"/>
  <c r="CU9" i="31"/>
  <c r="DL9" i="31"/>
  <c r="CC9" i="31"/>
  <c r="DK9" i="31" s="1"/>
  <c r="BC258" i="31"/>
  <c r="AL258" i="31"/>
  <c r="CW56" i="31"/>
  <c r="BO56" i="31"/>
  <c r="I4" i="31"/>
  <c r="CC4" i="31"/>
  <c r="DK4" i="31" s="1"/>
  <c r="AK216" i="31"/>
  <c r="BB216" i="31"/>
  <c r="BT216" i="31" s="1"/>
  <c r="CZ136" i="31"/>
  <c r="BR136" i="31"/>
  <c r="CZ18" i="27"/>
  <c r="BR18" i="27"/>
  <c r="AK250" i="31"/>
  <c r="BB250" i="31"/>
  <c r="BT250" i="31" s="1"/>
  <c r="AY195" i="31"/>
  <c r="BQ195" i="31" s="1"/>
  <c r="AH195" i="31"/>
  <c r="AI235" i="31"/>
  <c r="AZ235" i="31"/>
  <c r="AZ292" i="31"/>
  <c r="AI292" i="31"/>
  <c r="CR18" i="31"/>
  <c r="BZ18" i="31"/>
  <c r="DH18" i="31" s="1"/>
  <c r="EA18" i="31" s="1"/>
  <c r="CF17" i="27"/>
  <c r="DN17" i="27" s="1"/>
  <c r="L17" i="27"/>
  <c r="DO17" i="27"/>
  <c r="AX285" i="31"/>
  <c r="BP285" i="31" s="1"/>
  <c r="AG285" i="31"/>
  <c r="DA240" i="31"/>
  <c r="CI240" i="31"/>
  <c r="DQ240" i="31" s="1"/>
  <c r="DR240" i="31"/>
  <c r="BW171" i="31"/>
  <c r="U171" i="31" s="1"/>
  <c r="EG197" i="31"/>
  <c r="AJ261" i="31"/>
  <c r="BA261" i="31"/>
  <c r="BS261" i="31" s="1"/>
  <c r="O250" i="31"/>
  <c r="CI250" i="31"/>
  <c r="DQ250" i="31" s="1"/>
  <c r="DB250" i="31"/>
  <c r="DR250" i="31"/>
  <c r="DL217" i="31"/>
  <c r="CC217" i="31"/>
  <c r="DK217" i="31" s="1"/>
  <c r="CU217" i="31"/>
  <c r="CU274" i="31"/>
  <c r="AL158" i="31"/>
  <c r="BC158" i="31"/>
  <c r="L126" i="31"/>
  <c r="DO126" i="31"/>
  <c r="CF126" i="31"/>
  <c r="DN126" i="31" s="1"/>
  <c r="AH222" i="31"/>
  <c r="AY222" i="31"/>
  <c r="BQ222" i="31" s="1"/>
  <c r="DA222" i="31" s="1"/>
  <c r="DR309" i="31"/>
  <c r="O309" i="31"/>
  <c r="CI309" i="31"/>
  <c r="DQ309" i="31" s="1"/>
  <c r="DB309" i="31"/>
  <c r="O25" i="27"/>
  <c r="DR25" i="27"/>
  <c r="DB25" i="27"/>
  <c r="CI25" i="27"/>
  <c r="DQ25" i="27" s="1"/>
  <c r="L310" i="31"/>
  <c r="CF310" i="31"/>
  <c r="DN310" i="31" s="1"/>
  <c r="L27" i="31"/>
  <c r="DO27" i="31"/>
  <c r="CF27" i="31"/>
  <c r="DN27" i="31" s="1"/>
  <c r="BB38" i="31"/>
  <c r="BT38" i="31" s="1"/>
  <c r="AK38" i="31"/>
  <c r="DA92" i="31"/>
  <c r="CW7" i="31"/>
  <c r="BO7" i="31"/>
  <c r="DB216" i="31"/>
  <c r="CI216" i="31"/>
  <c r="DQ216" i="31" s="1"/>
  <c r="O216" i="31"/>
  <c r="DR216" i="31"/>
  <c r="BC156" i="31"/>
  <c r="AL156" i="31"/>
  <c r="AI119" i="31"/>
  <c r="AZ119" i="31"/>
  <c r="EO272" i="31"/>
  <c r="B272" i="31" s="1"/>
  <c r="AI55" i="31"/>
  <c r="AZ55" i="31"/>
  <c r="L74" i="31"/>
  <c r="CF74" i="31"/>
  <c r="DN74" i="31" s="1"/>
  <c r="EG74" i="31" s="1"/>
  <c r="ED154" i="31"/>
  <c r="AX7" i="31"/>
  <c r="BP7" i="31" s="1"/>
  <c r="AG7" i="31"/>
  <c r="AY125" i="31"/>
  <c r="BQ125" i="31" s="1"/>
  <c r="DA125" i="31" s="1"/>
  <c r="AH125" i="31"/>
  <c r="DB266" i="31"/>
  <c r="O266" i="31"/>
  <c r="DR266" i="31"/>
  <c r="CI266" i="31"/>
  <c r="DQ266" i="31" s="1"/>
  <c r="AZ99" i="31"/>
  <c r="AI99" i="31"/>
  <c r="AG83" i="31"/>
  <c r="AX83" i="31"/>
  <c r="BP83" i="31" s="1"/>
  <c r="BO297" i="31"/>
  <c r="DO297" i="31" s="1"/>
  <c r="CW297" i="31"/>
  <c r="ED281" i="31"/>
  <c r="AH269" i="31"/>
  <c r="AY269" i="31"/>
  <c r="BQ269" i="31" s="1"/>
  <c r="DA269" i="31" s="1"/>
  <c r="AZ114" i="31"/>
  <c r="AI114" i="31"/>
  <c r="L234" i="31"/>
  <c r="CF234" i="31"/>
  <c r="DN234" i="31" s="1"/>
  <c r="F28" i="31"/>
  <c r="BZ28" i="31"/>
  <c r="DH28" i="31" s="1"/>
  <c r="EA28" i="31" s="1"/>
  <c r="AY267" i="31"/>
  <c r="BQ267" i="31" s="1"/>
  <c r="DA267" i="31" s="1"/>
  <c r="AH267" i="31"/>
  <c r="L296" i="31"/>
  <c r="CF296" i="31"/>
  <c r="DN296" i="31" s="1"/>
  <c r="EG90" i="31"/>
  <c r="DO296" i="31"/>
  <c r="AX52" i="31"/>
  <c r="BP52" i="31" s="1"/>
  <c r="AG52" i="31"/>
  <c r="AM80" i="31"/>
  <c r="BE80" i="31" s="1"/>
  <c r="BD80" i="31"/>
  <c r="BV80" i="31" s="1"/>
  <c r="AH143" i="31"/>
  <c r="AY143" i="31"/>
  <c r="BQ143" i="31" s="1"/>
  <c r="AZ277" i="31"/>
  <c r="AI277" i="31"/>
  <c r="ED291" i="31"/>
  <c r="AK266" i="31"/>
  <c r="BB266" i="31"/>
  <c r="BT266" i="31" s="1"/>
  <c r="AY57" i="31"/>
  <c r="BQ57" i="31" s="1"/>
  <c r="DA57" i="31" s="1"/>
  <c r="AH57" i="31"/>
  <c r="AG215" i="31"/>
  <c r="AX215" i="31"/>
  <c r="BP215" i="31" s="1"/>
  <c r="L269" i="31"/>
  <c r="CF269" i="31"/>
  <c r="DN269" i="31" s="1"/>
  <c r="DO269" i="31"/>
  <c r="AJ85" i="31"/>
  <c r="BA85" i="31"/>
  <c r="BS85" i="31" s="1"/>
  <c r="ED234" i="31"/>
  <c r="CU50" i="31"/>
  <c r="DO50" i="31"/>
  <c r="AI150" i="31"/>
  <c r="AZ150" i="31"/>
  <c r="CF132" i="31"/>
  <c r="DN132" i="31" s="1"/>
  <c r="DO132" i="31"/>
  <c r="EG132" i="31" s="1"/>
  <c r="L132" i="31"/>
  <c r="AJ243" i="31"/>
  <c r="BA243" i="31"/>
  <c r="BS243" i="31" s="1"/>
  <c r="BA194" i="31"/>
  <c r="BS194" i="31" s="1"/>
  <c r="AJ194" i="31"/>
  <c r="AG10" i="31"/>
  <c r="AX10" i="31"/>
  <c r="BP10" i="31" s="1"/>
  <c r="AX117" i="31"/>
  <c r="BP117" i="31" s="1"/>
  <c r="AG117" i="31"/>
  <c r="DU118" i="31"/>
  <c r="S118" i="31"/>
  <c r="DC118" i="31"/>
  <c r="BU118" i="31"/>
  <c r="AX16" i="31"/>
  <c r="BP16" i="31" s="1"/>
  <c r="AG16" i="31"/>
  <c r="DR302" i="31"/>
  <c r="CI302" i="31"/>
  <c r="DQ302" i="31" s="1"/>
  <c r="DB302" i="31"/>
  <c r="O302" i="31"/>
  <c r="AI90" i="31"/>
  <c r="AZ90" i="31"/>
  <c r="AM298" i="31"/>
  <c r="BE298" i="31" s="1"/>
  <c r="BD298" i="31"/>
  <c r="BV298" i="31" s="1"/>
  <c r="AH196" i="31"/>
  <c r="AY196" i="31"/>
  <c r="BQ196" i="31" s="1"/>
  <c r="DA196" i="31" s="1"/>
  <c r="L267" i="31"/>
  <c r="CF267" i="31"/>
  <c r="DN267" i="31" s="1"/>
  <c r="DO267" i="31"/>
  <c r="AZ170" i="31"/>
  <c r="AI170" i="31"/>
  <c r="EG256" i="31"/>
  <c r="AJ70" i="31"/>
  <c r="BA70" i="31"/>
  <c r="BS70" i="31" s="1"/>
  <c r="CC28" i="31"/>
  <c r="DK28" i="31" s="1"/>
  <c r="L227" i="31"/>
  <c r="CF227" i="31"/>
  <c r="DN227" i="31" s="1"/>
  <c r="EG227" i="31" s="1"/>
  <c r="AI5" i="27"/>
  <c r="AZ5" i="27"/>
  <c r="O38" i="31"/>
  <c r="DR38" i="31"/>
  <c r="DB38" i="31"/>
  <c r="CI38" i="31"/>
  <c r="DQ38" i="31" s="1"/>
  <c r="AH264" i="31"/>
  <c r="AY264" i="31"/>
  <c r="BQ264" i="31" s="1"/>
  <c r="DA264" i="31" s="1"/>
  <c r="CZ224" i="31"/>
  <c r="BR224" i="31"/>
  <c r="AZ11" i="27"/>
  <c r="AI11" i="27"/>
  <c r="ED80" i="31"/>
  <c r="DO217" i="31"/>
  <c r="DO243" i="31"/>
  <c r="DO18" i="31"/>
  <c r="EG18" i="31" s="1"/>
  <c r="CU18" i="31"/>
  <c r="CV5" i="27"/>
  <c r="DL5" i="27"/>
  <c r="I5" i="27"/>
  <c r="CC5" i="27"/>
  <c r="DK5" i="27" s="1"/>
  <c r="BA31" i="31"/>
  <c r="BS31" i="31" s="1"/>
  <c r="AJ31" i="31"/>
  <c r="AY17" i="27"/>
  <c r="BQ17" i="27" s="1"/>
  <c r="DA17" i="27" s="1"/>
  <c r="AH17" i="27"/>
  <c r="AH78" i="31"/>
  <c r="AY78" i="31"/>
  <c r="BQ78" i="31" s="1"/>
  <c r="DA78" i="31" s="1"/>
  <c r="ED203" i="31"/>
  <c r="BC68" i="31"/>
  <c r="AL68" i="31"/>
  <c r="T4" i="31"/>
  <c r="CN4" i="31"/>
  <c r="DR158" i="31"/>
  <c r="EJ158" i="31" s="1"/>
  <c r="M171" i="31"/>
  <c r="CY171" i="31" s="1"/>
  <c r="R171" i="31"/>
  <c r="DD171" i="31" s="1"/>
  <c r="CL171" i="31"/>
  <c r="DT171" i="31" s="1"/>
  <c r="DE171" i="31"/>
  <c r="AH257" i="31"/>
  <c r="AY257" i="31"/>
  <c r="BQ257" i="31" s="1"/>
  <c r="DA257" i="31" s="1"/>
  <c r="AX184" i="31"/>
  <c r="BP184" i="31" s="1"/>
  <c r="AG184" i="31"/>
  <c r="AY109" i="31"/>
  <c r="BQ109" i="31" s="1"/>
  <c r="DA109" i="31" s="1"/>
  <c r="AH109" i="31"/>
  <c r="DR105" i="31"/>
  <c r="EJ105" i="31" s="1"/>
  <c r="L78" i="31"/>
  <c r="CF78" i="31"/>
  <c r="DN78" i="31" s="1"/>
  <c r="DO78" i="31"/>
  <c r="AK309" i="31"/>
  <c r="BB309" i="31"/>
  <c r="BT309" i="31" s="1"/>
  <c r="CL192" i="31"/>
  <c r="DT192" i="31" s="1"/>
  <c r="DE192" i="31"/>
  <c r="R192" i="31"/>
  <c r="DD192" i="31" s="1"/>
  <c r="BC242" i="31"/>
  <c r="AL242" i="31"/>
  <c r="AH132" i="31"/>
  <c r="AY132" i="31"/>
  <c r="BQ132" i="31" s="1"/>
  <c r="DA132" i="31" s="1"/>
  <c r="AH296" i="31"/>
  <c r="AY296" i="31"/>
  <c r="BQ296" i="31" s="1"/>
  <c r="AG297" i="31"/>
  <c r="AX297" i="31"/>
  <c r="BP297" i="31" s="1"/>
  <c r="L109" i="31"/>
  <c r="CF109" i="31"/>
  <c r="DN109" i="31" s="1"/>
  <c r="DO109" i="31"/>
  <c r="CC5" i="31"/>
  <c r="DK5" i="31" s="1"/>
  <c r="DL5" i="31"/>
  <c r="I5" i="31"/>
  <c r="CV5" i="31"/>
  <c r="DO84" i="31"/>
  <c r="EG84" i="31" s="1"/>
  <c r="EM4" i="31"/>
  <c r="CW52" i="31"/>
  <c r="BO52" i="31"/>
  <c r="EG244" i="31"/>
  <c r="CI4" i="31"/>
  <c r="DQ4" i="31" s="1"/>
  <c r="O4" i="31"/>
  <c r="DB4" i="31"/>
  <c r="AZ299" i="31"/>
  <c r="AI299" i="31"/>
  <c r="BA64" i="31"/>
  <c r="BS64" i="31" s="1"/>
  <c r="AJ64" i="31"/>
  <c r="AJ18" i="27"/>
  <c r="BA18" i="27"/>
  <c r="BS18" i="27" s="1"/>
  <c r="R63" i="31"/>
  <c r="DD63" i="31" s="1"/>
  <c r="DE63" i="31"/>
  <c r="CL63" i="31"/>
  <c r="DT63" i="31" s="1"/>
  <c r="EM63" i="31" s="1"/>
  <c r="G63" i="31"/>
  <c r="CS63" i="31" s="1"/>
  <c r="M63" i="31"/>
  <c r="CY63" i="31" s="1"/>
  <c r="BW12" i="31"/>
  <c r="DW12" i="31" s="1"/>
  <c r="CW215" i="31"/>
  <c r="BO215" i="31"/>
  <c r="L264" i="31"/>
  <c r="CF264" i="31"/>
  <c r="DN264" i="31" s="1"/>
  <c r="DO264" i="31"/>
  <c r="CZ85" i="31"/>
  <c r="BR85" i="31"/>
  <c r="AI168" i="31"/>
  <c r="AZ168" i="31"/>
  <c r="CR217" i="31"/>
  <c r="BZ217" i="31"/>
  <c r="DH217" i="31" s="1"/>
  <c r="EA217" i="31" s="1"/>
  <c r="CR243" i="31"/>
  <c r="BZ243" i="31"/>
  <c r="DH243" i="31" s="1"/>
  <c r="EA243" i="31" s="1"/>
  <c r="DO234" i="31"/>
  <c r="L30" i="31"/>
  <c r="CF30" i="31"/>
  <c r="DN30" i="31" s="1"/>
  <c r="DO28" i="31"/>
  <c r="EG28" i="31" s="1"/>
  <c r="CC50" i="31"/>
  <c r="DK50" i="31" s="1"/>
  <c r="DL50" i="31"/>
  <c r="I50" i="31"/>
  <c r="CV50" i="31"/>
  <c r="CZ194" i="31"/>
  <c r="BR194" i="31"/>
  <c r="CW10" i="31"/>
  <c r="BO10" i="31"/>
  <c r="BO117" i="31"/>
  <c r="CW117" i="31"/>
  <c r="AH74" i="31"/>
  <c r="AY74" i="31"/>
  <c r="BQ74" i="31" s="1"/>
  <c r="DA74" i="31" s="1"/>
  <c r="EG19" i="27"/>
  <c r="AF202" i="31"/>
  <c r="AW202" i="31"/>
  <c r="AY308" i="31"/>
  <c r="BQ308" i="31" s="1"/>
  <c r="DA308" i="31" s="1"/>
  <c r="AH308" i="31"/>
  <c r="CW285" i="31"/>
  <c r="BO285" i="31"/>
  <c r="DO285" i="31" s="1"/>
  <c r="BC164" i="31"/>
  <c r="AL164" i="31"/>
  <c r="DU298" i="31"/>
  <c r="DC298" i="31"/>
  <c r="BU298" i="31"/>
  <c r="S298" i="31"/>
  <c r="AZ226" i="31"/>
  <c r="AI226" i="31"/>
  <c r="CF143" i="31"/>
  <c r="DN143" i="31" s="1"/>
  <c r="EG143" i="31" s="1"/>
  <c r="L143" i="31"/>
  <c r="CZ261" i="31"/>
  <c r="BR261" i="31"/>
  <c r="ED42" i="31"/>
  <c r="CV297" i="31"/>
  <c r="I297" i="31"/>
  <c r="DL297" i="31"/>
  <c r="CC297" i="31"/>
  <c r="DK297" i="31" s="1"/>
  <c r="CX243" i="31"/>
  <c r="CF243" i="31"/>
  <c r="DN243" i="31" s="1"/>
  <c r="F290" i="31"/>
  <c r="BZ290" i="31"/>
  <c r="DH290" i="31" s="1"/>
  <c r="EA290" i="31" s="1"/>
  <c r="CS290" i="31"/>
  <c r="CV274" i="31"/>
  <c r="DL274" i="31"/>
  <c r="CC274" i="31"/>
  <c r="DK274" i="31" s="1"/>
  <c r="I274" i="31"/>
  <c r="AL288" i="31"/>
  <c r="BC288" i="31"/>
  <c r="EG254" i="31"/>
  <c r="L308" i="31"/>
  <c r="CF308" i="31"/>
  <c r="DN308" i="31" s="1"/>
  <c r="DO308" i="31"/>
  <c r="CN5" i="31"/>
  <c r="DV5" i="31" s="1"/>
  <c r="EO5" i="31" s="1"/>
  <c r="T5" i="31"/>
  <c r="DF5" i="31" s="1"/>
  <c r="DG5" i="31"/>
  <c r="G4" i="31"/>
  <c r="CS4" i="31" s="1"/>
  <c r="EJ259" i="31"/>
  <c r="AZ79" i="31"/>
  <c r="AI79" i="31"/>
  <c r="ED61" i="31"/>
  <c r="AK39" i="31"/>
  <c r="BB39" i="31"/>
  <c r="BT39" i="31" s="1"/>
  <c r="AI92" i="31"/>
  <c r="AZ92" i="31"/>
  <c r="DO12" i="31"/>
  <c r="AZ152" i="31"/>
  <c r="AI152" i="31"/>
  <c r="BO184" i="31"/>
  <c r="CW184" i="31"/>
  <c r="EO4" i="31" l="1"/>
  <c r="EA4" i="31"/>
  <c r="M4" i="31"/>
  <c r="CY4" i="31" s="1"/>
  <c r="DR4" i="31"/>
  <c r="DL4" i="31"/>
  <c r="L237" i="31"/>
  <c r="CF237" i="31"/>
  <c r="DN237" i="31" s="1"/>
  <c r="DO237" i="31"/>
  <c r="CZ200" i="31"/>
  <c r="BR200" i="31"/>
  <c r="DB180" i="31"/>
  <c r="O180" i="31"/>
  <c r="CI180" i="31"/>
  <c r="DQ180" i="31" s="1"/>
  <c r="DR180" i="31"/>
  <c r="AI53" i="31"/>
  <c r="AZ53" i="31"/>
  <c r="AI20" i="31"/>
  <c r="AZ20" i="31"/>
  <c r="BW108" i="31"/>
  <c r="BR8" i="27"/>
  <c r="CZ8" i="27"/>
  <c r="DW206" i="31"/>
  <c r="CN206" i="31"/>
  <c r="DV206" i="31" s="1"/>
  <c r="EO206" i="31" s="1"/>
  <c r="T206" i="31"/>
  <c r="DF206" i="31" s="1"/>
  <c r="BA197" i="31"/>
  <c r="BS197" i="31" s="1"/>
  <c r="AJ197" i="31"/>
  <c r="R189" i="31"/>
  <c r="DD189" i="31" s="1"/>
  <c r="DE189" i="31"/>
  <c r="CL189" i="31"/>
  <c r="DT189" i="31" s="1"/>
  <c r="M189" i="31"/>
  <c r="CY189" i="31" s="1"/>
  <c r="G189" i="31"/>
  <c r="CS189" i="31" s="1"/>
  <c r="ED298" i="31"/>
  <c r="AJ8" i="27"/>
  <c r="BA8" i="27"/>
  <c r="BS8" i="27" s="1"/>
  <c r="AK180" i="31"/>
  <c r="BB180" i="31"/>
  <c r="BT180" i="31" s="1"/>
  <c r="AI32" i="31"/>
  <c r="AZ32" i="31"/>
  <c r="CZ197" i="31"/>
  <c r="BR197" i="31"/>
  <c r="EG222" i="31"/>
  <c r="EG257" i="31"/>
  <c r="ED164" i="31"/>
  <c r="ED122" i="31"/>
  <c r="O262" i="31"/>
  <c r="CI262" i="31"/>
  <c r="DQ262" i="31" s="1"/>
  <c r="EJ262" i="31" s="1"/>
  <c r="DB262" i="31"/>
  <c r="DR262" i="31"/>
  <c r="CZ232" i="31"/>
  <c r="BR232" i="31"/>
  <c r="EJ116" i="31"/>
  <c r="AY87" i="31"/>
  <c r="BQ87" i="31" s="1"/>
  <c r="DA87" i="31" s="1"/>
  <c r="AH87" i="31"/>
  <c r="AZ238" i="31"/>
  <c r="AI238" i="31"/>
  <c r="ED223" i="31"/>
  <c r="EG27" i="31"/>
  <c r="EG190" i="31"/>
  <c r="ED21" i="27"/>
  <c r="AG217" i="31"/>
  <c r="CZ49" i="31"/>
  <c r="BR49" i="31"/>
  <c r="AZ179" i="31"/>
  <c r="AI179" i="31"/>
  <c r="BA232" i="31"/>
  <c r="BS232" i="31" s="1"/>
  <c r="AJ232" i="31"/>
  <c r="BB262" i="31"/>
  <c r="BT262" i="31" s="1"/>
  <c r="AK262" i="31"/>
  <c r="BR54" i="31"/>
  <c r="CZ54" i="31"/>
  <c r="U206" i="31"/>
  <c r="DG206" i="31" s="1"/>
  <c r="EG14" i="27"/>
  <c r="ED113" i="31"/>
  <c r="CI165" i="31"/>
  <c r="DQ165" i="31" s="1"/>
  <c r="O165" i="31"/>
  <c r="DB165" i="31"/>
  <c r="DR165" i="31"/>
  <c r="EJ165" i="31" s="1"/>
  <c r="AJ49" i="31"/>
  <c r="BA49" i="31"/>
  <c r="BS49" i="31" s="1"/>
  <c r="U304" i="31"/>
  <c r="T304" i="31"/>
  <c r="DF304" i="31" s="1"/>
  <c r="DG304" i="31"/>
  <c r="CN304" i="31"/>
  <c r="DV304" i="31" s="1"/>
  <c r="EM189" i="31"/>
  <c r="AH102" i="31"/>
  <c r="AY102" i="31"/>
  <c r="BQ102" i="31" s="1"/>
  <c r="DA102" i="31" s="1"/>
  <c r="U189" i="31"/>
  <c r="DG189" i="31" s="1"/>
  <c r="DW189" i="31"/>
  <c r="DO87" i="31"/>
  <c r="CF87" i="31"/>
  <c r="DN87" i="31" s="1"/>
  <c r="EG87" i="31" s="1"/>
  <c r="L87" i="31"/>
  <c r="BA54" i="31"/>
  <c r="BS54" i="31" s="1"/>
  <c r="AJ54" i="31"/>
  <c r="EG170" i="31"/>
  <c r="ED25" i="27"/>
  <c r="ED27" i="31"/>
  <c r="EG226" i="31"/>
  <c r="DW304" i="31"/>
  <c r="EG182" i="31"/>
  <c r="T189" i="31"/>
  <c r="DF189" i="31" s="1"/>
  <c r="CN189" i="31"/>
  <c r="DV189" i="31" s="1"/>
  <c r="ED146" i="31"/>
  <c r="EJ252" i="31"/>
  <c r="ED115" i="31"/>
  <c r="AJ200" i="31"/>
  <c r="BA200" i="31"/>
  <c r="BS200" i="31" s="1"/>
  <c r="L102" i="31"/>
  <c r="DO102" i="31"/>
  <c r="CF102" i="31"/>
  <c r="DN102" i="31" s="1"/>
  <c r="EG102" i="31" s="1"/>
  <c r="EJ180" i="31"/>
  <c r="L14" i="31"/>
  <c r="CF14" i="31"/>
  <c r="DN14" i="31" s="1"/>
  <c r="DO14" i="31"/>
  <c r="EJ4" i="27"/>
  <c r="B4" i="27" s="1"/>
  <c r="AH14" i="31"/>
  <c r="AY14" i="31"/>
  <c r="BQ14" i="31" s="1"/>
  <c r="DA14" i="31" s="1"/>
  <c r="BC9" i="31"/>
  <c r="AL9" i="31"/>
  <c r="EG33" i="31"/>
  <c r="ED258" i="31"/>
  <c r="EG175" i="31"/>
  <c r="EJ12" i="31"/>
  <c r="ED168" i="31"/>
  <c r="L11" i="31"/>
  <c r="CF11" i="31"/>
  <c r="DN11" i="31" s="1"/>
  <c r="DO11" i="31"/>
  <c r="EG11" i="31" s="1"/>
  <c r="DW229" i="31"/>
  <c r="BB244" i="31"/>
  <c r="BT244" i="31" s="1"/>
  <c r="AK244" i="31"/>
  <c r="CF112" i="31"/>
  <c r="DN112" i="31" s="1"/>
  <c r="EG112" i="31" s="1"/>
  <c r="L112" i="31"/>
  <c r="DO112" i="31"/>
  <c r="BB178" i="31"/>
  <c r="BT178" i="31" s="1"/>
  <c r="AK178" i="31"/>
  <c r="AK24" i="31"/>
  <c r="BB24" i="31"/>
  <c r="BT24" i="31" s="1"/>
  <c r="DD24" i="31" s="1"/>
  <c r="AZ199" i="31"/>
  <c r="AI199" i="31"/>
  <c r="AJ281" i="31"/>
  <c r="BA281" i="31"/>
  <c r="BS281" i="31" s="1"/>
  <c r="ED148" i="31"/>
  <c r="U229" i="31"/>
  <c r="DG229" i="31" s="1"/>
  <c r="CN229" i="31"/>
  <c r="DV229" i="31" s="1"/>
  <c r="EO229" i="31" s="1"/>
  <c r="T229" i="31"/>
  <c r="DF229" i="31" s="1"/>
  <c r="AH11" i="31"/>
  <c r="AY11" i="31"/>
  <c r="BQ11" i="31" s="1"/>
  <c r="DA11" i="31" s="1"/>
  <c r="DE229" i="31"/>
  <c r="CL229" i="31"/>
  <c r="DT229" i="31" s="1"/>
  <c r="EM229" i="31" s="1"/>
  <c r="B229" i="31" s="1"/>
  <c r="R229" i="31"/>
  <c r="G229" i="31"/>
  <c r="CS229" i="31" s="1"/>
  <c r="CI81" i="31"/>
  <c r="DQ81" i="31" s="1"/>
  <c r="DB81" i="31"/>
  <c r="DR81" i="31"/>
  <c r="O81" i="31"/>
  <c r="BU30" i="31"/>
  <c r="DC30" i="31"/>
  <c r="DU30" i="31"/>
  <c r="S30" i="31"/>
  <c r="DE30" i="31" s="1"/>
  <c r="AH82" i="31"/>
  <c r="AY82" i="31"/>
  <c r="BQ82" i="31" s="1"/>
  <c r="DA82" i="31" s="1"/>
  <c r="DD16" i="27"/>
  <c r="BR281" i="31"/>
  <c r="CZ281" i="31"/>
  <c r="BC187" i="31"/>
  <c r="AL187" i="31"/>
  <c r="DW171" i="31"/>
  <c r="ED170" i="31"/>
  <c r="ED214" i="31"/>
  <c r="EG294" i="31"/>
  <c r="EJ258" i="31"/>
  <c r="BP112" i="31"/>
  <c r="CZ159" i="31"/>
  <c r="BR159" i="31"/>
  <c r="CI24" i="31"/>
  <c r="DQ24" i="31" s="1"/>
  <c r="O24" i="31"/>
  <c r="DB24" i="31"/>
  <c r="DR24" i="31"/>
  <c r="AI256" i="31"/>
  <c r="AZ256" i="31"/>
  <c r="BD30" i="31"/>
  <c r="BV30" i="31" s="1"/>
  <c r="AM30" i="31"/>
  <c r="BE30" i="31" s="1"/>
  <c r="AZ254" i="31"/>
  <c r="AI254" i="31"/>
  <c r="BC16" i="27"/>
  <c r="AL16" i="27"/>
  <c r="CZ223" i="31"/>
  <c r="BR223" i="31"/>
  <c r="ED28" i="31"/>
  <c r="B206" i="31"/>
  <c r="ED6" i="27"/>
  <c r="AY112" i="31"/>
  <c r="BQ112" i="31" s="1"/>
  <c r="DA112" i="31" s="1"/>
  <c r="AH112" i="31"/>
  <c r="AJ159" i="31"/>
  <c r="BA159" i="31"/>
  <c r="BS159" i="31" s="1"/>
  <c r="DR178" i="31"/>
  <c r="DB178" i="31"/>
  <c r="O178" i="31"/>
  <c r="CI178" i="31"/>
  <c r="DQ178" i="31" s="1"/>
  <c r="BA223" i="31"/>
  <c r="BS223" i="31" s="1"/>
  <c r="AJ223" i="31"/>
  <c r="ED10" i="27"/>
  <c r="ED93" i="31"/>
  <c r="L214" i="31"/>
  <c r="CF214" i="31"/>
  <c r="DN214" i="31" s="1"/>
  <c r="EG214" i="31" s="1"/>
  <c r="DA104" i="31"/>
  <c r="DR26" i="31"/>
  <c r="EJ26" i="31" s="1"/>
  <c r="DB26" i="31"/>
  <c r="O26" i="31"/>
  <c r="CI26" i="31"/>
  <c r="DQ26" i="31" s="1"/>
  <c r="L82" i="31"/>
  <c r="DO82" i="31"/>
  <c r="CF82" i="31"/>
  <c r="DN82" i="31" s="1"/>
  <c r="CZ260" i="31"/>
  <c r="BR260" i="31"/>
  <c r="AY301" i="31"/>
  <c r="BQ301" i="31" s="1"/>
  <c r="AH301" i="31"/>
  <c r="L301" i="31"/>
  <c r="CF301" i="31"/>
  <c r="DN301" i="31" s="1"/>
  <c r="DO301" i="31"/>
  <c r="EG15" i="27"/>
  <c r="AH214" i="31"/>
  <c r="AY214" i="31"/>
  <c r="BQ214" i="31" s="1"/>
  <c r="DA214" i="31" s="1"/>
  <c r="AI104" i="31"/>
  <c r="AZ104" i="31"/>
  <c r="AJ260" i="31"/>
  <c r="BA260" i="31"/>
  <c r="BS260" i="31" s="1"/>
  <c r="AZ148" i="31"/>
  <c r="AI148" i="31"/>
  <c r="DR110" i="31"/>
  <c r="CI110" i="31"/>
  <c r="DQ110" i="31" s="1"/>
  <c r="O110" i="31"/>
  <c r="DB110" i="31"/>
  <c r="EJ25" i="27"/>
  <c r="ED23" i="31"/>
  <c r="EG119" i="31"/>
  <c r="DB244" i="31"/>
  <c r="CI244" i="31"/>
  <c r="DQ244" i="31" s="1"/>
  <c r="EJ244" i="31" s="1"/>
  <c r="DR244" i="31"/>
  <c r="O244" i="31"/>
  <c r="AK26" i="31"/>
  <c r="BB26" i="31"/>
  <c r="BT26" i="31" s="1"/>
  <c r="DD26" i="31" s="1"/>
  <c r="M229" i="31"/>
  <c r="CY229" i="31" s="1"/>
  <c r="AK81" i="31"/>
  <c r="BB81" i="31"/>
  <c r="BT81" i="31" s="1"/>
  <c r="EJ110" i="31"/>
  <c r="ED173" i="31"/>
  <c r="AK110" i="31"/>
  <c r="BB110" i="31"/>
  <c r="BT110" i="31" s="1"/>
  <c r="EG69" i="31"/>
  <c r="AG221" i="31"/>
  <c r="AX221" i="31"/>
  <c r="BP221" i="31" s="1"/>
  <c r="L130" i="31"/>
  <c r="CF130" i="31"/>
  <c r="DN130" i="31" s="1"/>
  <c r="AH137" i="31"/>
  <c r="AY137" i="31"/>
  <c r="BQ137" i="31" s="1"/>
  <c r="DA137" i="31" s="1"/>
  <c r="CW201" i="31"/>
  <c r="BO201" i="31"/>
  <c r="AJ245" i="31"/>
  <c r="BA245" i="31"/>
  <c r="BS245" i="31" s="1"/>
  <c r="T108" i="31"/>
  <c r="DF108" i="31" s="1"/>
  <c r="CN108" i="31"/>
  <c r="DV108" i="31" s="1"/>
  <c r="AG141" i="31"/>
  <c r="AX141" i="31"/>
  <c r="BP141" i="31" s="1"/>
  <c r="CW173" i="31"/>
  <c r="BO173" i="31"/>
  <c r="AG145" i="31"/>
  <c r="AX145" i="31"/>
  <c r="BP145" i="31" s="1"/>
  <c r="CZ75" i="31"/>
  <c r="BR75" i="31"/>
  <c r="AG193" i="31"/>
  <c r="AX193" i="31"/>
  <c r="BP193" i="31" s="1"/>
  <c r="BO293" i="31"/>
  <c r="CW293" i="31"/>
  <c r="BO177" i="31"/>
  <c r="AH161" i="31"/>
  <c r="AY161" i="31"/>
  <c r="BQ161" i="31" s="1"/>
  <c r="AX209" i="31"/>
  <c r="BP209" i="31" s="1"/>
  <c r="AG209" i="31"/>
  <c r="CZ265" i="31"/>
  <c r="BR265" i="31"/>
  <c r="AG157" i="31"/>
  <c r="AX157" i="31"/>
  <c r="BP157" i="31" s="1"/>
  <c r="EG30" i="31"/>
  <c r="U192" i="31"/>
  <c r="EM12" i="31"/>
  <c r="ED53" i="31"/>
  <c r="ED230" i="31"/>
  <c r="ED158" i="31"/>
  <c r="BO221" i="31"/>
  <c r="CW221" i="31"/>
  <c r="AH253" i="31"/>
  <c r="AY253" i="31"/>
  <c r="BQ253" i="31" s="1"/>
  <c r="ED35" i="31"/>
  <c r="AG201" i="31"/>
  <c r="AX201" i="31"/>
  <c r="BP201" i="31" s="1"/>
  <c r="CW185" i="31"/>
  <c r="BO185" i="31"/>
  <c r="ED204" i="31"/>
  <c r="ED260" i="31"/>
  <c r="U108" i="31"/>
  <c r="DG108" i="31" s="1"/>
  <c r="DW108" i="31"/>
  <c r="AG120" i="31"/>
  <c r="AX120" i="31"/>
  <c r="BP120" i="31" s="1"/>
  <c r="AX173" i="31"/>
  <c r="BP173" i="31" s="1"/>
  <c r="AG173" i="31"/>
  <c r="CW145" i="31"/>
  <c r="BO145" i="31"/>
  <c r="AG177" i="31"/>
  <c r="AX177" i="31"/>
  <c r="BP177" i="31" s="1"/>
  <c r="CW115" i="31"/>
  <c r="BO115" i="31"/>
  <c r="BO241" i="31"/>
  <c r="CW241" i="31"/>
  <c r="ED179" i="31"/>
  <c r="AG233" i="31"/>
  <c r="AX233" i="31"/>
  <c r="BP233" i="31" s="1"/>
  <c r="AG149" i="31"/>
  <c r="AX149" i="31"/>
  <c r="BP149" i="31" s="1"/>
  <c r="ED248" i="31"/>
  <c r="AJ265" i="31"/>
  <c r="BA265" i="31"/>
  <c r="BS265" i="31" s="1"/>
  <c r="EG13" i="31"/>
  <c r="EJ8" i="31"/>
  <c r="EG259" i="31"/>
  <c r="ED8" i="27"/>
  <c r="EG16" i="27"/>
  <c r="CF137" i="31"/>
  <c r="DN137" i="31" s="1"/>
  <c r="DO137" i="31"/>
  <c r="L137" i="31"/>
  <c r="L181" i="31"/>
  <c r="CF181" i="31"/>
  <c r="DN181" i="31" s="1"/>
  <c r="DO181" i="31"/>
  <c r="EG181" i="31" s="1"/>
  <c r="ED200" i="31"/>
  <c r="BO213" i="31"/>
  <c r="CW213" i="31"/>
  <c r="EG139" i="31"/>
  <c r="EM8" i="31"/>
  <c r="AX21" i="27"/>
  <c r="BP21" i="27" s="1"/>
  <c r="AG21" i="27"/>
  <c r="AX185" i="31"/>
  <c r="BP185" i="31" s="1"/>
  <c r="AG185" i="31"/>
  <c r="AH130" i="31"/>
  <c r="AY130" i="31"/>
  <c r="BQ130" i="31" s="1"/>
  <c r="DA130" i="31" s="1"/>
  <c r="CW120" i="31"/>
  <c r="BO120" i="31"/>
  <c r="AX225" i="31"/>
  <c r="BP225" i="31" s="1"/>
  <c r="AG225" i="31"/>
  <c r="AG115" i="31"/>
  <c r="AX115" i="31"/>
  <c r="BP115" i="31" s="1"/>
  <c r="AX241" i="31"/>
  <c r="BP241" i="31" s="1"/>
  <c r="AG241" i="31"/>
  <c r="R108" i="31"/>
  <c r="DD108" i="31" s="1"/>
  <c r="CL108" i="31"/>
  <c r="DT108" i="31" s="1"/>
  <c r="EM108" i="31" s="1"/>
  <c r="DE108" i="31"/>
  <c r="G108" i="31"/>
  <c r="CS108" i="31" s="1"/>
  <c r="M108" i="31"/>
  <c r="CY108" i="31" s="1"/>
  <c r="BO233" i="31"/>
  <c r="CW233" i="31"/>
  <c r="EG136" i="31"/>
  <c r="BO149" i="31"/>
  <c r="CW149" i="31"/>
  <c r="AH181" i="31"/>
  <c r="AY181" i="31"/>
  <c r="BQ181" i="31" s="1"/>
  <c r="DA181" i="31" s="1"/>
  <c r="ED41" i="31"/>
  <c r="EJ294" i="31"/>
  <c r="EJ65" i="31"/>
  <c r="ED130" i="31"/>
  <c r="ED238" i="31"/>
  <c r="AX213" i="31"/>
  <c r="BP213" i="31" s="1"/>
  <c r="AG213" i="31"/>
  <c r="BO21" i="27"/>
  <c r="CW21" i="27"/>
  <c r="DO130" i="31"/>
  <c r="CZ245" i="31"/>
  <c r="BR245" i="31"/>
  <c r="CW141" i="31"/>
  <c r="BO141" i="31"/>
  <c r="L253" i="31"/>
  <c r="CF253" i="31"/>
  <c r="DN253" i="31" s="1"/>
  <c r="DO253" i="31"/>
  <c r="BO225" i="31"/>
  <c r="CW225" i="31"/>
  <c r="ED271" i="31"/>
  <c r="EG39" i="31"/>
  <c r="BA75" i="31"/>
  <c r="BS75" i="31" s="1"/>
  <c r="AJ75" i="31"/>
  <c r="CW193" i="31"/>
  <c r="BO193" i="31"/>
  <c r="AG293" i="31"/>
  <c r="AX293" i="31"/>
  <c r="BP293" i="31" s="1"/>
  <c r="CX177" i="31"/>
  <c r="DO177" i="31"/>
  <c r="CW209" i="31"/>
  <c r="BO209" i="31"/>
  <c r="ED187" i="31"/>
  <c r="CW157" i="31"/>
  <c r="BO157" i="31"/>
  <c r="AH106" i="31"/>
  <c r="AY106" i="31"/>
  <c r="BQ106" i="31" s="1"/>
  <c r="DA106" i="31" s="1"/>
  <c r="EG269" i="31"/>
  <c r="EJ7" i="27"/>
  <c r="AY47" i="31"/>
  <c r="BQ47" i="31" s="1"/>
  <c r="DA47" i="31" s="1"/>
  <c r="AH47" i="31"/>
  <c r="CW58" i="31"/>
  <c r="BO58" i="31"/>
  <c r="BW111" i="31"/>
  <c r="AZ22" i="27"/>
  <c r="AI22" i="27"/>
  <c r="ED254" i="31"/>
  <c r="CL111" i="31"/>
  <c r="DT111" i="31" s="1"/>
  <c r="EM111" i="31" s="1"/>
  <c r="M111" i="31"/>
  <c r="CY111" i="31" s="1"/>
  <c r="R111" i="31"/>
  <c r="DD111" i="31" s="1"/>
  <c r="DE111" i="31"/>
  <c r="G111" i="31"/>
  <c r="CS111" i="31" s="1"/>
  <c r="BR154" i="31"/>
  <c r="CZ154" i="31"/>
  <c r="AK208" i="31"/>
  <c r="BB208" i="31"/>
  <c r="BT208" i="31" s="1"/>
  <c r="EG7" i="27"/>
  <c r="DA21" i="31"/>
  <c r="AH40" i="31"/>
  <c r="AY40" i="31"/>
  <c r="BQ40" i="31" s="1"/>
  <c r="DA40" i="31" s="1"/>
  <c r="CW303" i="31"/>
  <c r="BO303" i="31"/>
  <c r="L249" i="31"/>
  <c r="CF249" i="31"/>
  <c r="DN249" i="31" s="1"/>
  <c r="DO249" i="31"/>
  <c r="AG239" i="31"/>
  <c r="AX239" i="31"/>
  <c r="BP239" i="31" s="1"/>
  <c r="EG70" i="31"/>
  <c r="AG203" i="31"/>
  <c r="AX203" i="31"/>
  <c r="BP203" i="31" s="1"/>
  <c r="AY15" i="31"/>
  <c r="BQ15" i="31" s="1"/>
  <c r="DA15" i="31" s="1"/>
  <c r="AH15" i="31"/>
  <c r="BO239" i="31"/>
  <c r="CW239" i="31"/>
  <c r="U111" i="31"/>
  <c r="DG111" i="31" s="1"/>
  <c r="DW111" i="31"/>
  <c r="DA22" i="27"/>
  <c r="BA154" i="31"/>
  <c r="BS154" i="31" s="1"/>
  <c r="AJ154" i="31"/>
  <c r="BO66" i="31"/>
  <c r="CW66" i="31"/>
  <c r="M14" i="27"/>
  <c r="CY14" i="27" s="1"/>
  <c r="R14" i="27"/>
  <c r="DE14" i="27"/>
  <c r="CL14" i="27"/>
  <c r="CF217" i="31"/>
  <c r="DN217" i="31" s="1"/>
  <c r="EG217" i="31" s="1"/>
  <c r="L217" i="31"/>
  <c r="CW251" i="31"/>
  <c r="BO251" i="31"/>
  <c r="AZ21" i="31"/>
  <c r="AI21" i="31"/>
  <c r="EG298" i="31"/>
  <c r="AZ198" i="31"/>
  <c r="AI198" i="31"/>
  <c r="AH17" i="31"/>
  <c r="AY17" i="31"/>
  <c r="BQ17" i="31" s="1"/>
  <c r="DA17" i="31" s="1"/>
  <c r="AJ207" i="31"/>
  <c r="BA207" i="31"/>
  <c r="BS207" i="31" s="1"/>
  <c r="AG303" i="31"/>
  <c r="AX303" i="31"/>
  <c r="BP303" i="31" s="1"/>
  <c r="CW219" i="31"/>
  <c r="BO219" i="31"/>
  <c r="AX251" i="31"/>
  <c r="BP251" i="31" s="1"/>
  <c r="AG251" i="31"/>
  <c r="AX279" i="31"/>
  <c r="BP279" i="31" s="1"/>
  <c r="AG279" i="31"/>
  <c r="CW295" i="31"/>
  <c r="BO295" i="31"/>
  <c r="EJ242" i="31"/>
  <c r="CZ124" i="31"/>
  <c r="BR124" i="31"/>
  <c r="EG6" i="27"/>
  <c r="ED172" i="31"/>
  <c r="AK89" i="31"/>
  <c r="BB89" i="31"/>
  <c r="BT89" i="31" s="1"/>
  <c r="ED194" i="31"/>
  <c r="AX219" i="31"/>
  <c r="BP219" i="31" s="1"/>
  <c r="AG219" i="31"/>
  <c r="CW279" i="31"/>
  <c r="BO279" i="31"/>
  <c r="BW14" i="27"/>
  <c r="DW14" i="27" s="1"/>
  <c r="DV14" i="27"/>
  <c r="AJ51" i="31"/>
  <c r="BA51" i="31"/>
  <c r="BS51" i="31" s="1"/>
  <c r="ED220" i="31"/>
  <c r="AG295" i="31"/>
  <c r="AX295" i="31"/>
  <c r="BP295" i="31" s="1"/>
  <c r="BO183" i="31"/>
  <c r="CW183" i="31"/>
  <c r="AH50" i="31"/>
  <c r="AY50" i="31"/>
  <c r="BQ50" i="31" s="1"/>
  <c r="AG263" i="31"/>
  <c r="AX263" i="31"/>
  <c r="BP263" i="31" s="1"/>
  <c r="ED174" i="31"/>
  <c r="AI231" i="31"/>
  <c r="AZ231" i="31"/>
  <c r="CI268" i="31"/>
  <c r="DQ268" i="31" s="1"/>
  <c r="DR268" i="31"/>
  <c r="DB268" i="31"/>
  <c r="O268" i="31"/>
  <c r="CZ207" i="31"/>
  <c r="BR207" i="31"/>
  <c r="AK268" i="31"/>
  <c r="BB268" i="31"/>
  <c r="BT268" i="31" s="1"/>
  <c r="BO291" i="31"/>
  <c r="CW291" i="31"/>
  <c r="S188" i="31"/>
  <c r="DC188" i="31"/>
  <c r="DU188" i="31"/>
  <c r="BU188" i="31"/>
  <c r="AI129" i="31"/>
  <c r="AZ129" i="31"/>
  <c r="EG282" i="31"/>
  <c r="BA160" i="31"/>
  <c r="BS160" i="31" s="1"/>
  <c r="AJ160" i="31"/>
  <c r="DF14" i="27"/>
  <c r="U14" i="27"/>
  <c r="DG14" i="27" s="1"/>
  <c r="BR51" i="31"/>
  <c r="CZ51" i="31"/>
  <c r="AH217" i="31"/>
  <c r="AY217" i="31"/>
  <c r="BQ217" i="31" s="1"/>
  <c r="DA217" i="31" s="1"/>
  <c r="AG183" i="31"/>
  <c r="AX183" i="31"/>
  <c r="BP183" i="31" s="1"/>
  <c r="ED262" i="31"/>
  <c r="BO263" i="31"/>
  <c r="CW263" i="31"/>
  <c r="AJ20" i="27"/>
  <c r="BA20" i="27"/>
  <c r="BS20" i="27" s="1"/>
  <c r="CW203" i="31"/>
  <c r="BO203" i="31"/>
  <c r="ED4" i="31"/>
  <c r="ED284" i="31"/>
  <c r="CF40" i="31"/>
  <c r="DN40" i="31" s="1"/>
  <c r="L40" i="31"/>
  <c r="DO40" i="31"/>
  <c r="AI37" i="31"/>
  <c r="AZ37" i="31"/>
  <c r="AX291" i="31"/>
  <c r="BP291" i="31" s="1"/>
  <c r="AG291" i="31"/>
  <c r="AZ46" i="31"/>
  <c r="AI46" i="31"/>
  <c r="AI84" i="31"/>
  <c r="AZ84" i="31"/>
  <c r="AM188" i="31"/>
  <c r="BE188" i="31" s="1"/>
  <c r="BD188" i="31"/>
  <c r="BV188" i="31" s="1"/>
  <c r="DA129" i="31"/>
  <c r="CZ135" i="31"/>
  <c r="BR135" i="31"/>
  <c r="CZ160" i="31"/>
  <c r="BR160" i="31"/>
  <c r="AJ155" i="31"/>
  <c r="BA155" i="31"/>
  <c r="BS155" i="31" s="1"/>
  <c r="S190" i="31"/>
  <c r="DC190" i="31"/>
  <c r="DU190" i="31"/>
  <c r="BU190" i="31"/>
  <c r="EG138" i="31"/>
  <c r="AY249" i="31"/>
  <c r="BQ249" i="31" s="1"/>
  <c r="DA249" i="31" s="1"/>
  <c r="AH249" i="31"/>
  <c r="BA286" i="31"/>
  <c r="BS286" i="31" s="1"/>
  <c r="AJ286" i="31"/>
  <c r="BR20" i="27"/>
  <c r="CZ20" i="27"/>
  <c r="L47" i="31"/>
  <c r="DO47" i="31"/>
  <c r="CF47" i="31"/>
  <c r="DN47" i="31" s="1"/>
  <c r="AG66" i="31"/>
  <c r="AX66" i="31"/>
  <c r="BP66" i="31" s="1"/>
  <c r="ED9" i="31"/>
  <c r="EG77" i="31"/>
  <c r="ED138" i="31"/>
  <c r="AZ62" i="31"/>
  <c r="AI62" i="31"/>
  <c r="ED287" i="31"/>
  <c r="DB89" i="31"/>
  <c r="O89" i="31"/>
  <c r="CI89" i="31"/>
  <c r="DQ89" i="31" s="1"/>
  <c r="DR89" i="31"/>
  <c r="AJ135" i="31"/>
  <c r="BA135" i="31"/>
  <c r="BS135" i="31" s="1"/>
  <c r="EM14" i="27"/>
  <c r="CI208" i="31"/>
  <c r="DQ208" i="31" s="1"/>
  <c r="O208" i="31"/>
  <c r="DR208" i="31"/>
  <c r="DB208" i="31"/>
  <c r="CZ155" i="31"/>
  <c r="BR155" i="31"/>
  <c r="CW191" i="31"/>
  <c r="BO191" i="31"/>
  <c r="EG236" i="31"/>
  <c r="AZ23" i="27"/>
  <c r="AI23" i="27"/>
  <c r="ED250" i="31"/>
  <c r="AM190" i="31"/>
  <c r="BE190" i="31" s="1"/>
  <c r="BD190" i="31"/>
  <c r="BV190" i="31" s="1"/>
  <c r="G14" i="27"/>
  <c r="CS14" i="27" s="1"/>
  <c r="BO255" i="31"/>
  <c r="CW255" i="31"/>
  <c r="CZ286" i="31"/>
  <c r="BR286" i="31"/>
  <c r="DO15" i="31"/>
  <c r="CF15" i="31"/>
  <c r="DN15" i="31" s="1"/>
  <c r="L15" i="31"/>
  <c r="AJ124" i="31"/>
  <c r="BA124" i="31"/>
  <c r="BS124" i="31" s="1"/>
  <c r="EJ268" i="31"/>
  <c r="EG252" i="31"/>
  <c r="CF50" i="31"/>
  <c r="DN50" i="31" s="1"/>
  <c r="EG50" i="31" s="1"/>
  <c r="L50" i="31"/>
  <c r="AG58" i="31"/>
  <c r="AX58" i="31"/>
  <c r="BP58" i="31" s="1"/>
  <c r="AZ234" i="31"/>
  <c r="AI234" i="31"/>
  <c r="AG191" i="31"/>
  <c r="AX191" i="31"/>
  <c r="BP191" i="31" s="1"/>
  <c r="AG255" i="31"/>
  <c r="AX255" i="31"/>
  <c r="BP255" i="31" s="1"/>
  <c r="ED202" i="31"/>
  <c r="L17" i="31"/>
  <c r="CF17" i="31"/>
  <c r="DN17" i="31" s="1"/>
  <c r="DO17" i="31"/>
  <c r="ED242" i="31"/>
  <c r="EG4" i="31"/>
  <c r="DB273" i="31"/>
  <c r="DR273" i="31"/>
  <c r="CI273" i="31"/>
  <c r="DQ273" i="31" s="1"/>
  <c r="O273" i="31"/>
  <c r="AY218" i="31"/>
  <c r="BQ218" i="31" s="1"/>
  <c r="DA218" i="31" s="1"/>
  <c r="AH218" i="31"/>
  <c r="AI121" i="31"/>
  <c r="AZ121" i="31"/>
  <c r="AY122" i="31"/>
  <c r="BQ122" i="31" s="1"/>
  <c r="DA122" i="31" s="1"/>
  <c r="AH122" i="31"/>
  <c r="ED297" i="31"/>
  <c r="ED160" i="31"/>
  <c r="EG142" i="31"/>
  <c r="T65" i="31"/>
  <c r="DF65" i="31" s="1"/>
  <c r="AK95" i="31"/>
  <c r="BB95" i="31"/>
  <c r="BT95" i="31" s="1"/>
  <c r="AJ204" i="31"/>
  <c r="BA204" i="31"/>
  <c r="BS204" i="31" s="1"/>
  <c r="L60" i="31"/>
  <c r="CF60" i="31"/>
  <c r="DN60" i="31" s="1"/>
  <c r="DO60" i="31"/>
  <c r="AY73" i="31"/>
  <c r="BQ73" i="31" s="1"/>
  <c r="DA73" i="31" s="1"/>
  <c r="AH73" i="31"/>
  <c r="DR175" i="31"/>
  <c r="DB175" i="31"/>
  <c r="CI175" i="31"/>
  <c r="DQ175" i="31" s="1"/>
  <c r="O175" i="31"/>
  <c r="EG248" i="31"/>
  <c r="BW294" i="31"/>
  <c r="CI98" i="31"/>
  <c r="DQ98" i="31" s="1"/>
  <c r="DR98" i="31"/>
  <c r="O98" i="31"/>
  <c r="DB98" i="31"/>
  <c r="ED190" i="31"/>
  <c r="L122" i="31"/>
  <c r="CF122" i="31"/>
  <c r="DN122" i="31" s="1"/>
  <c r="DO122" i="31"/>
  <c r="AI220" i="31"/>
  <c r="AZ220" i="31"/>
  <c r="BR44" i="31"/>
  <c r="CZ44" i="31"/>
  <c r="DO100" i="31"/>
  <c r="L100" i="31"/>
  <c r="CF100" i="31"/>
  <c r="DN100" i="31" s="1"/>
  <c r="EG100" i="31" s="1"/>
  <c r="DW65" i="31"/>
  <c r="EO65" i="31" s="1"/>
  <c r="B65" i="31" s="1"/>
  <c r="AK175" i="31"/>
  <c r="BB175" i="31"/>
  <c r="BT175" i="31" s="1"/>
  <c r="CZ204" i="31"/>
  <c r="BR204" i="31"/>
  <c r="DA289" i="31"/>
  <c r="BB273" i="31"/>
  <c r="BT273" i="31" s="1"/>
  <c r="AK273" i="31"/>
  <c r="AJ248" i="31"/>
  <c r="BA248" i="31"/>
  <c r="BS248" i="31" s="1"/>
  <c r="BB98" i="31"/>
  <c r="BT98" i="31" s="1"/>
  <c r="AK98" i="31"/>
  <c r="BB77" i="31"/>
  <c r="BT77" i="31" s="1"/>
  <c r="AK77" i="31"/>
  <c r="AI15" i="27"/>
  <c r="AZ15" i="27"/>
  <c r="ED225" i="31"/>
  <c r="AH101" i="31"/>
  <c r="AY101" i="31"/>
  <c r="BQ101" i="31" s="1"/>
  <c r="DA101" i="31" s="1"/>
  <c r="DR246" i="31"/>
  <c r="O246" i="31"/>
  <c r="CI246" i="31"/>
  <c r="DQ246" i="31" s="1"/>
  <c r="DB246" i="31"/>
  <c r="BU9" i="27"/>
  <c r="S9" i="27"/>
  <c r="DU9" i="27"/>
  <c r="DC9" i="27"/>
  <c r="DT9" i="27"/>
  <c r="AY60" i="31"/>
  <c r="BQ60" i="31" s="1"/>
  <c r="DA60" i="31" s="1"/>
  <c r="AH60" i="31"/>
  <c r="CF101" i="31"/>
  <c r="DN101" i="31" s="1"/>
  <c r="L101" i="31"/>
  <c r="DO101" i="31"/>
  <c r="DA13" i="27"/>
  <c r="BC7" i="27"/>
  <c r="AL7" i="27"/>
  <c r="BD18" i="31"/>
  <c r="BV18" i="31" s="1"/>
  <c r="AM18" i="31"/>
  <c r="BE18" i="31" s="1"/>
  <c r="L218" i="31"/>
  <c r="CF218" i="31"/>
  <c r="DN218" i="31" s="1"/>
  <c r="DO218" i="31"/>
  <c r="EG308" i="31"/>
  <c r="DG65" i="31"/>
  <c r="DA220" i="31"/>
  <c r="EJ144" i="31"/>
  <c r="B144" i="31" s="1"/>
  <c r="AZ13" i="27"/>
  <c r="AI13" i="27"/>
  <c r="AJ44" i="31"/>
  <c r="BA44" i="31"/>
  <c r="BS44" i="31" s="1"/>
  <c r="EG121" i="31"/>
  <c r="AI289" i="31"/>
  <c r="AZ289" i="31"/>
  <c r="O77" i="31"/>
  <c r="DR77" i="31"/>
  <c r="CI77" i="31"/>
  <c r="DQ77" i="31" s="1"/>
  <c r="DB77" i="31"/>
  <c r="EG165" i="31"/>
  <c r="O95" i="31"/>
  <c r="DR95" i="31"/>
  <c r="DB95" i="31"/>
  <c r="CI95" i="31"/>
  <c r="DQ95" i="31" s="1"/>
  <c r="AY100" i="31"/>
  <c r="BQ100" i="31" s="1"/>
  <c r="DA100" i="31" s="1"/>
  <c r="AH100" i="31"/>
  <c r="R294" i="31"/>
  <c r="DD294" i="31" s="1"/>
  <c r="G294" i="31"/>
  <c r="CS294" i="31" s="1"/>
  <c r="CL294" i="31"/>
  <c r="DT294" i="31" s="1"/>
  <c r="DE294" i="31"/>
  <c r="M294" i="31"/>
  <c r="CY294" i="31" s="1"/>
  <c r="CZ248" i="31"/>
  <c r="BR248" i="31"/>
  <c r="DD7" i="27"/>
  <c r="DC18" i="31"/>
  <c r="DU18" i="31"/>
  <c r="BU18" i="31"/>
  <c r="S18" i="31"/>
  <c r="AI42" i="31"/>
  <c r="AZ42" i="31"/>
  <c r="BD9" i="27"/>
  <c r="BV9" i="27" s="1"/>
  <c r="AM9" i="27"/>
  <c r="BE9" i="27" s="1"/>
  <c r="AZ139" i="31"/>
  <c r="AI139" i="31"/>
  <c r="DW33" i="31"/>
  <c r="CN33" i="31"/>
  <c r="DV33" i="31" s="1"/>
  <c r="T33" i="31"/>
  <c r="DF33" i="31" s="1"/>
  <c r="L73" i="31"/>
  <c r="DO73" i="31"/>
  <c r="CF73" i="31"/>
  <c r="DN73" i="31" s="1"/>
  <c r="BB246" i="31"/>
  <c r="BT246" i="31" s="1"/>
  <c r="AK246" i="31"/>
  <c r="EG267" i="31"/>
  <c r="EJ39" i="31"/>
  <c r="ED142" i="31"/>
  <c r="EJ134" i="31"/>
  <c r="EG278" i="31"/>
  <c r="AH91" i="31"/>
  <c r="AY91" i="31"/>
  <c r="BQ91" i="31" s="1"/>
  <c r="DA91" i="31" s="1"/>
  <c r="DR162" i="31"/>
  <c r="O162" i="31"/>
  <c r="DB162" i="31"/>
  <c r="CI162" i="31"/>
  <c r="DQ162" i="31" s="1"/>
  <c r="AY146" i="31"/>
  <c r="BQ146" i="31" s="1"/>
  <c r="DA146" i="31" s="1"/>
  <c r="AH146" i="31"/>
  <c r="CF91" i="31"/>
  <c r="DN91" i="31" s="1"/>
  <c r="L91" i="31"/>
  <c r="DO91" i="31"/>
  <c r="AI276" i="31"/>
  <c r="AZ276" i="31"/>
  <c r="BB162" i="31"/>
  <c r="BT162" i="31" s="1"/>
  <c r="AK162" i="31"/>
  <c r="EJ107" i="31"/>
  <c r="ED276" i="31"/>
  <c r="ED105" i="31"/>
  <c r="EG169" i="31"/>
  <c r="EG93" i="31"/>
  <c r="L146" i="31"/>
  <c r="CF146" i="31"/>
  <c r="DN146" i="31" s="1"/>
  <c r="DO146" i="31"/>
  <c r="DA276" i="31"/>
  <c r="EG230" i="31"/>
  <c r="EG196" i="31"/>
  <c r="AH247" i="31"/>
  <c r="AY247" i="31"/>
  <c r="BQ247" i="31" s="1"/>
  <c r="BD259" i="31"/>
  <c r="BV259" i="31" s="1"/>
  <c r="AM259" i="31"/>
  <c r="BE259" i="31" s="1"/>
  <c r="AK151" i="31"/>
  <c r="BB151" i="31"/>
  <c r="BT151" i="31" s="1"/>
  <c r="BD59" i="31"/>
  <c r="BV59" i="31" s="1"/>
  <c r="AM59" i="31"/>
  <c r="BE59" i="31" s="1"/>
  <c r="BW280" i="31"/>
  <c r="DW280" i="31" s="1"/>
  <c r="AJ236" i="31"/>
  <c r="BA236" i="31"/>
  <c r="BS236" i="31" s="1"/>
  <c r="AI278" i="31"/>
  <c r="AZ278" i="31"/>
  <c r="AI138" i="31"/>
  <c r="AZ138" i="31"/>
  <c r="AI12" i="27"/>
  <c r="AZ12" i="27"/>
  <c r="AJ186" i="31"/>
  <c r="BA186" i="31"/>
  <c r="BS186" i="31" s="1"/>
  <c r="CZ25" i="31"/>
  <c r="BR25" i="31"/>
  <c r="AH284" i="31"/>
  <c r="AY284" i="31"/>
  <c r="BQ284" i="31" s="1"/>
  <c r="DA284" i="31" s="1"/>
  <c r="AZ36" i="31"/>
  <c r="AI36" i="31"/>
  <c r="DB151" i="31"/>
  <c r="CI151" i="31"/>
  <c r="DQ151" i="31" s="1"/>
  <c r="O151" i="31"/>
  <c r="DR151" i="31"/>
  <c r="AK35" i="31"/>
  <c r="BB35" i="31"/>
  <c r="BT35" i="31" s="1"/>
  <c r="DB22" i="31"/>
  <c r="DR22" i="31"/>
  <c r="O22" i="31"/>
  <c r="CI22" i="31"/>
  <c r="DQ22" i="31" s="1"/>
  <c r="EG114" i="31"/>
  <c r="EG123" i="31"/>
  <c r="BO287" i="31"/>
  <c r="CW287" i="31"/>
  <c r="AY97" i="31"/>
  <c r="BQ97" i="31" s="1"/>
  <c r="DA97" i="31" s="1"/>
  <c r="AH97" i="31"/>
  <c r="DU259" i="31"/>
  <c r="BU259" i="31"/>
  <c r="S259" i="31"/>
  <c r="DC259" i="31"/>
  <c r="AI169" i="31"/>
  <c r="AZ169" i="31"/>
  <c r="L271" i="31"/>
  <c r="CF271" i="31"/>
  <c r="DN271" i="31" s="1"/>
  <c r="DO271" i="31"/>
  <c r="AZ34" i="31"/>
  <c r="AI34" i="31"/>
  <c r="BU59" i="31"/>
  <c r="DU59" i="31"/>
  <c r="DC59" i="31"/>
  <c r="S59" i="31"/>
  <c r="L305" i="31"/>
  <c r="CF305" i="31"/>
  <c r="DN305" i="31" s="1"/>
  <c r="DO305" i="31"/>
  <c r="BC116" i="31"/>
  <c r="AL116" i="31"/>
  <c r="DA278" i="31"/>
  <c r="DA138" i="31"/>
  <c r="AH167" i="31"/>
  <c r="AY167" i="31"/>
  <c r="BQ167" i="31" s="1"/>
  <c r="DA167" i="31" s="1"/>
  <c r="L76" i="31"/>
  <c r="CF76" i="31"/>
  <c r="DN76" i="31" s="1"/>
  <c r="DO76" i="31"/>
  <c r="AY41" i="31"/>
  <c r="BQ41" i="31" s="1"/>
  <c r="DA41" i="31" s="1"/>
  <c r="AH41" i="31"/>
  <c r="AI23" i="31"/>
  <c r="AZ23" i="31"/>
  <c r="O35" i="31"/>
  <c r="CI35" i="31"/>
  <c r="DQ35" i="31" s="1"/>
  <c r="DB35" i="31"/>
  <c r="DR35" i="31"/>
  <c r="AK22" i="31"/>
  <c r="BB22" i="31"/>
  <c r="BT22" i="31" s="1"/>
  <c r="BB166" i="31"/>
  <c r="BT166" i="31" s="1"/>
  <c r="AK166" i="31"/>
  <c r="AH103" i="31"/>
  <c r="AY103" i="31"/>
  <c r="BQ103" i="31" s="1"/>
  <c r="DA103" i="31" s="1"/>
  <c r="AH271" i="31"/>
  <c r="AY271" i="31"/>
  <c r="BQ271" i="31" s="1"/>
  <c r="DA271" i="31" s="1"/>
  <c r="EJ38" i="31"/>
  <c r="EJ302" i="31"/>
  <c r="EJ309" i="31"/>
  <c r="EJ240" i="31"/>
  <c r="B240" i="31" s="1"/>
  <c r="AX287" i="31"/>
  <c r="BP287" i="31" s="1"/>
  <c r="AG287" i="31"/>
  <c r="AY113" i="31"/>
  <c r="BQ113" i="31" s="1"/>
  <c r="DA113" i="31" s="1"/>
  <c r="AH113" i="31"/>
  <c r="S147" i="31"/>
  <c r="BU147" i="31"/>
  <c r="DC147" i="31"/>
  <c r="DU147" i="31"/>
  <c r="L103" i="31"/>
  <c r="CF103" i="31"/>
  <c r="DN103" i="31" s="1"/>
  <c r="DO103" i="31"/>
  <c r="AK306" i="31"/>
  <c r="BB306" i="31"/>
  <c r="BT306" i="31" s="1"/>
  <c r="AI29" i="31"/>
  <c r="AZ29" i="31"/>
  <c r="CF97" i="31"/>
  <c r="DN97" i="31" s="1"/>
  <c r="L97" i="31"/>
  <c r="DO97" i="31"/>
  <c r="AZ86" i="31"/>
  <c r="AI86" i="31"/>
  <c r="BA210" i="31"/>
  <c r="BS210" i="31" s="1"/>
  <c r="AJ210" i="31"/>
  <c r="L284" i="31"/>
  <c r="CF284" i="31"/>
  <c r="DN284" i="31" s="1"/>
  <c r="DO284" i="31"/>
  <c r="O166" i="31"/>
  <c r="CI166" i="31"/>
  <c r="DQ166" i="31" s="1"/>
  <c r="DR166" i="31"/>
  <c r="DB166" i="31"/>
  <c r="AH96" i="31"/>
  <c r="AY96" i="31"/>
  <c r="BQ96" i="31" s="1"/>
  <c r="DA96" i="31" s="1"/>
  <c r="CF167" i="31"/>
  <c r="DN167" i="31" s="1"/>
  <c r="L167" i="31"/>
  <c r="DO167" i="31"/>
  <c r="CI306" i="31"/>
  <c r="DQ306" i="31" s="1"/>
  <c r="DB306" i="31"/>
  <c r="DR306" i="31"/>
  <c r="O306" i="31"/>
  <c r="R280" i="31"/>
  <c r="DD280" i="31" s="1"/>
  <c r="EM280" i="31" s="1"/>
  <c r="G280" i="31"/>
  <c r="CS280" i="31" s="1"/>
  <c r="M280" i="31"/>
  <c r="CY280" i="31" s="1"/>
  <c r="DE280" i="31"/>
  <c r="CL280" i="31"/>
  <c r="DT280" i="31" s="1"/>
  <c r="EG264" i="31"/>
  <c r="EG126" i="31"/>
  <c r="L24" i="27"/>
  <c r="CF24" i="27"/>
  <c r="DN24" i="27" s="1"/>
  <c r="DO24" i="27"/>
  <c r="AH305" i="31"/>
  <c r="AY305" i="31"/>
  <c r="BQ305" i="31" s="1"/>
  <c r="DA305" i="31" s="1"/>
  <c r="AM147" i="31"/>
  <c r="BE147" i="31" s="1"/>
  <c r="BD147" i="31"/>
  <c r="BV147" i="31" s="1"/>
  <c r="DA29" i="31"/>
  <c r="AY24" i="27"/>
  <c r="BQ24" i="27" s="1"/>
  <c r="DA24" i="27" s="1"/>
  <c r="AH24" i="27"/>
  <c r="CF247" i="31"/>
  <c r="DN247" i="31" s="1"/>
  <c r="L247" i="31"/>
  <c r="DO247" i="31"/>
  <c r="CZ236" i="31"/>
  <c r="BR236" i="31"/>
  <c r="AI133" i="31"/>
  <c r="AZ133" i="31"/>
  <c r="L96" i="31"/>
  <c r="DO96" i="31"/>
  <c r="CF96" i="31"/>
  <c r="DN96" i="31" s="1"/>
  <c r="BR210" i="31"/>
  <c r="CZ210" i="31"/>
  <c r="CZ186" i="31"/>
  <c r="BR186" i="31"/>
  <c r="BA25" i="31"/>
  <c r="BS25" i="31" s="1"/>
  <c r="AJ25" i="31"/>
  <c r="AI174" i="31"/>
  <c r="AZ174" i="31"/>
  <c r="BP284" i="31"/>
  <c r="L113" i="31"/>
  <c r="CF113" i="31"/>
  <c r="DN113" i="31" s="1"/>
  <c r="DO113" i="31"/>
  <c r="AH76" i="31"/>
  <c r="AY76" i="31"/>
  <c r="BQ76" i="31" s="1"/>
  <c r="DA76" i="31" s="1"/>
  <c r="L41" i="31"/>
  <c r="CF41" i="31"/>
  <c r="DN41" i="31" s="1"/>
  <c r="DO41" i="31"/>
  <c r="AZ93" i="31"/>
  <c r="AI93" i="31"/>
  <c r="BC134" i="31"/>
  <c r="AL134" i="31"/>
  <c r="ED5" i="27"/>
  <c r="EG296" i="31"/>
  <c r="EG234" i="31"/>
  <c r="EJ216" i="31"/>
  <c r="EJ250" i="31"/>
  <c r="EG172" i="31"/>
  <c r="AI142" i="31"/>
  <c r="AZ142" i="31"/>
  <c r="AI6" i="31"/>
  <c r="AZ6" i="31"/>
  <c r="BB128" i="31"/>
  <c r="BT128" i="31" s="1"/>
  <c r="DD128" i="31" s="1"/>
  <c r="AK128" i="31"/>
  <c r="DU94" i="31"/>
  <c r="BU94" i="31"/>
  <c r="S94" i="31"/>
  <c r="DC94" i="31"/>
  <c r="AJ69" i="31"/>
  <c r="BA69" i="31"/>
  <c r="BS69" i="31" s="1"/>
  <c r="DR6" i="27"/>
  <c r="DB6" i="27"/>
  <c r="CI6" i="27"/>
  <c r="DQ6" i="27" s="1"/>
  <c r="O6" i="27"/>
  <c r="BR48" i="31"/>
  <c r="DC107" i="31"/>
  <c r="BU107" i="31"/>
  <c r="S107" i="31"/>
  <c r="DU107" i="31"/>
  <c r="BR212" i="31"/>
  <c r="CZ212" i="31"/>
  <c r="O28" i="31"/>
  <c r="DB28" i="31"/>
  <c r="CI28" i="31"/>
  <c r="DQ28" i="31" s="1"/>
  <c r="DR28" i="31"/>
  <c r="AZ13" i="31"/>
  <c r="AI13" i="31"/>
  <c r="DB45" i="31"/>
  <c r="O45" i="31"/>
  <c r="DR45" i="31"/>
  <c r="CI45" i="31"/>
  <c r="DQ45" i="31" s="1"/>
  <c r="AM165" i="31"/>
  <c r="BE165" i="31" s="1"/>
  <c r="BD165" i="31"/>
  <c r="BV165" i="31" s="1"/>
  <c r="BO275" i="31"/>
  <c r="CW275" i="31"/>
  <c r="ED279" i="31"/>
  <c r="CI10" i="27"/>
  <c r="DQ10" i="27" s="1"/>
  <c r="DB10" i="27"/>
  <c r="O10" i="27"/>
  <c r="DR10" i="27"/>
  <c r="AZ72" i="31"/>
  <c r="AI72" i="31"/>
  <c r="BB6" i="27"/>
  <c r="BT6" i="27" s="1"/>
  <c r="DD6" i="27" s="1"/>
  <c r="AK6" i="27"/>
  <c r="BA48" i="31"/>
  <c r="BS48" i="31" s="1"/>
  <c r="AJ48" i="31"/>
  <c r="AM230" i="31"/>
  <c r="BE230" i="31" s="1"/>
  <c r="BD230" i="31"/>
  <c r="BV230" i="31" s="1"/>
  <c r="CZ140" i="31"/>
  <c r="BR140" i="31"/>
  <c r="BA19" i="27"/>
  <c r="BS19" i="27" s="1"/>
  <c r="AJ19" i="27"/>
  <c r="BB28" i="31"/>
  <c r="BT28" i="31" s="1"/>
  <c r="AK28" i="31"/>
  <c r="BB45" i="31"/>
  <c r="BT45" i="31" s="1"/>
  <c r="AK45" i="31"/>
  <c r="AM176" i="31"/>
  <c r="BE176" i="31" s="1"/>
  <c r="BD176" i="31"/>
  <c r="BV176" i="31" s="1"/>
  <c r="EJ4" i="31"/>
  <c r="ED274" i="31"/>
  <c r="EG243" i="31"/>
  <c r="ED5" i="31"/>
  <c r="B5" i="31" s="1"/>
  <c r="EG109" i="31"/>
  <c r="EM192" i="31"/>
  <c r="EG78" i="31"/>
  <c r="EM171" i="31"/>
  <c r="EJ266" i="31"/>
  <c r="ED217" i="31"/>
  <c r="EG17" i="27"/>
  <c r="EG163" i="31"/>
  <c r="EG71" i="31"/>
  <c r="U12" i="31"/>
  <c r="AK10" i="27"/>
  <c r="BB10" i="27"/>
  <c r="BT10" i="27" s="1"/>
  <c r="DD10" i="27" s="1"/>
  <c r="AM94" i="31"/>
  <c r="BE94" i="31" s="1"/>
  <c r="BD94" i="31"/>
  <c r="BV94" i="31" s="1"/>
  <c r="AI237" i="31"/>
  <c r="AZ237" i="31"/>
  <c r="CZ69" i="31"/>
  <c r="BR69" i="31"/>
  <c r="DB282" i="31"/>
  <c r="CI282" i="31"/>
  <c r="DQ282" i="31" s="1"/>
  <c r="O282" i="31"/>
  <c r="DR282" i="31"/>
  <c r="O211" i="31"/>
  <c r="DB211" i="31"/>
  <c r="CI211" i="31"/>
  <c r="DQ211" i="31" s="1"/>
  <c r="DR211" i="31"/>
  <c r="BD107" i="31"/>
  <c r="BV107" i="31" s="1"/>
  <c r="AM107" i="31"/>
  <c r="BE107" i="31" s="1"/>
  <c r="BA212" i="31"/>
  <c r="BS212" i="31" s="1"/>
  <c r="AJ212" i="31"/>
  <c r="AZ123" i="31"/>
  <c r="AI123" i="31"/>
  <c r="BB127" i="31"/>
  <c r="BT127" i="31" s="1"/>
  <c r="DD127" i="31" s="1"/>
  <c r="AK127" i="31"/>
  <c r="DU165" i="31"/>
  <c r="S165" i="31"/>
  <c r="BU165" i="31"/>
  <c r="DC165" i="31"/>
  <c r="AG275" i="31"/>
  <c r="AX275" i="31"/>
  <c r="BP275" i="31" s="1"/>
  <c r="AZ88" i="31"/>
  <c r="AI88" i="31"/>
  <c r="O128" i="31"/>
  <c r="CI128" i="31"/>
  <c r="DQ128" i="31" s="1"/>
  <c r="DB128" i="31"/>
  <c r="DR128" i="31"/>
  <c r="BB282" i="31"/>
  <c r="BT282" i="31" s="1"/>
  <c r="AK282" i="31"/>
  <c r="AK211" i="31"/>
  <c r="BB211" i="31"/>
  <c r="BT211" i="31" s="1"/>
  <c r="S230" i="31"/>
  <c r="DU230" i="31"/>
  <c r="BU230" i="31"/>
  <c r="DC230" i="31"/>
  <c r="AJ140" i="31"/>
  <c r="BA140" i="31"/>
  <c r="BS140" i="31" s="1"/>
  <c r="BC300" i="31"/>
  <c r="AL300" i="31"/>
  <c r="BR19" i="27"/>
  <c r="CZ19" i="27"/>
  <c r="AI205" i="31"/>
  <c r="AZ205" i="31"/>
  <c r="S176" i="31"/>
  <c r="DC176" i="31"/>
  <c r="BU176" i="31"/>
  <c r="DU176" i="31"/>
  <c r="CI127" i="31"/>
  <c r="DQ127" i="31" s="1"/>
  <c r="O127" i="31"/>
  <c r="DR127" i="31"/>
  <c r="DB127" i="31"/>
  <c r="AZ43" i="31"/>
  <c r="AI43" i="31"/>
  <c r="AM288" i="31"/>
  <c r="BE288" i="31" s="1"/>
  <c r="BD288" i="31"/>
  <c r="BV288" i="31" s="1"/>
  <c r="BR226" i="31"/>
  <c r="CZ226" i="31"/>
  <c r="CF52" i="31"/>
  <c r="DN52" i="31" s="1"/>
  <c r="EG52" i="31" s="1"/>
  <c r="L52" i="31"/>
  <c r="DO52" i="31"/>
  <c r="AK85" i="31"/>
  <c r="BB85" i="31"/>
  <c r="BT85" i="31" s="1"/>
  <c r="BC38" i="31"/>
  <c r="AL38" i="31"/>
  <c r="AL250" i="31"/>
  <c r="BC250" i="31"/>
  <c r="AJ92" i="31"/>
  <c r="BA92" i="31"/>
  <c r="BS92" i="31" s="1"/>
  <c r="CI261" i="31"/>
  <c r="DQ261" i="31" s="1"/>
  <c r="DR261" i="31"/>
  <c r="O261" i="31"/>
  <c r="DB261" i="31"/>
  <c r="AZ308" i="31"/>
  <c r="AI308" i="31"/>
  <c r="BA299" i="31"/>
  <c r="BS299" i="31" s="1"/>
  <c r="AJ299" i="31"/>
  <c r="BR5" i="27"/>
  <c r="CZ5" i="27"/>
  <c r="AK243" i="31"/>
  <c r="BB243" i="31"/>
  <c r="BT243" i="31" s="1"/>
  <c r="CZ235" i="31"/>
  <c r="BR235" i="31"/>
  <c r="DA195" i="31"/>
  <c r="T105" i="31"/>
  <c r="DF105" i="31" s="1"/>
  <c r="CN105" i="31"/>
  <c r="DV105" i="31" s="1"/>
  <c r="EO105" i="31" s="1"/>
  <c r="B105" i="31" s="1"/>
  <c r="DB31" i="31"/>
  <c r="O31" i="31"/>
  <c r="DR31" i="31"/>
  <c r="EJ31" i="31" s="1"/>
  <c r="CI31" i="31"/>
  <c r="DQ31" i="31" s="1"/>
  <c r="AK224" i="31"/>
  <c r="BB224" i="31"/>
  <c r="BT224" i="31" s="1"/>
  <c r="DD224" i="31" s="1"/>
  <c r="AZ71" i="31"/>
  <c r="AI71" i="31"/>
  <c r="CF16" i="31"/>
  <c r="DN16" i="31" s="1"/>
  <c r="L16" i="31"/>
  <c r="BC302" i="31"/>
  <c r="AL302" i="31"/>
  <c r="R80" i="31"/>
  <c r="DD80" i="31" s="1"/>
  <c r="CL80" i="31"/>
  <c r="DT80" i="31" s="1"/>
  <c r="DE80" i="31"/>
  <c r="G80" i="31"/>
  <c r="CS80" i="31" s="1"/>
  <c r="M80" i="31"/>
  <c r="CY80" i="31" s="1"/>
  <c r="BR67" i="31"/>
  <c r="CZ67" i="31"/>
  <c r="DG192" i="31"/>
  <c r="T192" i="31"/>
  <c r="DF192" i="31" s="1"/>
  <c r="CN192" i="31"/>
  <c r="DV192" i="31" s="1"/>
  <c r="EO192" i="31" s="1"/>
  <c r="ED84" i="31"/>
  <c r="DW63" i="31"/>
  <c r="AL25" i="27"/>
  <c r="BC25" i="27"/>
  <c r="BR92" i="31"/>
  <c r="CZ92" i="31"/>
  <c r="AG202" i="31"/>
  <c r="AX202" i="31"/>
  <c r="BP202" i="31" s="1"/>
  <c r="AZ74" i="31"/>
  <c r="AI74" i="31"/>
  <c r="AJ168" i="31"/>
  <c r="BA168" i="31"/>
  <c r="BS168" i="31" s="1"/>
  <c r="BB70" i="31"/>
  <c r="BT70" i="31" s="1"/>
  <c r="AK70" i="31"/>
  <c r="BA114" i="31"/>
  <c r="BS114" i="31" s="1"/>
  <c r="AJ114" i="31"/>
  <c r="AI269" i="31"/>
  <c r="AZ269" i="31"/>
  <c r="AJ99" i="31"/>
  <c r="BA99" i="31"/>
  <c r="BS99" i="31" s="1"/>
  <c r="BU270" i="31"/>
  <c r="S270" i="31"/>
  <c r="DU270" i="31"/>
  <c r="DC270" i="31"/>
  <c r="BU252" i="31"/>
  <c r="DC252" i="31"/>
  <c r="S252" i="31"/>
  <c r="DU252" i="31"/>
  <c r="AZ126" i="31"/>
  <c r="AI126" i="31"/>
  <c r="BR152" i="31"/>
  <c r="CZ152" i="31"/>
  <c r="DE298" i="31"/>
  <c r="R298" i="31"/>
  <c r="DD298" i="31" s="1"/>
  <c r="CL298" i="31"/>
  <c r="DT298" i="31" s="1"/>
  <c r="G298" i="31"/>
  <c r="CS298" i="31" s="1"/>
  <c r="M298" i="31"/>
  <c r="CY298" i="31" s="1"/>
  <c r="AY297" i="31"/>
  <c r="BQ297" i="31" s="1"/>
  <c r="DA297" i="31" s="1"/>
  <c r="AH297" i="31"/>
  <c r="AJ11" i="27"/>
  <c r="BA11" i="27"/>
  <c r="BS11" i="27" s="1"/>
  <c r="CI224" i="31"/>
  <c r="DQ224" i="31" s="1"/>
  <c r="EJ224" i="31" s="1"/>
  <c r="DB224" i="31"/>
  <c r="O224" i="31"/>
  <c r="DR224" i="31"/>
  <c r="AH10" i="31"/>
  <c r="AY10" i="31"/>
  <c r="BQ10" i="31" s="1"/>
  <c r="DA10" i="31" s="1"/>
  <c r="CZ150" i="31"/>
  <c r="BR150" i="31"/>
  <c r="BR277" i="31"/>
  <c r="CZ277" i="31"/>
  <c r="CF297" i="31"/>
  <c r="DN297" i="31" s="1"/>
  <c r="EG297" i="31" s="1"/>
  <c r="L297" i="31"/>
  <c r="CZ99" i="31"/>
  <c r="BR99" i="31"/>
  <c r="BA119" i="31"/>
  <c r="BS119" i="31" s="1"/>
  <c r="AJ119" i="31"/>
  <c r="CF7" i="31"/>
  <c r="DN7" i="31" s="1"/>
  <c r="L7" i="31"/>
  <c r="CN171" i="31"/>
  <c r="DV171" i="31" s="1"/>
  <c r="EO171" i="31" s="1"/>
  <c r="T171" i="31"/>
  <c r="DF171" i="31" s="1"/>
  <c r="DG171" i="31"/>
  <c r="BA292" i="31"/>
  <c r="BS292" i="31" s="1"/>
  <c r="AJ292" i="31"/>
  <c r="AL216" i="31"/>
  <c r="BC216" i="31"/>
  <c r="BR79" i="31"/>
  <c r="CZ79" i="31"/>
  <c r="L117" i="31"/>
  <c r="DO117" i="31"/>
  <c r="CF117" i="31"/>
  <c r="DN117" i="31" s="1"/>
  <c r="BB18" i="27"/>
  <c r="BT18" i="27" s="1"/>
  <c r="DD18" i="27" s="1"/>
  <c r="AK18" i="27"/>
  <c r="S242" i="31"/>
  <c r="BU242" i="31"/>
  <c r="DU242" i="31"/>
  <c r="DC242" i="31"/>
  <c r="AH184" i="31"/>
  <c r="AY184" i="31"/>
  <c r="BQ184" i="31" s="1"/>
  <c r="DA184" i="31" s="1"/>
  <c r="BD68" i="31"/>
  <c r="BV68" i="31" s="1"/>
  <c r="AM68" i="31"/>
  <c r="BE68" i="31" s="1"/>
  <c r="AK31" i="31"/>
  <c r="BB31" i="31"/>
  <c r="BT31" i="31" s="1"/>
  <c r="DD31" i="31" s="1"/>
  <c r="CZ11" i="27"/>
  <c r="BR11" i="27"/>
  <c r="AZ196" i="31"/>
  <c r="AI196" i="31"/>
  <c r="BA150" i="31"/>
  <c r="BS150" i="31" s="1"/>
  <c r="AJ150" i="31"/>
  <c r="AZ125" i="31"/>
  <c r="AI125" i="31"/>
  <c r="AH7" i="31"/>
  <c r="AY7" i="31"/>
  <c r="BQ7" i="31" s="1"/>
  <c r="BR55" i="31"/>
  <c r="CZ55" i="31"/>
  <c r="BD156" i="31"/>
  <c r="BV156" i="31" s="1"/>
  <c r="AM156" i="31"/>
  <c r="BE156" i="31" s="1"/>
  <c r="U105" i="31"/>
  <c r="DG105" i="31" s="1"/>
  <c r="DC158" i="31"/>
  <c r="BU158" i="31"/>
  <c r="S158" i="31"/>
  <c r="DU158" i="31"/>
  <c r="CZ292" i="31"/>
  <c r="BR292" i="31"/>
  <c r="AJ235" i="31"/>
  <c r="BA235" i="31"/>
  <c r="BS235" i="31" s="1"/>
  <c r="CI18" i="27"/>
  <c r="DQ18" i="27" s="1"/>
  <c r="O18" i="27"/>
  <c r="DB18" i="27"/>
  <c r="DR18" i="27"/>
  <c r="O136" i="31"/>
  <c r="DR136" i="31"/>
  <c r="DB136" i="31"/>
  <c r="CI136" i="31"/>
  <c r="DQ136" i="31" s="1"/>
  <c r="L56" i="31"/>
  <c r="CF56" i="31"/>
  <c r="DN56" i="31" s="1"/>
  <c r="DO56" i="31"/>
  <c r="BU258" i="31"/>
  <c r="DU258" i="31"/>
  <c r="DC258" i="31"/>
  <c r="S258" i="31"/>
  <c r="AI27" i="31"/>
  <c r="AZ27" i="31"/>
  <c r="BR283" i="31"/>
  <c r="CZ283" i="31"/>
  <c r="CI70" i="31"/>
  <c r="DQ70" i="31" s="1"/>
  <c r="DR70" i="31"/>
  <c r="O70" i="31"/>
  <c r="DB70" i="31"/>
  <c r="AJ182" i="31"/>
  <c r="BA182" i="31"/>
  <c r="BS182" i="31" s="1"/>
  <c r="AK136" i="31"/>
  <c r="BB136" i="31"/>
  <c r="BT136" i="31" s="1"/>
  <c r="AY56" i="31"/>
  <c r="BQ56" i="31" s="1"/>
  <c r="DA56" i="31" s="1"/>
  <c r="AH56" i="31"/>
  <c r="CW274" i="31"/>
  <c r="BO274" i="31"/>
  <c r="BA67" i="31"/>
  <c r="BS67" i="31" s="1"/>
  <c r="AJ67" i="31"/>
  <c r="DR64" i="31"/>
  <c r="DB64" i="31"/>
  <c r="O64" i="31"/>
  <c r="CI64" i="31"/>
  <c r="DQ64" i="31" s="1"/>
  <c r="BA152" i="31"/>
  <c r="BS152" i="31" s="1"/>
  <c r="AJ152" i="31"/>
  <c r="AZ132" i="31"/>
  <c r="AI132" i="31"/>
  <c r="AI17" i="27"/>
  <c r="AZ17" i="27"/>
  <c r="AZ264" i="31"/>
  <c r="AI264" i="31"/>
  <c r="CZ170" i="31"/>
  <c r="BR170" i="31"/>
  <c r="BA90" i="31"/>
  <c r="BS90" i="31" s="1"/>
  <c r="AJ90" i="31"/>
  <c r="BB194" i="31"/>
  <c r="BT194" i="31" s="1"/>
  <c r="AK194" i="31"/>
  <c r="AH215" i="31"/>
  <c r="AY215" i="31"/>
  <c r="BQ215" i="31" s="1"/>
  <c r="DA215" i="31" s="1"/>
  <c r="AJ277" i="31"/>
  <c r="BA277" i="31"/>
  <c r="BS277" i="31" s="1"/>
  <c r="AH52" i="31"/>
  <c r="AY52" i="31"/>
  <c r="BQ52" i="31" s="1"/>
  <c r="DA52" i="31" s="1"/>
  <c r="BR119" i="31"/>
  <c r="CZ119" i="31"/>
  <c r="AZ195" i="31"/>
  <c r="AI195" i="31"/>
  <c r="DG63" i="31"/>
  <c r="T63" i="31"/>
  <c r="DF63" i="31" s="1"/>
  <c r="CN63" i="31"/>
  <c r="DV63" i="31" s="1"/>
  <c r="DA227" i="31"/>
  <c r="AJ153" i="31"/>
  <c r="BA153" i="31"/>
  <c r="BS153" i="31" s="1"/>
  <c r="AJ79" i="31"/>
  <c r="BA79" i="31"/>
  <c r="BS79" i="31" s="1"/>
  <c r="CF215" i="31"/>
  <c r="DN215" i="31" s="1"/>
  <c r="L215" i="31"/>
  <c r="DO215" i="31"/>
  <c r="AK64" i="31"/>
  <c r="BB64" i="31"/>
  <c r="BT64" i="31" s="1"/>
  <c r="AM242" i="31"/>
  <c r="BE242" i="31" s="1"/>
  <c r="BD242" i="31"/>
  <c r="BV242" i="31" s="1"/>
  <c r="AZ57" i="31"/>
  <c r="AI57" i="31"/>
  <c r="CZ114" i="31"/>
  <c r="BR114" i="31"/>
  <c r="BD258" i="31"/>
  <c r="BV258" i="31" s="1"/>
  <c r="AM258" i="31"/>
  <c r="BE258" i="31" s="1"/>
  <c r="BD164" i="31"/>
  <c r="BV164" i="31" s="1"/>
  <c r="AM164" i="31"/>
  <c r="BE164" i="31" s="1"/>
  <c r="CZ299" i="31"/>
  <c r="BR299" i="31"/>
  <c r="DA296" i="31"/>
  <c r="AZ109" i="31"/>
  <c r="AI109" i="31"/>
  <c r="AZ257" i="31"/>
  <c r="AI257" i="31"/>
  <c r="BA5" i="27"/>
  <c r="BS5" i="27" s="1"/>
  <c r="AJ5" i="27"/>
  <c r="BW298" i="31"/>
  <c r="DW298" i="31" s="1"/>
  <c r="AH117" i="31"/>
  <c r="AY117" i="31"/>
  <c r="BQ117" i="31" s="1"/>
  <c r="DA117" i="31" s="1"/>
  <c r="DA143" i="31"/>
  <c r="CF184" i="31"/>
  <c r="DN184" i="31" s="1"/>
  <c r="L184" i="31"/>
  <c r="DO184" i="31"/>
  <c r="BC39" i="31"/>
  <c r="AL39" i="31"/>
  <c r="DC288" i="31"/>
  <c r="BU288" i="31"/>
  <c r="S288" i="31"/>
  <c r="DU288" i="31"/>
  <c r="AJ226" i="31"/>
  <c r="BA226" i="31"/>
  <c r="BS226" i="31" s="1"/>
  <c r="S164" i="31"/>
  <c r="BU164" i="31"/>
  <c r="DU164" i="31"/>
  <c r="DC164" i="31"/>
  <c r="L285" i="31"/>
  <c r="CF285" i="31"/>
  <c r="DN285" i="31" s="1"/>
  <c r="EG285" i="31" s="1"/>
  <c r="CW202" i="31"/>
  <c r="BO202" i="31"/>
  <c r="L10" i="31"/>
  <c r="CF10" i="31"/>
  <c r="DN10" i="31" s="1"/>
  <c r="DO10" i="31"/>
  <c r="DB194" i="31"/>
  <c r="CI194" i="31"/>
  <c r="DQ194" i="31" s="1"/>
  <c r="DR194" i="31"/>
  <c r="O194" i="31"/>
  <c r="ED50" i="31"/>
  <c r="CZ168" i="31"/>
  <c r="BR168" i="31"/>
  <c r="O85" i="31"/>
  <c r="DB85" i="31"/>
  <c r="DR85" i="31"/>
  <c r="CI85" i="31"/>
  <c r="DQ85" i="31" s="1"/>
  <c r="T12" i="31"/>
  <c r="DF12" i="31" s="1"/>
  <c r="DG12" i="31"/>
  <c r="CN12" i="31"/>
  <c r="DV12" i="31" s="1"/>
  <c r="EO12" i="31" s="1"/>
  <c r="B12" i="31" s="1"/>
  <c r="AI296" i="31"/>
  <c r="AZ296" i="31"/>
  <c r="BC309" i="31"/>
  <c r="AL309" i="31"/>
  <c r="S68" i="31"/>
  <c r="BU68" i="31"/>
  <c r="DU68" i="31"/>
  <c r="DC68" i="31"/>
  <c r="AZ78" i="31"/>
  <c r="AI78" i="31"/>
  <c r="BA170" i="31"/>
  <c r="BS170" i="31" s="1"/>
  <c r="AJ170" i="31"/>
  <c r="CZ90" i="31"/>
  <c r="BR90" i="31"/>
  <c r="AH16" i="31"/>
  <c r="AY16" i="31"/>
  <c r="BQ16" i="31" s="1"/>
  <c r="DA16" i="31" s="1"/>
  <c r="DE118" i="31"/>
  <c r="R118" i="31"/>
  <c r="DD118" i="31" s="1"/>
  <c r="CL118" i="31"/>
  <c r="DT118" i="31" s="1"/>
  <c r="EM118" i="31" s="1"/>
  <c r="G118" i="31"/>
  <c r="CS118" i="31" s="1"/>
  <c r="M118" i="31"/>
  <c r="CY118" i="31" s="1"/>
  <c r="BC266" i="31"/>
  <c r="AL266" i="31"/>
  <c r="AI143" i="31"/>
  <c r="AZ143" i="31"/>
  <c r="BW80" i="31"/>
  <c r="DW80" i="31" s="1"/>
  <c r="AI267" i="31"/>
  <c r="AZ267" i="31"/>
  <c r="AH83" i="31"/>
  <c r="AY83" i="31"/>
  <c r="BQ83" i="31" s="1"/>
  <c r="DA83" i="31" s="1"/>
  <c r="BA55" i="31"/>
  <c r="BS55" i="31" s="1"/>
  <c r="AJ55" i="31"/>
  <c r="DU156" i="31"/>
  <c r="BU156" i="31"/>
  <c r="S156" i="31"/>
  <c r="DC156" i="31"/>
  <c r="AI222" i="31"/>
  <c r="AZ222" i="31"/>
  <c r="AM158" i="31"/>
  <c r="BE158" i="31" s="1"/>
  <c r="BD158" i="31"/>
  <c r="BV158" i="31" s="1"/>
  <c r="AK261" i="31"/>
  <c r="BB261" i="31"/>
  <c r="BT261" i="31" s="1"/>
  <c r="AH285" i="31"/>
  <c r="AY285" i="31"/>
  <c r="BQ285" i="31" s="1"/>
  <c r="DA285" i="31" s="1"/>
  <c r="AI61" i="31"/>
  <c r="AZ61" i="31"/>
  <c r="BD270" i="31"/>
  <c r="BV270" i="31" s="1"/>
  <c r="AM270" i="31"/>
  <c r="BE270" i="31" s="1"/>
  <c r="AM252" i="31"/>
  <c r="BE252" i="31" s="1"/>
  <c r="BD252" i="31"/>
  <c r="BV252" i="31" s="1"/>
  <c r="AY228" i="31"/>
  <c r="BQ228" i="31" s="1"/>
  <c r="DA228" i="31" s="1"/>
  <c r="AH228" i="31"/>
  <c r="ED18" i="31"/>
  <c r="AJ283" i="31"/>
  <c r="BA283" i="31"/>
  <c r="BS283" i="31" s="1"/>
  <c r="BW118" i="31"/>
  <c r="DW118" i="31" s="1"/>
  <c r="DB243" i="31"/>
  <c r="O243" i="31"/>
  <c r="CI243" i="31"/>
  <c r="DQ243" i="31" s="1"/>
  <c r="DR243" i="31"/>
  <c r="ED290" i="31"/>
  <c r="B290" i="31" s="1"/>
  <c r="CZ182" i="31"/>
  <c r="BR182" i="31"/>
  <c r="AX274" i="31"/>
  <c r="BP274" i="31" s="1"/>
  <c r="AG274" i="31"/>
  <c r="BW19" i="31"/>
  <c r="U19" i="31" s="1"/>
  <c r="L83" i="31"/>
  <c r="CF83" i="31"/>
  <c r="DN83" i="31" s="1"/>
  <c r="DO83" i="31"/>
  <c r="AZ172" i="31"/>
  <c r="AI172" i="31"/>
  <c r="CF228" i="31"/>
  <c r="DN228" i="31" s="1"/>
  <c r="L228" i="31"/>
  <c r="DO228" i="31"/>
  <c r="AI310" i="31"/>
  <c r="AZ310" i="31"/>
  <c r="AI227" i="31"/>
  <c r="AZ227" i="31"/>
  <c r="BR153" i="31"/>
  <c r="CZ153" i="31"/>
  <c r="R19" i="31"/>
  <c r="DD19" i="31" s="1"/>
  <c r="CL19" i="31"/>
  <c r="DT19" i="31" s="1"/>
  <c r="EM19" i="31" s="1"/>
  <c r="DE19" i="31"/>
  <c r="M19" i="31"/>
  <c r="CY19" i="31" s="1"/>
  <c r="G19" i="31"/>
  <c r="CS19" i="31" s="1"/>
  <c r="AZ163" i="31"/>
  <c r="AI163" i="31"/>
  <c r="AK54" i="31" l="1"/>
  <c r="BB54" i="31"/>
  <c r="BT54" i="31" s="1"/>
  <c r="BR179" i="31"/>
  <c r="CZ179" i="31"/>
  <c r="DB197" i="31"/>
  <c r="DR197" i="31"/>
  <c r="CI197" i="31"/>
  <c r="DQ197" i="31" s="1"/>
  <c r="EJ197" i="31" s="1"/>
  <c r="O197" i="31"/>
  <c r="BB8" i="27"/>
  <c r="BT8" i="27" s="1"/>
  <c r="DD8" i="27" s="1"/>
  <c r="AK8" i="27"/>
  <c r="O54" i="31"/>
  <c r="DR54" i="31"/>
  <c r="DB54" i="31"/>
  <c r="CI54" i="31"/>
  <c r="DQ54" i="31" s="1"/>
  <c r="CZ238" i="31"/>
  <c r="BR238" i="31"/>
  <c r="AZ14" i="31"/>
  <c r="AI14" i="31"/>
  <c r="BB49" i="31"/>
  <c r="BT49" i="31" s="1"/>
  <c r="AK49" i="31"/>
  <c r="EJ54" i="31"/>
  <c r="O49" i="31"/>
  <c r="CI49" i="31"/>
  <c r="DQ49" i="31" s="1"/>
  <c r="EJ49" i="31" s="1"/>
  <c r="DB49" i="31"/>
  <c r="DR49" i="31"/>
  <c r="AJ238" i="31"/>
  <c r="BA238" i="31"/>
  <c r="BS238" i="31" s="1"/>
  <c r="CZ20" i="31"/>
  <c r="BR20" i="31"/>
  <c r="BA20" i="31"/>
  <c r="BS20" i="31" s="1"/>
  <c r="AJ20" i="31"/>
  <c r="EJ178" i="31"/>
  <c r="BB200" i="31"/>
  <c r="BT200" i="31" s="1"/>
  <c r="AK200" i="31"/>
  <c r="AL262" i="31"/>
  <c r="BC262" i="31"/>
  <c r="AZ87" i="31"/>
  <c r="AI87" i="31"/>
  <c r="AJ32" i="31"/>
  <c r="BA32" i="31"/>
  <c r="BS32" i="31" s="1"/>
  <c r="CZ53" i="31"/>
  <c r="BR53" i="31"/>
  <c r="AI102" i="31"/>
  <c r="AZ102" i="31"/>
  <c r="CI200" i="31"/>
  <c r="DQ200" i="31" s="1"/>
  <c r="DR200" i="31"/>
  <c r="EJ200" i="31" s="1"/>
  <c r="DB200" i="31"/>
  <c r="O200" i="31"/>
  <c r="EG14" i="31"/>
  <c r="EO304" i="31"/>
  <c r="B304" i="31" s="1"/>
  <c r="AJ53" i="31"/>
  <c r="BA53" i="31"/>
  <c r="BS53" i="31" s="1"/>
  <c r="EJ261" i="31"/>
  <c r="EJ273" i="31"/>
  <c r="AK232" i="31"/>
  <c r="BB232" i="31"/>
  <c r="BT232" i="31" s="1"/>
  <c r="DD232" i="31" s="1"/>
  <c r="BC180" i="31"/>
  <c r="AL180" i="31"/>
  <c r="EG237" i="31"/>
  <c r="AM9" i="31"/>
  <c r="BE9" i="31" s="1"/>
  <c r="BW9" i="31" s="1"/>
  <c r="BD9" i="31"/>
  <c r="BV9" i="31" s="1"/>
  <c r="DR232" i="31"/>
  <c r="O232" i="31"/>
  <c r="CI232" i="31"/>
  <c r="DQ232" i="31" s="1"/>
  <c r="DB232" i="31"/>
  <c r="CI8" i="27"/>
  <c r="DQ8" i="27" s="1"/>
  <c r="DB8" i="27"/>
  <c r="O8" i="27"/>
  <c r="DR8" i="27"/>
  <c r="CZ32" i="31"/>
  <c r="BR32" i="31"/>
  <c r="S9" i="31"/>
  <c r="DU9" i="31"/>
  <c r="DC9" i="31"/>
  <c r="BU9" i="31"/>
  <c r="EO189" i="31"/>
  <c r="B189" i="31" s="1"/>
  <c r="BA179" i="31"/>
  <c r="BS179" i="31" s="1"/>
  <c r="AJ179" i="31"/>
  <c r="EJ232" i="31"/>
  <c r="AK197" i="31"/>
  <c r="BB197" i="31"/>
  <c r="BT197" i="31" s="1"/>
  <c r="U280" i="31"/>
  <c r="DG280" i="31" s="1"/>
  <c r="BA104" i="31"/>
  <c r="BS104" i="31" s="1"/>
  <c r="AJ104" i="31"/>
  <c r="AI301" i="31"/>
  <c r="AZ301" i="31"/>
  <c r="BD16" i="27"/>
  <c r="BV16" i="27" s="1"/>
  <c r="AM16" i="27"/>
  <c r="BE16" i="27" s="1"/>
  <c r="EJ24" i="31"/>
  <c r="O281" i="31"/>
  <c r="DB281" i="31"/>
  <c r="CI281" i="31"/>
  <c r="DQ281" i="31" s="1"/>
  <c r="DR281" i="31"/>
  <c r="R30" i="31"/>
  <c r="CL30" i="31"/>
  <c r="DT30" i="31" s="1"/>
  <c r="M30" i="31"/>
  <c r="CY30" i="31" s="1"/>
  <c r="G30" i="31"/>
  <c r="CS30" i="31" s="1"/>
  <c r="EG101" i="31"/>
  <c r="EO14" i="27"/>
  <c r="B14" i="27" s="1"/>
  <c r="DA301" i="31"/>
  <c r="DC16" i="27"/>
  <c r="BU16" i="27"/>
  <c r="DU16" i="27"/>
  <c r="S16" i="27"/>
  <c r="DE16" i="27" s="1"/>
  <c r="DT16" i="27"/>
  <c r="AK281" i="31"/>
  <c r="BB281" i="31"/>
  <c r="BT281" i="31" s="1"/>
  <c r="AL26" i="31"/>
  <c r="BC26" i="31"/>
  <c r="BA148" i="31"/>
  <c r="BS148" i="31" s="1"/>
  <c r="AJ148" i="31"/>
  <c r="AZ214" i="31"/>
  <c r="AI214" i="31"/>
  <c r="DR260" i="31"/>
  <c r="CI260" i="31"/>
  <c r="DQ260" i="31" s="1"/>
  <c r="DB260" i="31"/>
  <c r="O260" i="31"/>
  <c r="BA254" i="31"/>
  <c r="BS254" i="31" s="1"/>
  <c r="AJ254" i="31"/>
  <c r="AI11" i="31"/>
  <c r="AZ11" i="31"/>
  <c r="AJ199" i="31"/>
  <c r="BA199" i="31"/>
  <c r="BS199" i="31" s="1"/>
  <c r="EJ162" i="31"/>
  <c r="EJ175" i="31"/>
  <c r="B8" i="31"/>
  <c r="AL110" i="31"/>
  <c r="BC110" i="31"/>
  <c r="CZ148" i="31"/>
  <c r="BR148" i="31"/>
  <c r="EJ260" i="31"/>
  <c r="BB223" i="31"/>
  <c r="BT223" i="31" s="1"/>
  <c r="DD223" i="31" s="1"/>
  <c r="AK223" i="31"/>
  <c r="CZ254" i="31"/>
  <c r="BR254" i="31"/>
  <c r="BR199" i="31"/>
  <c r="CZ199" i="31"/>
  <c r="AL244" i="31"/>
  <c r="BC244" i="31"/>
  <c r="EG40" i="31"/>
  <c r="EG137" i="31"/>
  <c r="EG82" i="31"/>
  <c r="BW30" i="31"/>
  <c r="U30" i="31" s="1"/>
  <c r="DG30" i="31" s="1"/>
  <c r="O159" i="31"/>
  <c r="DB159" i="31"/>
  <c r="CI159" i="31"/>
  <c r="DQ159" i="31" s="1"/>
  <c r="DR159" i="31"/>
  <c r="AI82" i="31"/>
  <c r="AZ82" i="31"/>
  <c r="EJ81" i="31"/>
  <c r="AK260" i="31"/>
  <c r="BB260" i="31"/>
  <c r="BT260" i="31" s="1"/>
  <c r="BB159" i="31"/>
  <c r="BT159" i="31" s="1"/>
  <c r="AK159" i="31"/>
  <c r="BD187" i="31"/>
  <c r="BV187" i="31" s="1"/>
  <c r="AM187" i="31"/>
  <c r="BE187" i="31" s="1"/>
  <c r="BW187" i="31" s="1"/>
  <c r="U187" i="31" s="1"/>
  <c r="DG187" i="31" s="1"/>
  <c r="AL24" i="31"/>
  <c r="BC24" i="31"/>
  <c r="BW188" i="31"/>
  <c r="T188" i="31" s="1"/>
  <c r="DF188" i="31" s="1"/>
  <c r="EG301" i="31"/>
  <c r="AZ112" i="31"/>
  <c r="AI112" i="31"/>
  <c r="DB223" i="31"/>
  <c r="DR223" i="31"/>
  <c r="O223" i="31"/>
  <c r="CI223" i="31"/>
  <c r="DQ223" i="31" s="1"/>
  <c r="CZ256" i="31"/>
  <c r="BR256" i="31"/>
  <c r="DU187" i="31"/>
  <c r="S187" i="31"/>
  <c r="DC187" i="31"/>
  <c r="BU187" i="31"/>
  <c r="AL178" i="31"/>
  <c r="BC178" i="31"/>
  <c r="EG10" i="31"/>
  <c r="EG253" i="31"/>
  <c r="BC81" i="31"/>
  <c r="AL81" i="31"/>
  <c r="CZ104" i="31"/>
  <c r="BR104" i="31"/>
  <c r="AJ256" i="31"/>
  <c r="BA256" i="31"/>
  <c r="BS256" i="31" s="1"/>
  <c r="EM30" i="31"/>
  <c r="EJ6" i="27"/>
  <c r="EG17" i="31"/>
  <c r="EG249" i="31"/>
  <c r="AH241" i="31"/>
  <c r="AY241" i="31"/>
  <c r="BQ241" i="31" s="1"/>
  <c r="DA241" i="31" s="1"/>
  <c r="AH225" i="31"/>
  <c r="AY225" i="31"/>
  <c r="BQ225" i="31" s="1"/>
  <c r="DA225" i="31" s="1"/>
  <c r="AH21" i="27"/>
  <c r="AY21" i="27"/>
  <c r="BQ21" i="27" s="1"/>
  <c r="DA21" i="27" s="1"/>
  <c r="AH149" i="31"/>
  <c r="AY149" i="31"/>
  <c r="BQ149" i="31" s="1"/>
  <c r="DA149" i="31" s="1"/>
  <c r="AH173" i="31"/>
  <c r="AY173" i="31"/>
  <c r="BQ173" i="31" s="1"/>
  <c r="DA173" i="31" s="1"/>
  <c r="DO185" i="31"/>
  <c r="L185" i="31"/>
  <c r="CF185" i="31"/>
  <c r="DN185" i="31" s="1"/>
  <c r="AH201" i="31"/>
  <c r="AY201" i="31"/>
  <c r="BQ201" i="31" s="1"/>
  <c r="DA201" i="31" s="1"/>
  <c r="CI265" i="31"/>
  <c r="DQ265" i="31" s="1"/>
  <c r="O265" i="31"/>
  <c r="DR265" i="31"/>
  <c r="DB265" i="31"/>
  <c r="DA161" i="31"/>
  <c r="L293" i="31"/>
  <c r="CF293" i="31"/>
  <c r="DN293" i="31" s="1"/>
  <c r="DO293" i="31"/>
  <c r="AY145" i="31"/>
  <c r="BQ145" i="31" s="1"/>
  <c r="DA145" i="31" s="1"/>
  <c r="AH145" i="31"/>
  <c r="AH141" i="31"/>
  <c r="AY141" i="31"/>
  <c r="BQ141" i="31" s="1"/>
  <c r="AK245" i="31"/>
  <c r="BB245" i="31"/>
  <c r="BT245" i="31" s="1"/>
  <c r="AZ137" i="31"/>
  <c r="AI137" i="31"/>
  <c r="AH221" i="31"/>
  <c r="AY221" i="31"/>
  <c r="BQ221" i="31" s="1"/>
  <c r="DA221" i="31" s="1"/>
  <c r="B192" i="31"/>
  <c r="EJ98" i="31"/>
  <c r="EG47" i="31"/>
  <c r="AZ106" i="31"/>
  <c r="AI106" i="31"/>
  <c r="CF209" i="31"/>
  <c r="DN209" i="31" s="1"/>
  <c r="L209" i="31"/>
  <c r="DO209" i="31"/>
  <c r="AK75" i="31"/>
  <c r="BB75" i="31"/>
  <c r="BT75" i="31" s="1"/>
  <c r="DB245" i="31"/>
  <c r="DR245" i="31"/>
  <c r="CI245" i="31"/>
  <c r="DQ245" i="31" s="1"/>
  <c r="O245" i="31"/>
  <c r="L21" i="27"/>
  <c r="CF21" i="27"/>
  <c r="DN21" i="27" s="1"/>
  <c r="DO21" i="27"/>
  <c r="AZ181" i="31"/>
  <c r="AI181" i="31"/>
  <c r="AZ130" i="31"/>
  <c r="AI130" i="31"/>
  <c r="DO213" i="31"/>
  <c r="L213" i="31"/>
  <c r="CF213" i="31"/>
  <c r="DN213" i="31" s="1"/>
  <c r="AK265" i="31"/>
  <c r="BB265" i="31"/>
  <c r="BT265" i="31" s="1"/>
  <c r="CF241" i="31"/>
  <c r="DN241" i="31" s="1"/>
  <c r="L241" i="31"/>
  <c r="DO241" i="31"/>
  <c r="AH177" i="31"/>
  <c r="AY177" i="31"/>
  <c r="BQ177" i="31" s="1"/>
  <c r="CF221" i="31"/>
  <c r="DN221" i="31" s="1"/>
  <c r="L221" i="31"/>
  <c r="DO221" i="31"/>
  <c r="AZ161" i="31"/>
  <c r="AI161" i="31"/>
  <c r="DB75" i="31"/>
  <c r="O75" i="31"/>
  <c r="CI75" i="31"/>
  <c r="DQ75" i="31" s="1"/>
  <c r="DR75" i="31"/>
  <c r="CF173" i="31"/>
  <c r="DN173" i="31" s="1"/>
  <c r="L173" i="31"/>
  <c r="DO173" i="31"/>
  <c r="EG173" i="31" s="1"/>
  <c r="EO108" i="31"/>
  <c r="B108" i="31" s="1"/>
  <c r="DO201" i="31"/>
  <c r="L201" i="31"/>
  <c r="CF201" i="31"/>
  <c r="DN201" i="31" s="1"/>
  <c r="EG201" i="31" s="1"/>
  <c r="EG130" i="31"/>
  <c r="L157" i="31"/>
  <c r="CF157" i="31"/>
  <c r="DN157" i="31" s="1"/>
  <c r="DO157" i="31"/>
  <c r="AH293" i="31"/>
  <c r="AY293" i="31"/>
  <c r="BQ293" i="31" s="1"/>
  <c r="DA293" i="31" s="1"/>
  <c r="L225" i="31"/>
  <c r="CF225" i="31"/>
  <c r="DN225" i="31" s="1"/>
  <c r="EG225" i="31" s="1"/>
  <c r="DO225" i="31"/>
  <c r="AY213" i="31"/>
  <c r="BQ213" i="31" s="1"/>
  <c r="DA213" i="31" s="1"/>
  <c r="AH213" i="31"/>
  <c r="L233" i="31"/>
  <c r="CF233" i="31"/>
  <c r="DN233" i="31" s="1"/>
  <c r="DO233" i="31"/>
  <c r="CF120" i="31"/>
  <c r="DN120" i="31" s="1"/>
  <c r="L120" i="31"/>
  <c r="DO120" i="31"/>
  <c r="AY185" i="31"/>
  <c r="BQ185" i="31" s="1"/>
  <c r="DA185" i="31" s="1"/>
  <c r="AH185" i="31"/>
  <c r="AH233" i="31"/>
  <c r="AY233" i="31"/>
  <c r="BQ233" i="31" s="1"/>
  <c r="L115" i="31"/>
  <c r="CF115" i="31"/>
  <c r="DN115" i="31" s="1"/>
  <c r="DO115" i="31"/>
  <c r="EG115" i="31" s="1"/>
  <c r="CF145" i="31"/>
  <c r="DN145" i="31" s="1"/>
  <c r="DO145" i="31"/>
  <c r="L145" i="31"/>
  <c r="DA253" i="31"/>
  <c r="AH209" i="31"/>
  <c r="AY209" i="31"/>
  <c r="BQ209" i="31" s="1"/>
  <c r="DA209" i="31" s="1"/>
  <c r="L177" i="31"/>
  <c r="CF177" i="31"/>
  <c r="DN177" i="31" s="1"/>
  <c r="EG177" i="31" s="1"/>
  <c r="AH193" i="31"/>
  <c r="AY193" i="31"/>
  <c r="BQ193" i="31" s="1"/>
  <c r="DA193" i="31" s="1"/>
  <c r="L193" i="31"/>
  <c r="CF193" i="31"/>
  <c r="DN193" i="31" s="1"/>
  <c r="DO193" i="31"/>
  <c r="DO141" i="31"/>
  <c r="L141" i="31"/>
  <c r="CF141" i="31"/>
  <c r="DN141" i="31" s="1"/>
  <c r="L149" i="31"/>
  <c r="CF149" i="31"/>
  <c r="DN149" i="31" s="1"/>
  <c r="DO149" i="31"/>
  <c r="AY115" i="31"/>
  <c r="BQ115" i="31" s="1"/>
  <c r="DA115" i="31" s="1"/>
  <c r="AH115" i="31"/>
  <c r="AY120" i="31"/>
  <c r="BQ120" i="31" s="1"/>
  <c r="DA120" i="31" s="1"/>
  <c r="AH120" i="31"/>
  <c r="AI253" i="31"/>
  <c r="AZ253" i="31"/>
  <c r="AH157" i="31"/>
  <c r="AY157" i="31"/>
  <c r="BQ157" i="31" s="1"/>
  <c r="DA157" i="31" s="1"/>
  <c r="B4" i="31"/>
  <c r="AH191" i="31"/>
  <c r="AY191" i="31"/>
  <c r="BQ191" i="31" s="1"/>
  <c r="DA191" i="31" s="1"/>
  <c r="O286" i="31"/>
  <c r="DB286" i="31"/>
  <c r="DR286" i="31"/>
  <c r="CI286" i="31"/>
  <c r="DQ286" i="31" s="1"/>
  <c r="BA23" i="27"/>
  <c r="BS23" i="27" s="1"/>
  <c r="AJ23" i="27"/>
  <c r="BB155" i="31"/>
  <c r="BT155" i="31" s="1"/>
  <c r="AK155" i="31"/>
  <c r="AJ46" i="31"/>
  <c r="BA46" i="31"/>
  <c r="BS46" i="31" s="1"/>
  <c r="BB51" i="31"/>
  <c r="BT51" i="31" s="1"/>
  <c r="AK51" i="31"/>
  <c r="L295" i="31"/>
  <c r="CF295" i="31"/>
  <c r="DN295" i="31" s="1"/>
  <c r="DO295" i="31"/>
  <c r="L219" i="31"/>
  <c r="CF219" i="31"/>
  <c r="DN219" i="31" s="1"/>
  <c r="DO219" i="31"/>
  <c r="CF66" i="31"/>
  <c r="DN66" i="31" s="1"/>
  <c r="L66" i="31"/>
  <c r="DO66" i="31"/>
  <c r="DB154" i="31"/>
  <c r="O154" i="31"/>
  <c r="CI154" i="31"/>
  <c r="DQ154" i="31" s="1"/>
  <c r="DR154" i="31"/>
  <c r="BR22" i="27"/>
  <c r="CZ22" i="27"/>
  <c r="EM294" i="31"/>
  <c r="CZ23" i="27"/>
  <c r="BR23" i="27"/>
  <c r="CL190" i="31"/>
  <c r="DT190" i="31" s="1"/>
  <c r="R190" i="31"/>
  <c r="DD190" i="31" s="1"/>
  <c r="DE190" i="31"/>
  <c r="G190" i="31"/>
  <c r="CS190" i="31" s="1"/>
  <c r="M190" i="31"/>
  <c r="CY190" i="31" s="1"/>
  <c r="DB160" i="31"/>
  <c r="O160" i="31"/>
  <c r="CI160" i="31"/>
  <c r="DQ160" i="31" s="1"/>
  <c r="DR160" i="31"/>
  <c r="CZ46" i="31"/>
  <c r="BR46" i="31"/>
  <c r="CZ129" i="31"/>
  <c r="BR129" i="31"/>
  <c r="AH263" i="31"/>
  <c r="AY263" i="31"/>
  <c r="BQ263" i="31" s="1"/>
  <c r="DA263" i="31" s="1"/>
  <c r="BB207" i="31"/>
  <c r="BT207" i="31" s="1"/>
  <c r="AK207" i="31"/>
  <c r="AJ21" i="31"/>
  <c r="BA21" i="31"/>
  <c r="BS21" i="31" s="1"/>
  <c r="BB154" i="31"/>
  <c r="BT154" i="31" s="1"/>
  <c r="AK154" i="31"/>
  <c r="T111" i="31"/>
  <c r="DF111" i="31" s="1"/>
  <c r="CN111" i="31"/>
  <c r="DV111" i="31" s="1"/>
  <c r="EO111" i="31" s="1"/>
  <c r="B111" i="31" s="1"/>
  <c r="AJ234" i="31"/>
  <c r="BA234" i="31"/>
  <c r="BS234" i="31" s="1"/>
  <c r="EJ208" i="31"/>
  <c r="AH291" i="31"/>
  <c r="AY291" i="31"/>
  <c r="BQ291" i="31" s="1"/>
  <c r="DA291" i="31" s="1"/>
  <c r="DO203" i="31"/>
  <c r="L203" i="31"/>
  <c r="CF203" i="31"/>
  <c r="DN203" i="31" s="1"/>
  <c r="AH183" i="31"/>
  <c r="AY183" i="31"/>
  <c r="BQ183" i="31" s="1"/>
  <c r="DA183" i="31" s="1"/>
  <c r="BA129" i="31"/>
  <c r="BS129" i="31" s="1"/>
  <c r="AJ129" i="31"/>
  <c r="L291" i="31"/>
  <c r="CF291" i="31"/>
  <c r="DN291" i="31" s="1"/>
  <c r="DO291" i="31"/>
  <c r="DA50" i="31"/>
  <c r="T14" i="27"/>
  <c r="CN14" i="27"/>
  <c r="DB124" i="31"/>
  <c r="CI124" i="31"/>
  <c r="DQ124" i="31" s="1"/>
  <c r="O124" i="31"/>
  <c r="DR124" i="31"/>
  <c r="CZ21" i="31"/>
  <c r="BR21" i="31"/>
  <c r="AI40" i="31"/>
  <c r="AZ40" i="31"/>
  <c r="DO58" i="31"/>
  <c r="L58" i="31"/>
  <c r="CF58" i="31"/>
  <c r="DN58" i="31" s="1"/>
  <c r="CZ234" i="31"/>
  <c r="BR234" i="31"/>
  <c r="BB124" i="31"/>
  <c r="BT124" i="31" s="1"/>
  <c r="DD124" i="31" s="1"/>
  <c r="AK124" i="31"/>
  <c r="L255" i="31"/>
  <c r="CF255" i="31"/>
  <c r="DN255" i="31" s="1"/>
  <c r="DO255" i="31"/>
  <c r="DO191" i="31"/>
  <c r="EG191" i="31" s="1"/>
  <c r="L191" i="31"/>
  <c r="CF191" i="31"/>
  <c r="DN191" i="31" s="1"/>
  <c r="O20" i="27"/>
  <c r="DB20" i="27"/>
  <c r="DR20" i="27"/>
  <c r="CI20" i="27"/>
  <c r="DQ20" i="27" s="1"/>
  <c r="DB135" i="31"/>
  <c r="DR135" i="31"/>
  <c r="O135" i="31"/>
  <c r="CI135" i="31"/>
  <c r="DQ135" i="31" s="1"/>
  <c r="AK160" i="31"/>
  <c r="BB160" i="31"/>
  <c r="BT160" i="31" s="1"/>
  <c r="R188" i="31"/>
  <c r="DD188" i="31" s="1"/>
  <c r="DE188" i="31"/>
  <c r="G188" i="31"/>
  <c r="CS188" i="31" s="1"/>
  <c r="CL188" i="31"/>
  <c r="DT188" i="31" s="1"/>
  <c r="M188" i="31"/>
  <c r="CY188" i="31" s="1"/>
  <c r="AI50" i="31"/>
  <c r="AZ50" i="31"/>
  <c r="L183" i="31"/>
  <c r="CF183" i="31"/>
  <c r="DN183" i="31" s="1"/>
  <c r="DO183" i="31"/>
  <c r="L279" i="31"/>
  <c r="CF279" i="31"/>
  <c r="DN279" i="31" s="1"/>
  <c r="DO279" i="31"/>
  <c r="AZ17" i="31"/>
  <c r="AI17" i="31"/>
  <c r="L239" i="31"/>
  <c r="CF239" i="31"/>
  <c r="DN239" i="31" s="1"/>
  <c r="DO239" i="31"/>
  <c r="AH239" i="31"/>
  <c r="AY239" i="31"/>
  <c r="BQ239" i="31" s="1"/>
  <c r="DA239" i="31" s="1"/>
  <c r="EG167" i="31"/>
  <c r="EG91" i="31"/>
  <c r="BA62" i="31"/>
  <c r="BS62" i="31" s="1"/>
  <c r="AJ62" i="31"/>
  <c r="AK286" i="31"/>
  <c r="BB286" i="31"/>
  <c r="BT286" i="31" s="1"/>
  <c r="CN188" i="31"/>
  <c r="DV188" i="31" s="1"/>
  <c r="BR37" i="31"/>
  <c r="CZ37" i="31"/>
  <c r="AZ217" i="31"/>
  <c r="AI217" i="31"/>
  <c r="AL268" i="31"/>
  <c r="BC268" i="31"/>
  <c r="AY279" i="31"/>
  <c r="BQ279" i="31" s="1"/>
  <c r="DA279" i="31" s="1"/>
  <c r="AH279" i="31"/>
  <c r="AZ15" i="31"/>
  <c r="AI15" i="31"/>
  <c r="AL208" i="31"/>
  <c r="BC208" i="31"/>
  <c r="AI47" i="31"/>
  <c r="AZ47" i="31"/>
  <c r="AH255" i="31"/>
  <c r="AY255" i="31"/>
  <c r="BQ255" i="31" s="1"/>
  <c r="DA255" i="31" s="1"/>
  <c r="AH58" i="31"/>
  <c r="AY58" i="31"/>
  <c r="BQ58" i="31" s="1"/>
  <c r="DA58" i="31" s="1"/>
  <c r="O155" i="31"/>
  <c r="CI155" i="31"/>
  <c r="DQ155" i="31" s="1"/>
  <c r="EJ155" i="31" s="1"/>
  <c r="DB155" i="31"/>
  <c r="DR155" i="31"/>
  <c r="BB135" i="31"/>
  <c r="BT135" i="31" s="1"/>
  <c r="AK135" i="31"/>
  <c r="BR62" i="31"/>
  <c r="CZ62" i="31"/>
  <c r="BA37" i="31"/>
  <c r="BS37" i="31" s="1"/>
  <c r="AJ37" i="31"/>
  <c r="AK20" i="27"/>
  <c r="BB20" i="27"/>
  <c r="BT20" i="27" s="1"/>
  <c r="DD20" i="27" s="1"/>
  <c r="CZ231" i="31"/>
  <c r="BR231" i="31"/>
  <c r="AH295" i="31"/>
  <c r="AY295" i="31"/>
  <c r="EJ95" i="31"/>
  <c r="EG122" i="31"/>
  <c r="EG15" i="31"/>
  <c r="BW190" i="31"/>
  <c r="DW190" i="31" s="1"/>
  <c r="EJ89" i="31"/>
  <c r="AZ249" i="31"/>
  <c r="AI249" i="31"/>
  <c r="CZ84" i="31"/>
  <c r="BR84" i="31"/>
  <c r="DB51" i="31"/>
  <c r="DR51" i="31"/>
  <c r="O51" i="31"/>
  <c r="CI51" i="31"/>
  <c r="DQ51" i="31" s="1"/>
  <c r="AJ231" i="31"/>
  <c r="BA231" i="31"/>
  <c r="BS231" i="31" s="1"/>
  <c r="AH219" i="31"/>
  <c r="AY219" i="31"/>
  <c r="BQ219" i="31" s="1"/>
  <c r="DA219" i="31" s="1"/>
  <c r="AY251" i="31"/>
  <c r="BQ251" i="31" s="1"/>
  <c r="DA251" i="31" s="1"/>
  <c r="AH251" i="31"/>
  <c r="AH303" i="31"/>
  <c r="AY303" i="31"/>
  <c r="BQ303" i="31" s="1"/>
  <c r="DA303" i="31" s="1"/>
  <c r="BA198" i="31"/>
  <c r="BS198" i="31" s="1"/>
  <c r="AJ198" i="31"/>
  <c r="EJ85" i="31"/>
  <c r="EG218" i="31"/>
  <c r="EG60" i="31"/>
  <c r="AY66" i="31"/>
  <c r="BQ66" i="31" s="1"/>
  <c r="DA66" i="31" s="1"/>
  <c r="AH66" i="31"/>
  <c r="AJ84" i="31"/>
  <c r="BA84" i="31"/>
  <c r="BS84" i="31" s="1"/>
  <c r="CF263" i="31"/>
  <c r="DN263" i="31" s="1"/>
  <c r="L263" i="31"/>
  <c r="DO263" i="31"/>
  <c r="O207" i="31"/>
  <c r="CI207" i="31"/>
  <c r="DQ207" i="31" s="1"/>
  <c r="DR207" i="31"/>
  <c r="DB207" i="31"/>
  <c r="AL89" i="31"/>
  <c r="BC89" i="31"/>
  <c r="CZ198" i="31"/>
  <c r="BR198" i="31"/>
  <c r="DO251" i="31"/>
  <c r="CF251" i="31"/>
  <c r="DN251" i="31" s="1"/>
  <c r="L251" i="31"/>
  <c r="AY203" i="31"/>
  <c r="BQ203" i="31" s="1"/>
  <c r="DA203" i="31" s="1"/>
  <c r="AH203" i="31"/>
  <c r="L303" i="31"/>
  <c r="DO303" i="31"/>
  <c r="CF303" i="31"/>
  <c r="DN303" i="31" s="1"/>
  <c r="EG303" i="31" s="1"/>
  <c r="AJ22" i="27"/>
  <c r="BA22" i="27"/>
  <c r="BS22" i="27" s="1"/>
  <c r="R9" i="27"/>
  <c r="DE9" i="27"/>
  <c r="M9" i="27"/>
  <c r="CY9" i="27" s="1"/>
  <c r="CL9" i="27"/>
  <c r="G9" i="27"/>
  <c r="CS9" i="27" s="1"/>
  <c r="BB204" i="31"/>
  <c r="BT204" i="31" s="1"/>
  <c r="AK204" i="31"/>
  <c r="B171" i="31"/>
  <c r="EM298" i="31"/>
  <c r="EG271" i="31"/>
  <c r="EO33" i="31"/>
  <c r="B33" i="31" s="1"/>
  <c r="BW9" i="27"/>
  <c r="U9" i="27" s="1"/>
  <c r="DG9" i="27" s="1"/>
  <c r="DV9" i="27"/>
  <c r="BD7" i="27"/>
  <c r="BV7" i="27" s="1"/>
  <c r="AM7" i="27"/>
  <c r="BE7" i="27" s="1"/>
  <c r="EM9" i="27"/>
  <c r="CZ15" i="27"/>
  <c r="BR15" i="27"/>
  <c r="AL77" i="31"/>
  <c r="BC77" i="31"/>
  <c r="BC273" i="31"/>
  <c r="AL273" i="31"/>
  <c r="BA220" i="31"/>
  <c r="BS220" i="31" s="1"/>
  <c r="AJ220" i="31"/>
  <c r="CZ121" i="31"/>
  <c r="BR121" i="31"/>
  <c r="CZ220" i="31"/>
  <c r="BR220" i="31"/>
  <c r="EJ136" i="31"/>
  <c r="EJ18" i="27"/>
  <c r="EG247" i="31"/>
  <c r="BC246" i="31"/>
  <c r="AL246" i="31"/>
  <c r="EG73" i="31"/>
  <c r="DF9" i="27"/>
  <c r="DW9" i="27"/>
  <c r="BR289" i="31"/>
  <c r="CZ289" i="31"/>
  <c r="AK44" i="31"/>
  <c r="BB44" i="31"/>
  <c r="BT44" i="31" s="1"/>
  <c r="DU7" i="27"/>
  <c r="BU7" i="27"/>
  <c r="S7" i="27"/>
  <c r="DT7" i="27"/>
  <c r="DC7" i="27"/>
  <c r="AI60" i="31"/>
  <c r="AZ60" i="31"/>
  <c r="EJ246" i="31"/>
  <c r="AZ101" i="31"/>
  <c r="AI101" i="31"/>
  <c r="BA15" i="27"/>
  <c r="BS15" i="27" s="1"/>
  <c r="AJ15" i="27"/>
  <c r="AK248" i="31"/>
  <c r="BB248" i="31"/>
  <c r="BT248" i="31" s="1"/>
  <c r="AL175" i="31"/>
  <c r="BC175" i="31"/>
  <c r="U294" i="31"/>
  <c r="DG294" i="31" s="1"/>
  <c r="CN294" i="31"/>
  <c r="DV294" i="31" s="1"/>
  <c r="T294" i="31"/>
  <c r="DF294" i="31" s="1"/>
  <c r="AI73" i="31"/>
  <c r="AZ73" i="31"/>
  <c r="BC95" i="31"/>
  <c r="AL95" i="31"/>
  <c r="AI122" i="31"/>
  <c r="AZ122" i="31"/>
  <c r="BA121" i="31"/>
  <c r="BS121" i="31" s="1"/>
  <c r="AJ121" i="31"/>
  <c r="DW294" i="31"/>
  <c r="BR139" i="31"/>
  <c r="CZ139" i="31"/>
  <c r="BA42" i="31"/>
  <c r="BS42" i="31" s="1"/>
  <c r="AJ42" i="31"/>
  <c r="DR248" i="31"/>
  <c r="CI248" i="31"/>
  <c r="DQ248" i="31" s="1"/>
  <c r="O248" i="31"/>
  <c r="DB248" i="31"/>
  <c r="CZ13" i="27"/>
  <c r="BR13" i="27"/>
  <c r="EJ243" i="31"/>
  <c r="EG96" i="31"/>
  <c r="BW147" i="31"/>
  <c r="CN147" i="31" s="1"/>
  <c r="DV147" i="31" s="1"/>
  <c r="EG24" i="27"/>
  <c r="AJ139" i="31"/>
  <c r="BA139" i="31"/>
  <c r="BS139" i="31" s="1"/>
  <c r="CZ42" i="31"/>
  <c r="BR42" i="31"/>
  <c r="CL18" i="31"/>
  <c r="DT18" i="31" s="1"/>
  <c r="EM18" i="31" s="1"/>
  <c r="R18" i="31"/>
  <c r="DD18" i="31" s="1"/>
  <c r="DE18" i="31"/>
  <c r="G18" i="31"/>
  <c r="CS18" i="31" s="1"/>
  <c r="M18" i="31"/>
  <c r="CY18" i="31" s="1"/>
  <c r="AI100" i="31"/>
  <c r="AZ100" i="31"/>
  <c r="EJ77" i="31"/>
  <c r="AJ289" i="31"/>
  <c r="BA289" i="31"/>
  <c r="BS289" i="31" s="1"/>
  <c r="AJ13" i="27"/>
  <c r="BA13" i="27"/>
  <c r="BS13" i="27" s="1"/>
  <c r="BW18" i="31"/>
  <c r="BC98" i="31"/>
  <c r="AL98" i="31"/>
  <c r="CI204" i="31"/>
  <c r="DQ204" i="31" s="1"/>
  <c r="EJ204" i="31" s="1"/>
  <c r="O204" i="31"/>
  <c r="DR204" i="31"/>
  <c r="DB204" i="31"/>
  <c r="CI44" i="31"/>
  <c r="DQ44" i="31" s="1"/>
  <c r="O44" i="31"/>
  <c r="DR44" i="31"/>
  <c r="DB44" i="31"/>
  <c r="AZ218" i="31"/>
  <c r="AI218" i="31"/>
  <c r="EO63" i="31"/>
  <c r="B63" i="31" s="1"/>
  <c r="EJ70" i="31"/>
  <c r="EG117" i="31"/>
  <c r="EJ10" i="27"/>
  <c r="BW165" i="31"/>
  <c r="U165" i="31" s="1"/>
  <c r="DG165" i="31" s="1"/>
  <c r="EJ28" i="31"/>
  <c r="EG113" i="31"/>
  <c r="EG284" i="31"/>
  <c r="EJ35" i="31"/>
  <c r="EG76" i="31"/>
  <c r="EG305" i="31"/>
  <c r="EJ151" i="31"/>
  <c r="AJ276" i="31"/>
  <c r="BA276" i="31"/>
  <c r="BS276" i="31" s="1"/>
  <c r="AI146" i="31"/>
  <c r="AZ146" i="31"/>
  <c r="EJ306" i="31"/>
  <c r="BW59" i="31"/>
  <c r="DW59" i="31" s="1"/>
  <c r="BW259" i="31"/>
  <c r="DA141" i="31"/>
  <c r="EG146" i="31"/>
  <c r="BC162" i="31"/>
  <c r="AL162" i="31"/>
  <c r="CZ276" i="31"/>
  <c r="BR276" i="31"/>
  <c r="AZ91" i="31"/>
  <c r="AI91" i="31"/>
  <c r="EJ64" i="31"/>
  <c r="EJ128" i="31"/>
  <c r="EG41" i="31"/>
  <c r="DB236" i="31"/>
  <c r="O236" i="31"/>
  <c r="DR236" i="31"/>
  <c r="CI236" i="31"/>
  <c r="DQ236" i="31" s="1"/>
  <c r="AZ305" i="31"/>
  <c r="AI305" i="31"/>
  <c r="AI96" i="31"/>
  <c r="AZ96" i="31"/>
  <c r="AJ29" i="31"/>
  <c r="BA29" i="31"/>
  <c r="BS29" i="31" s="1"/>
  <c r="AI41" i="31"/>
  <c r="AZ41" i="31"/>
  <c r="R59" i="31"/>
  <c r="DD59" i="31" s="1"/>
  <c r="DE59" i="31"/>
  <c r="G59" i="31"/>
  <c r="CS59" i="31" s="1"/>
  <c r="M59" i="31"/>
  <c r="CY59" i="31" s="1"/>
  <c r="CL59" i="31"/>
  <c r="DT59" i="31" s="1"/>
  <c r="BR34" i="31"/>
  <c r="CZ34" i="31"/>
  <c r="L287" i="31"/>
  <c r="DO287" i="31"/>
  <c r="EG287" i="31" s="1"/>
  <c r="CF287" i="31"/>
  <c r="DN287" i="31" s="1"/>
  <c r="BA12" i="27"/>
  <c r="BS12" i="27" s="1"/>
  <c r="AJ12" i="27"/>
  <c r="CZ278" i="31"/>
  <c r="BR278" i="31"/>
  <c r="CN59" i="31"/>
  <c r="DV59" i="31" s="1"/>
  <c r="EJ127" i="31"/>
  <c r="AJ93" i="31"/>
  <c r="BA93" i="31"/>
  <c r="BS93" i="31" s="1"/>
  <c r="BB25" i="31"/>
  <c r="BT25" i="31" s="1"/>
  <c r="DD25" i="31" s="1"/>
  <c r="AK25" i="31"/>
  <c r="AI24" i="27"/>
  <c r="AZ24" i="27"/>
  <c r="EJ166" i="31"/>
  <c r="BB210" i="31"/>
  <c r="BT210" i="31" s="1"/>
  <c r="AK210" i="31"/>
  <c r="AJ86" i="31"/>
  <c r="BA86" i="31"/>
  <c r="BS86" i="31" s="1"/>
  <c r="EG97" i="31"/>
  <c r="EG103" i="31"/>
  <c r="AI113" i="31"/>
  <c r="AZ113" i="31"/>
  <c r="BC22" i="31"/>
  <c r="AL22" i="31"/>
  <c r="AZ167" i="31"/>
  <c r="AI167" i="31"/>
  <c r="AM116" i="31"/>
  <c r="BE116" i="31" s="1"/>
  <c r="BD116" i="31"/>
  <c r="BV116" i="31" s="1"/>
  <c r="CZ169" i="31"/>
  <c r="BR169" i="31"/>
  <c r="AZ97" i="31"/>
  <c r="AI97" i="31"/>
  <c r="AI284" i="31"/>
  <c r="AZ284" i="31"/>
  <c r="AK186" i="31"/>
  <c r="BB186" i="31"/>
  <c r="BA278" i="31"/>
  <c r="BS278" i="31" s="1"/>
  <c r="AJ278" i="31"/>
  <c r="U59" i="31"/>
  <c r="DG59" i="31" s="1"/>
  <c r="EG83" i="31"/>
  <c r="BD134" i="31"/>
  <c r="BV134" i="31" s="1"/>
  <c r="AM134" i="31"/>
  <c r="BE134" i="31" s="1"/>
  <c r="CZ93" i="31"/>
  <c r="BR93" i="31"/>
  <c r="BR174" i="31"/>
  <c r="CZ174" i="31"/>
  <c r="O210" i="31"/>
  <c r="DB210" i="31"/>
  <c r="CI210" i="31"/>
  <c r="DQ210" i="31" s="1"/>
  <c r="DR210" i="31"/>
  <c r="BR133" i="31"/>
  <c r="CZ133" i="31"/>
  <c r="CZ86" i="31"/>
  <c r="BR86" i="31"/>
  <c r="AL306" i="31"/>
  <c r="BC306" i="31"/>
  <c r="AZ103" i="31"/>
  <c r="AI103" i="31"/>
  <c r="CZ23" i="31"/>
  <c r="BR23" i="31"/>
  <c r="DC116" i="31"/>
  <c r="DU116" i="31"/>
  <c r="S116" i="31"/>
  <c r="BU116" i="31"/>
  <c r="AJ169" i="31"/>
  <c r="BA169" i="31"/>
  <c r="BS169" i="31" s="1"/>
  <c r="DE259" i="31"/>
  <c r="M259" i="31"/>
  <c r="CY259" i="31" s="1"/>
  <c r="R259" i="31"/>
  <c r="DD259" i="31" s="1"/>
  <c r="G259" i="31"/>
  <c r="CS259" i="31" s="1"/>
  <c r="CL259" i="31"/>
  <c r="DT259" i="31" s="1"/>
  <c r="EJ22" i="31"/>
  <c r="AJ36" i="31"/>
  <c r="BA36" i="31"/>
  <c r="BS36" i="31" s="1"/>
  <c r="DR25" i="31"/>
  <c r="DB25" i="31"/>
  <c r="CI25" i="31"/>
  <c r="DQ25" i="31" s="1"/>
  <c r="O25" i="31"/>
  <c r="CZ138" i="31"/>
  <c r="BR138" i="31"/>
  <c r="U259" i="31"/>
  <c r="DG259" i="31" s="1"/>
  <c r="T259" i="31"/>
  <c r="DF259" i="31" s="1"/>
  <c r="CN259" i="31"/>
  <c r="DV259" i="31" s="1"/>
  <c r="DA247" i="31"/>
  <c r="DU134" i="31"/>
  <c r="S134" i="31"/>
  <c r="BU134" i="31"/>
  <c r="DC134" i="31"/>
  <c r="AI76" i="31"/>
  <c r="AZ76" i="31"/>
  <c r="BA174" i="31"/>
  <c r="BS174" i="31" s="1"/>
  <c r="AJ174" i="31"/>
  <c r="CI186" i="31"/>
  <c r="DQ186" i="31" s="1"/>
  <c r="DB186" i="31"/>
  <c r="O186" i="31"/>
  <c r="DR186" i="31"/>
  <c r="BA133" i="31"/>
  <c r="BS133" i="31" s="1"/>
  <c r="AJ133" i="31"/>
  <c r="BR29" i="31"/>
  <c r="CZ29" i="31"/>
  <c r="CL147" i="31"/>
  <c r="DT147" i="31" s="1"/>
  <c r="R147" i="31"/>
  <c r="DD147" i="31" s="1"/>
  <c r="DE147" i="31"/>
  <c r="G147" i="31"/>
  <c r="CS147" i="31" s="1"/>
  <c r="M147" i="31"/>
  <c r="CY147" i="31" s="1"/>
  <c r="AH287" i="31"/>
  <c r="AY287" i="31"/>
  <c r="BQ287" i="31" s="1"/>
  <c r="DA287" i="31" s="1"/>
  <c r="AI271" i="31"/>
  <c r="AZ271" i="31"/>
  <c r="BC166" i="31"/>
  <c r="AL166" i="31"/>
  <c r="BA23" i="31"/>
  <c r="BS23" i="31" s="1"/>
  <c r="AJ23" i="31"/>
  <c r="AJ34" i="31"/>
  <c r="BA34" i="31"/>
  <c r="BS34" i="31" s="1"/>
  <c r="BC35" i="31"/>
  <c r="AL35" i="31"/>
  <c r="CZ36" i="31"/>
  <c r="BR36" i="31"/>
  <c r="BR12" i="27"/>
  <c r="CZ12" i="27"/>
  <c r="AJ138" i="31"/>
  <c r="BA138" i="31"/>
  <c r="BS138" i="31" s="1"/>
  <c r="BB236" i="31"/>
  <c r="BT236" i="31" s="1"/>
  <c r="AK236" i="31"/>
  <c r="CN280" i="31"/>
  <c r="DV280" i="31" s="1"/>
  <c r="EO280" i="31" s="1"/>
  <c r="B280" i="31" s="1"/>
  <c r="T280" i="31"/>
  <c r="DF280" i="31" s="1"/>
  <c r="AL151" i="31"/>
  <c r="BC151" i="31"/>
  <c r="DW259" i="31"/>
  <c r="AI247" i="31"/>
  <c r="AZ247" i="31"/>
  <c r="EJ194" i="31"/>
  <c r="U298" i="31"/>
  <c r="DG298" i="31" s="1"/>
  <c r="EG215" i="31"/>
  <c r="EG56" i="31"/>
  <c r="EM80" i="31"/>
  <c r="BA43" i="31"/>
  <c r="BS43" i="31" s="1"/>
  <c r="AJ43" i="31"/>
  <c r="BA205" i="31"/>
  <c r="BS205" i="31" s="1"/>
  <c r="AJ205" i="31"/>
  <c r="O19" i="27"/>
  <c r="CI19" i="27"/>
  <c r="DQ19" i="27" s="1"/>
  <c r="DR19" i="27"/>
  <c r="DB19" i="27"/>
  <c r="S300" i="31"/>
  <c r="BU300" i="31"/>
  <c r="DC300" i="31"/>
  <c r="DU300" i="31"/>
  <c r="BB140" i="31"/>
  <c r="BT140" i="31" s="1"/>
  <c r="AK140" i="31"/>
  <c r="DE230" i="31"/>
  <c r="CL230" i="31"/>
  <c r="DT230" i="31" s="1"/>
  <c r="R230" i="31"/>
  <c r="M230" i="31"/>
  <c r="CY230" i="31" s="1"/>
  <c r="G230" i="31"/>
  <c r="CS230" i="31" s="1"/>
  <c r="AL282" i="31"/>
  <c r="BC282" i="31"/>
  <c r="AJ88" i="31"/>
  <c r="BA88" i="31"/>
  <c r="BS88" i="31" s="1"/>
  <c r="AL127" i="31"/>
  <c r="BC127" i="31"/>
  <c r="BR123" i="31"/>
  <c r="CZ123" i="31"/>
  <c r="BB212" i="31"/>
  <c r="BT212" i="31" s="1"/>
  <c r="AK212" i="31"/>
  <c r="BW107" i="31"/>
  <c r="U107" i="31" s="1"/>
  <c r="O69" i="31"/>
  <c r="DB69" i="31"/>
  <c r="CI69" i="31"/>
  <c r="DQ69" i="31" s="1"/>
  <c r="DR69" i="31"/>
  <c r="BR237" i="31"/>
  <c r="CZ237" i="31"/>
  <c r="BC10" i="27"/>
  <c r="AL10" i="27"/>
  <c r="AL45" i="31"/>
  <c r="BC45" i="31"/>
  <c r="DD28" i="31"/>
  <c r="BR72" i="31"/>
  <c r="CZ72" i="31"/>
  <c r="L275" i="31"/>
  <c r="CF275" i="31"/>
  <c r="DN275" i="31" s="1"/>
  <c r="DO275" i="31"/>
  <c r="T165" i="31"/>
  <c r="DF165" i="31" s="1"/>
  <c r="BA13" i="31"/>
  <c r="BS13" i="31" s="1"/>
  <c r="AJ13" i="31"/>
  <c r="CI48" i="31"/>
  <c r="DQ48" i="31" s="1"/>
  <c r="DR48" i="31"/>
  <c r="O48" i="31"/>
  <c r="DB48" i="31"/>
  <c r="BB69" i="31"/>
  <c r="BT69" i="31" s="1"/>
  <c r="AK69" i="31"/>
  <c r="BR6" i="31"/>
  <c r="CZ6" i="31"/>
  <c r="CZ142" i="31"/>
  <c r="BR142" i="31"/>
  <c r="EG228" i="31"/>
  <c r="EG184" i="31"/>
  <c r="U118" i="31"/>
  <c r="BR43" i="31"/>
  <c r="CZ43" i="31"/>
  <c r="R176" i="31"/>
  <c r="DD176" i="31" s="1"/>
  <c r="DE176" i="31"/>
  <c r="CL176" i="31"/>
  <c r="DT176" i="31" s="1"/>
  <c r="M176" i="31"/>
  <c r="CY176" i="31" s="1"/>
  <c r="G176" i="31"/>
  <c r="CS176" i="31" s="1"/>
  <c r="BR205" i="31"/>
  <c r="CZ205" i="31"/>
  <c r="BD300" i="31"/>
  <c r="BV300" i="31" s="1"/>
  <c r="AM300" i="31"/>
  <c r="BE300" i="31" s="1"/>
  <c r="BC211" i="31"/>
  <c r="AL211" i="31"/>
  <c r="CZ88" i="31"/>
  <c r="BR88" i="31"/>
  <c r="AY275" i="31"/>
  <c r="BQ275" i="31" s="1"/>
  <c r="DA275" i="31" s="1"/>
  <c r="AH275" i="31"/>
  <c r="DE165" i="31"/>
  <c r="R165" i="31"/>
  <c r="DD165" i="31" s="1"/>
  <c r="M165" i="31"/>
  <c r="CY165" i="31" s="1"/>
  <c r="CL165" i="31"/>
  <c r="DT165" i="31" s="1"/>
  <c r="G165" i="31"/>
  <c r="CS165" i="31" s="1"/>
  <c r="AJ123" i="31"/>
  <c r="BA123" i="31"/>
  <c r="BS123" i="31" s="1"/>
  <c r="EJ211" i="31"/>
  <c r="EJ282" i="31"/>
  <c r="BA237" i="31"/>
  <c r="BS237" i="31" s="1"/>
  <c r="AJ237" i="31"/>
  <c r="BW94" i="31"/>
  <c r="DW94" i="31" s="1"/>
  <c r="BW176" i="31"/>
  <c r="AL28" i="31"/>
  <c r="BC28" i="31"/>
  <c r="BB19" i="27"/>
  <c r="BT19" i="27" s="1"/>
  <c r="DD19" i="27" s="1"/>
  <c r="AK19" i="27"/>
  <c r="DB140" i="31"/>
  <c r="O140" i="31"/>
  <c r="CI140" i="31"/>
  <c r="DQ140" i="31" s="1"/>
  <c r="DR140" i="31"/>
  <c r="BW230" i="31"/>
  <c r="BB48" i="31"/>
  <c r="BT48" i="31" s="1"/>
  <c r="AK48" i="31"/>
  <c r="BC6" i="27"/>
  <c r="AL6" i="27"/>
  <c r="BA72" i="31"/>
  <c r="BS72" i="31" s="1"/>
  <c r="AJ72" i="31"/>
  <c r="DW165" i="31"/>
  <c r="EJ45" i="31"/>
  <c r="BR13" i="31"/>
  <c r="CZ13" i="31"/>
  <c r="DR212" i="31"/>
  <c r="CI212" i="31"/>
  <c r="DQ212" i="31" s="1"/>
  <c r="DB212" i="31"/>
  <c r="O212" i="31"/>
  <c r="R107" i="31"/>
  <c r="DD107" i="31" s="1"/>
  <c r="CL107" i="31"/>
  <c r="DT107" i="31" s="1"/>
  <c r="EM107" i="31" s="1"/>
  <c r="DE107" i="31"/>
  <c r="G107" i="31"/>
  <c r="CS107" i="31" s="1"/>
  <c r="M107" i="31"/>
  <c r="CY107" i="31" s="1"/>
  <c r="DE94" i="31"/>
  <c r="CL94" i="31"/>
  <c r="DT94" i="31" s="1"/>
  <c r="R94" i="31"/>
  <c r="DD94" i="31" s="1"/>
  <c r="G94" i="31"/>
  <c r="CS94" i="31" s="1"/>
  <c r="M94" i="31"/>
  <c r="CY94" i="31" s="1"/>
  <c r="BC128" i="31"/>
  <c r="AL128" i="31"/>
  <c r="BA6" i="31"/>
  <c r="BS6" i="31" s="1"/>
  <c r="AJ6" i="31"/>
  <c r="AJ142" i="31"/>
  <c r="BA142" i="31"/>
  <c r="BS142" i="31" s="1"/>
  <c r="CZ310" i="31"/>
  <c r="BR310" i="31"/>
  <c r="BA172" i="31"/>
  <c r="BS172" i="31" s="1"/>
  <c r="AJ172" i="31"/>
  <c r="BA61" i="31"/>
  <c r="BS61" i="31" s="1"/>
  <c r="AJ61" i="31"/>
  <c r="BR222" i="31"/>
  <c r="CZ222" i="31"/>
  <c r="AJ57" i="31"/>
  <c r="BA57" i="31"/>
  <c r="BS57" i="31" s="1"/>
  <c r="BW242" i="31"/>
  <c r="U242" i="31" s="1"/>
  <c r="AK277" i="31"/>
  <c r="BB277" i="31"/>
  <c r="BT277" i="31" s="1"/>
  <c r="O283" i="31"/>
  <c r="DB283" i="31"/>
  <c r="CI283" i="31"/>
  <c r="DQ283" i="31" s="1"/>
  <c r="DR283" i="31"/>
  <c r="CL258" i="31"/>
  <c r="DT258" i="31" s="1"/>
  <c r="DE258" i="31"/>
  <c r="R258" i="31"/>
  <c r="DD258" i="31" s="1"/>
  <c r="G258" i="31"/>
  <c r="CS258" i="31" s="1"/>
  <c r="M258" i="31"/>
  <c r="CY258" i="31" s="1"/>
  <c r="AZ7" i="31"/>
  <c r="AI7" i="31"/>
  <c r="CZ196" i="31"/>
  <c r="BR196" i="31"/>
  <c r="BC31" i="31"/>
  <c r="AL31" i="31"/>
  <c r="CI152" i="31"/>
  <c r="DQ152" i="31" s="1"/>
  <c r="DR152" i="31"/>
  <c r="EJ152" i="31" s="1"/>
  <c r="DB152" i="31"/>
  <c r="O152" i="31"/>
  <c r="BR269" i="31"/>
  <c r="CZ269" i="31"/>
  <c r="AK168" i="31"/>
  <c r="BB168" i="31"/>
  <c r="BT168" i="31" s="1"/>
  <c r="AH202" i="31"/>
  <c r="AY202" i="31"/>
  <c r="BQ202" i="31" s="1"/>
  <c r="DA202" i="31" s="1"/>
  <c r="BD25" i="27"/>
  <c r="BV25" i="27" s="1"/>
  <c r="AM25" i="27"/>
  <c r="BE25" i="27" s="1"/>
  <c r="S302" i="31"/>
  <c r="DC302" i="31"/>
  <c r="DU302" i="31"/>
  <c r="BU302" i="31"/>
  <c r="BW288" i="31"/>
  <c r="U288" i="31" s="1"/>
  <c r="AJ310" i="31"/>
  <c r="BA310" i="31"/>
  <c r="BS310" i="31" s="1"/>
  <c r="AY274" i="31"/>
  <c r="BQ274" i="31" s="1"/>
  <c r="DA274" i="31" s="1"/>
  <c r="AH274" i="31"/>
  <c r="BC261" i="31"/>
  <c r="AL261" i="31"/>
  <c r="BA222" i="31"/>
  <c r="BS222" i="31" s="1"/>
  <c r="AJ222" i="31"/>
  <c r="AK170" i="31"/>
  <c r="BB170" i="31"/>
  <c r="BT170" i="31" s="1"/>
  <c r="BR78" i="31"/>
  <c r="CZ78" i="31"/>
  <c r="BU309" i="31"/>
  <c r="DU309" i="31"/>
  <c r="S309" i="31"/>
  <c r="DC309" i="31"/>
  <c r="DR168" i="31"/>
  <c r="CI168" i="31"/>
  <c r="DQ168" i="31" s="1"/>
  <c r="EJ168" i="31" s="1"/>
  <c r="O168" i="31"/>
  <c r="DB168" i="31"/>
  <c r="AM39" i="31"/>
  <c r="BE39" i="31" s="1"/>
  <c r="BD39" i="31"/>
  <c r="BV39" i="31" s="1"/>
  <c r="AJ257" i="31"/>
  <c r="BA257" i="31"/>
  <c r="BS257" i="31" s="1"/>
  <c r="DB299" i="31"/>
  <c r="CI299" i="31"/>
  <c r="DQ299" i="31" s="1"/>
  <c r="O299" i="31"/>
  <c r="DR299" i="31"/>
  <c r="CI114" i="31"/>
  <c r="DQ114" i="31" s="1"/>
  <c r="DB114" i="31"/>
  <c r="DR114" i="31"/>
  <c r="O114" i="31"/>
  <c r="BR57" i="31"/>
  <c r="CZ57" i="31"/>
  <c r="AL64" i="31"/>
  <c r="BC64" i="31"/>
  <c r="BR195" i="31"/>
  <c r="CZ195" i="31"/>
  <c r="AI215" i="31"/>
  <c r="AZ215" i="31"/>
  <c r="AK90" i="31"/>
  <c r="BB90" i="31"/>
  <c r="BT90" i="31" s="1"/>
  <c r="AJ264" i="31"/>
  <c r="BA264" i="31"/>
  <c r="BS264" i="31" s="1"/>
  <c r="CZ17" i="27"/>
  <c r="BR17" i="27"/>
  <c r="BA132" i="31"/>
  <c r="BS132" i="31" s="1"/>
  <c r="AJ132" i="31"/>
  <c r="CF274" i="31"/>
  <c r="DN274" i="31" s="1"/>
  <c r="L274" i="31"/>
  <c r="DO274" i="31"/>
  <c r="BR27" i="31"/>
  <c r="CZ27" i="31"/>
  <c r="O292" i="31"/>
  <c r="DR292" i="31"/>
  <c r="DB292" i="31"/>
  <c r="CI292" i="31"/>
  <c r="DQ292" i="31" s="1"/>
  <c r="AK150" i="31"/>
  <c r="BB150" i="31"/>
  <c r="BT150" i="31" s="1"/>
  <c r="O11" i="27"/>
  <c r="DR11" i="27"/>
  <c r="CI11" i="27"/>
  <c r="DQ11" i="27" s="1"/>
  <c r="DB11" i="27"/>
  <c r="AL18" i="27"/>
  <c r="BC18" i="27"/>
  <c r="AM216" i="31"/>
  <c r="BE216" i="31" s="1"/>
  <c r="BD216" i="31"/>
  <c r="BV216" i="31" s="1"/>
  <c r="AI297" i="31"/>
  <c r="AZ297" i="31"/>
  <c r="CL252" i="31"/>
  <c r="DT252" i="31" s="1"/>
  <c r="R252" i="31"/>
  <c r="DD252" i="31" s="1"/>
  <c r="DE252" i="31"/>
  <c r="M252" i="31"/>
  <c r="CY252" i="31" s="1"/>
  <c r="G252" i="31"/>
  <c r="CS252" i="31" s="1"/>
  <c r="BA269" i="31"/>
  <c r="BS269" i="31" s="1"/>
  <c r="AJ269" i="31"/>
  <c r="AL70" i="31"/>
  <c r="BC70" i="31"/>
  <c r="AJ74" i="31"/>
  <c r="BA74" i="31"/>
  <c r="BS74" i="31" s="1"/>
  <c r="DB92" i="31"/>
  <c r="CI92" i="31"/>
  <c r="DQ92" i="31" s="1"/>
  <c r="O92" i="31"/>
  <c r="DR92" i="31"/>
  <c r="DR67" i="31"/>
  <c r="O67" i="31"/>
  <c r="CI67" i="31"/>
  <c r="DQ67" i="31" s="1"/>
  <c r="DB67" i="31"/>
  <c r="DB5" i="27"/>
  <c r="CI5" i="27"/>
  <c r="DQ5" i="27" s="1"/>
  <c r="O5" i="27"/>
  <c r="DR5" i="27"/>
  <c r="AJ308" i="31"/>
  <c r="BA308" i="31"/>
  <c r="BS308" i="31" s="1"/>
  <c r="AK92" i="31"/>
  <c r="BB92" i="31"/>
  <c r="BT92" i="31" s="1"/>
  <c r="BD250" i="31"/>
  <c r="BV250" i="31" s="1"/>
  <c r="AM250" i="31"/>
  <c r="BE250" i="31" s="1"/>
  <c r="DU266" i="31"/>
  <c r="DC266" i="31"/>
  <c r="S266" i="31"/>
  <c r="BU266" i="31"/>
  <c r="BA78" i="31"/>
  <c r="BS78" i="31" s="1"/>
  <c r="AJ78" i="31"/>
  <c r="AM309" i="31"/>
  <c r="BE309" i="31" s="1"/>
  <c r="BD309" i="31"/>
  <c r="BV309" i="31" s="1"/>
  <c r="R288" i="31"/>
  <c r="DD288" i="31" s="1"/>
  <c r="CL288" i="31"/>
  <c r="DT288" i="31" s="1"/>
  <c r="DE288" i="31"/>
  <c r="M288" i="31"/>
  <c r="CY288" i="31" s="1"/>
  <c r="G288" i="31"/>
  <c r="CS288" i="31" s="1"/>
  <c r="BW156" i="31"/>
  <c r="DW156" i="31" s="1"/>
  <c r="BW68" i="31"/>
  <c r="DW68" i="31" s="1"/>
  <c r="R242" i="31"/>
  <c r="DD242" i="31" s="1"/>
  <c r="DE242" i="31"/>
  <c r="CL242" i="31"/>
  <c r="DT242" i="31" s="1"/>
  <c r="G242" i="31"/>
  <c r="CS242" i="31" s="1"/>
  <c r="M242" i="31"/>
  <c r="CY242" i="31" s="1"/>
  <c r="CI99" i="31"/>
  <c r="DQ99" i="31" s="1"/>
  <c r="DB99" i="31"/>
  <c r="O99" i="31"/>
  <c r="DR99" i="31"/>
  <c r="DB150" i="31"/>
  <c r="O150" i="31"/>
  <c r="CI150" i="31"/>
  <c r="DQ150" i="31" s="1"/>
  <c r="DR150" i="31"/>
  <c r="BR71" i="31"/>
  <c r="CZ71" i="31"/>
  <c r="O235" i="31"/>
  <c r="CI235" i="31"/>
  <c r="DQ235" i="31" s="1"/>
  <c r="DB235" i="31"/>
  <c r="DR235" i="31"/>
  <c r="DC250" i="31"/>
  <c r="DU250" i="31"/>
  <c r="S250" i="31"/>
  <c r="BU250" i="31"/>
  <c r="AJ227" i="31"/>
  <c r="BA227" i="31"/>
  <c r="BS227" i="31" s="1"/>
  <c r="BR172" i="31"/>
  <c r="CZ172" i="31"/>
  <c r="O182" i="31"/>
  <c r="DB182" i="31"/>
  <c r="CI182" i="31"/>
  <c r="DQ182" i="31" s="1"/>
  <c r="DR182" i="31"/>
  <c r="BW270" i="31"/>
  <c r="DW270" i="31" s="1"/>
  <c r="AZ285" i="31"/>
  <c r="AI285" i="31"/>
  <c r="BR267" i="31"/>
  <c r="CZ267" i="31"/>
  <c r="CN80" i="31"/>
  <c r="DV80" i="31" s="1"/>
  <c r="EO80" i="31" s="1"/>
  <c r="B80" i="31" s="1"/>
  <c r="T80" i="31"/>
  <c r="DF80" i="31" s="1"/>
  <c r="BR143" i="31"/>
  <c r="CZ143" i="31"/>
  <c r="R68" i="31"/>
  <c r="DD68" i="31" s="1"/>
  <c r="DE68" i="31"/>
  <c r="CL68" i="31"/>
  <c r="DT68" i="31" s="1"/>
  <c r="M68" i="31"/>
  <c r="CY68" i="31" s="1"/>
  <c r="G68" i="31"/>
  <c r="CS68" i="31" s="1"/>
  <c r="CZ296" i="31"/>
  <c r="BR296" i="31"/>
  <c r="BA163" i="31"/>
  <c r="BS163" i="31" s="1"/>
  <c r="AJ163" i="31"/>
  <c r="DG19" i="31"/>
  <c r="CN19" i="31"/>
  <c r="DV19" i="31" s="1"/>
  <c r="T19" i="31"/>
  <c r="DF19" i="31" s="1"/>
  <c r="BB283" i="31"/>
  <c r="BT283" i="31" s="1"/>
  <c r="AK283" i="31"/>
  <c r="BA267" i="31"/>
  <c r="BS267" i="31" s="1"/>
  <c r="AJ267" i="31"/>
  <c r="AJ143" i="31"/>
  <c r="BA143" i="31"/>
  <c r="BS143" i="31" s="1"/>
  <c r="BA296" i="31"/>
  <c r="BS296" i="31" s="1"/>
  <c r="AJ296" i="31"/>
  <c r="DE164" i="31"/>
  <c r="R164" i="31"/>
  <c r="DD164" i="31" s="1"/>
  <c r="CL164" i="31"/>
  <c r="DT164" i="31" s="1"/>
  <c r="G164" i="31"/>
  <c r="CS164" i="31" s="1"/>
  <c r="M164" i="31"/>
  <c r="CY164" i="31" s="1"/>
  <c r="BU39" i="31"/>
  <c r="DU39" i="31"/>
  <c r="DC39" i="31"/>
  <c r="S39" i="31"/>
  <c r="U80" i="31"/>
  <c r="DG80" i="31" s="1"/>
  <c r="T298" i="31"/>
  <c r="DF298" i="31" s="1"/>
  <c r="CN298" i="31"/>
  <c r="DV298" i="31" s="1"/>
  <c r="EO298" i="31" s="1"/>
  <c r="CZ257" i="31"/>
  <c r="BR257" i="31"/>
  <c r="BW258" i="31"/>
  <c r="DW258" i="31" s="1"/>
  <c r="EJ114" i="31"/>
  <c r="BB79" i="31"/>
  <c r="BT79" i="31" s="1"/>
  <c r="AK79" i="31"/>
  <c r="AK153" i="31"/>
  <c r="BB153" i="31"/>
  <c r="BT153" i="31" s="1"/>
  <c r="AZ52" i="31"/>
  <c r="AI52" i="31"/>
  <c r="AL194" i="31"/>
  <c r="BC194" i="31"/>
  <c r="CZ264" i="31"/>
  <c r="BR264" i="31"/>
  <c r="AJ17" i="27"/>
  <c r="BA17" i="27"/>
  <c r="BS17" i="27" s="1"/>
  <c r="CZ132" i="31"/>
  <c r="BR132" i="31"/>
  <c r="AK67" i="31"/>
  <c r="BB67" i="31"/>
  <c r="BT67" i="31" s="1"/>
  <c r="DW19" i="31"/>
  <c r="AL136" i="31"/>
  <c r="BC136" i="31"/>
  <c r="AK182" i="31"/>
  <c r="BB182" i="31"/>
  <c r="BT182" i="31" s="1"/>
  <c r="BA27" i="31"/>
  <c r="BS27" i="31" s="1"/>
  <c r="AJ27" i="31"/>
  <c r="O55" i="31"/>
  <c r="DB55" i="31"/>
  <c r="DR55" i="31"/>
  <c r="CI55" i="31"/>
  <c r="DQ55" i="31" s="1"/>
  <c r="AJ125" i="31"/>
  <c r="BA125" i="31"/>
  <c r="BS125" i="31" s="1"/>
  <c r="EJ11" i="27"/>
  <c r="O79" i="31"/>
  <c r="DB79" i="31"/>
  <c r="CI79" i="31"/>
  <c r="DQ79" i="31" s="1"/>
  <c r="DR79" i="31"/>
  <c r="BB119" i="31"/>
  <c r="BT119" i="31" s="1"/>
  <c r="AK119" i="31"/>
  <c r="O277" i="31"/>
  <c r="DR277" i="31"/>
  <c r="DB277" i="31"/>
  <c r="CI277" i="31"/>
  <c r="DQ277" i="31" s="1"/>
  <c r="CL270" i="31"/>
  <c r="DT270" i="31" s="1"/>
  <c r="R270" i="31"/>
  <c r="DD270" i="31" s="1"/>
  <c r="DE270" i="31"/>
  <c r="G270" i="31"/>
  <c r="CS270" i="31" s="1"/>
  <c r="M270" i="31"/>
  <c r="CY270" i="31" s="1"/>
  <c r="AK114" i="31"/>
  <c r="BB114" i="31"/>
  <c r="BT114" i="31" s="1"/>
  <c r="CZ74" i="31"/>
  <c r="BR74" i="31"/>
  <c r="BC224" i="31"/>
  <c r="AL224" i="31"/>
  <c r="BC243" i="31"/>
  <c r="AL243" i="31"/>
  <c r="BB299" i="31"/>
  <c r="BT299" i="31" s="1"/>
  <c r="AK299" i="31"/>
  <c r="CZ308" i="31"/>
  <c r="BR308" i="31"/>
  <c r="BD38" i="31"/>
  <c r="BV38" i="31" s="1"/>
  <c r="AM38" i="31"/>
  <c r="BE38" i="31" s="1"/>
  <c r="AL85" i="31"/>
  <c r="BC85" i="31"/>
  <c r="DR226" i="31"/>
  <c r="CI226" i="31"/>
  <c r="DQ226" i="31" s="1"/>
  <c r="DB226" i="31"/>
  <c r="O226" i="31"/>
  <c r="CZ227" i="31"/>
  <c r="BR227" i="31"/>
  <c r="AI228" i="31"/>
  <c r="AZ228" i="31"/>
  <c r="CZ109" i="31"/>
  <c r="BR109" i="31"/>
  <c r="BW164" i="31"/>
  <c r="AJ195" i="31"/>
  <c r="BA195" i="31"/>
  <c r="BS195" i="31" s="1"/>
  <c r="AK235" i="31"/>
  <c r="BB235" i="31"/>
  <c r="BT235" i="31" s="1"/>
  <c r="R158" i="31"/>
  <c r="DD158" i="31" s="1"/>
  <c r="CL158" i="31"/>
  <c r="DT158" i="31" s="1"/>
  <c r="DE158" i="31"/>
  <c r="G158" i="31"/>
  <c r="CS158" i="31" s="1"/>
  <c r="M158" i="31"/>
  <c r="CY158" i="31" s="1"/>
  <c r="DC216" i="31"/>
  <c r="DU216" i="31"/>
  <c r="S216" i="31"/>
  <c r="BU216" i="31"/>
  <c r="BR126" i="31"/>
  <c r="CZ126" i="31"/>
  <c r="CZ163" i="31"/>
  <c r="BR163" i="31"/>
  <c r="DB153" i="31"/>
  <c r="DR153" i="31"/>
  <c r="O153" i="31"/>
  <c r="CI153" i="31"/>
  <c r="DQ153" i="31" s="1"/>
  <c r="DG118" i="31"/>
  <c r="T118" i="31"/>
  <c r="DF118" i="31" s="1"/>
  <c r="CN118" i="31"/>
  <c r="DV118" i="31" s="1"/>
  <c r="EO118" i="31" s="1"/>
  <c r="B118" i="31" s="1"/>
  <c r="BW252" i="31"/>
  <c r="U252" i="31" s="1"/>
  <c r="CZ61" i="31"/>
  <c r="BR61" i="31"/>
  <c r="BW158" i="31"/>
  <c r="CL156" i="31"/>
  <c r="DT156" i="31" s="1"/>
  <c r="R156" i="31"/>
  <c r="DD156" i="31" s="1"/>
  <c r="DE156" i="31"/>
  <c r="M156" i="31"/>
  <c r="CY156" i="31" s="1"/>
  <c r="G156" i="31"/>
  <c r="CS156" i="31" s="1"/>
  <c r="BB55" i="31"/>
  <c r="BT55" i="31" s="1"/>
  <c r="AK55" i="31"/>
  <c r="AI83" i="31"/>
  <c r="AZ83" i="31"/>
  <c r="BD266" i="31"/>
  <c r="BV266" i="31" s="1"/>
  <c r="AM266" i="31"/>
  <c r="BE266" i="31" s="1"/>
  <c r="AZ16" i="31"/>
  <c r="AI16" i="31"/>
  <c r="CI90" i="31"/>
  <c r="DQ90" i="31" s="1"/>
  <c r="DR90" i="31"/>
  <c r="O90" i="31"/>
  <c r="DB90" i="31"/>
  <c r="L202" i="31"/>
  <c r="CF202" i="31"/>
  <c r="DN202" i="31" s="1"/>
  <c r="DO202" i="31"/>
  <c r="AK226" i="31"/>
  <c r="BB226" i="31"/>
  <c r="BT226" i="31" s="1"/>
  <c r="DD226" i="31" s="1"/>
  <c r="AI117" i="31"/>
  <c r="AZ117" i="31"/>
  <c r="BB5" i="27"/>
  <c r="BT5" i="27" s="1"/>
  <c r="DD5" i="27" s="1"/>
  <c r="AK5" i="27"/>
  <c r="AJ109" i="31"/>
  <c r="BA109" i="31"/>
  <c r="BS109" i="31" s="1"/>
  <c r="U258" i="31"/>
  <c r="O119" i="31"/>
  <c r="CI119" i="31"/>
  <c r="DQ119" i="31" s="1"/>
  <c r="DR119" i="31"/>
  <c r="DB119" i="31"/>
  <c r="O170" i="31"/>
  <c r="DB170" i="31"/>
  <c r="CI170" i="31"/>
  <c r="DQ170" i="31" s="1"/>
  <c r="DR170" i="31"/>
  <c r="BB152" i="31"/>
  <c r="BT152" i="31" s="1"/>
  <c r="AK152" i="31"/>
  <c r="AZ56" i="31"/>
  <c r="AI56" i="31"/>
  <c r="CZ125" i="31"/>
  <c r="BR125" i="31"/>
  <c r="AJ196" i="31"/>
  <c r="BA196" i="31"/>
  <c r="BS196" i="31" s="1"/>
  <c r="AI184" i="31"/>
  <c r="AZ184" i="31"/>
  <c r="AK292" i="31"/>
  <c r="BB292" i="31"/>
  <c r="BT292" i="31" s="1"/>
  <c r="AI10" i="31"/>
  <c r="AZ10" i="31"/>
  <c r="AK11" i="27"/>
  <c r="BB11" i="27"/>
  <c r="BT11" i="27" s="1"/>
  <c r="DD11" i="27" s="1"/>
  <c r="AJ126" i="31"/>
  <c r="BA126" i="31"/>
  <c r="BS126" i="31" s="1"/>
  <c r="AK99" i="31"/>
  <c r="BB99" i="31"/>
  <c r="BT99" i="31" s="1"/>
  <c r="DU25" i="27"/>
  <c r="BU25" i="27"/>
  <c r="DC25" i="27"/>
  <c r="DT25" i="27"/>
  <c r="S25" i="27"/>
  <c r="BD302" i="31"/>
  <c r="BV302" i="31" s="1"/>
  <c r="AM302" i="31"/>
  <c r="BE302" i="31" s="1"/>
  <c r="AJ71" i="31"/>
  <c r="BA71" i="31"/>
  <c r="BS71" i="31" s="1"/>
  <c r="DC38" i="31"/>
  <c r="S38" i="31"/>
  <c r="DU38" i="31"/>
  <c r="BU38" i="31"/>
  <c r="EJ51" i="31" l="1"/>
  <c r="EJ223" i="31"/>
  <c r="EJ281" i="31"/>
  <c r="AL232" i="31"/>
  <c r="BC232" i="31"/>
  <c r="BA14" i="31"/>
  <c r="BS14" i="31" s="1"/>
  <c r="AJ14" i="31"/>
  <c r="EM188" i="31"/>
  <c r="G9" i="31"/>
  <c r="CS9" i="31" s="1"/>
  <c r="M9" i="31"/>
  <c r="CY9" i="31" s="1"/>
  <c r="DE9" i="31"/>
  <c r="EM9" i="31" s="1"/>
  <c r="R9" i="31"/>
  <c r="DD9" i="31" s="1"/>
  <c r="CL9" i="31"/>
  <c r="DT9" i="31" s="1"/>
  <c r="AK32" i="31"/>
  <c r="BB32" i="31"/>
  <c r="BT32" i="31" s="1"/>
  <c r="DD32" i="31" s="1"/>
  <c r="AK20" i="31"/>
  <c r="BB20" i="31"/>
  <c r="BT20" i="31" s="1"/>
  <c r="CZ14" i="31"/>
  <c r="BR14" i="31"/>
  <c r="DB179" i="31"/>
  <c r="CI179" i="31"/>
  <c r="DQ179" i="31" s="1"/>
  <c r="O179" i="31"/>
  <c r="DR179" i="31"/>
  <c r="EJ179" i="31" s="1"/>
  <c r="EM190" i="31"/>
  <c r="EJ154" i="31"/>
  <c r="EJ8" i="27"/>
  <c r="DW9" i="31"/>
  <c r="BA87" i="31"/>
  <c r="BS87" i="31" s="1"/>
  <c r="AJ87" i="31"/>
  <c r="DB238" i="31"/>
  <c r="DR238" i="31"/>
  <c r="CI238" i="31"/>
  <c r="DQ238" i="31" s="1"/>
  <c r="EJ238" i="31" s="1"/>
  <c r="O238" i="31"/>
  <c r="AL8" i="27"/>
  <c r="BC8" i="27"/>
  <c r="B298" i="31"/>
  <c r="EJ265" i="31"/>
  <c r="U9" i="31"/>
  <c r="DG9" i="31"/>
  <c r="CN9" i="31"/>
  <c r="DV9" i="31" s="1"/>
  <c r="EO9" i="31" s="1"/>
  <c r="T9" i="31"/>
  <c r="DF9" i="31" s="1"/>
  <c r="BR102" i="31"/>
  <c r="CZ102" i="31"/>
  <c r="BR87" i="31"/>
  <c r="CZ87" i="31"/>
  <c r="CI20" i="31"/>
  <c r="DQ20" i="31" s="1"/>
  <c r="EJ20" i="31" s="1"/>
  <c r="DB20" i="31"/>
  <c r="O20" i="31"/>
  <c r="DR20" i="31"/>
  <c r="AL54" i="31"/>
  <c r="BC54" i="31"/>
  <c r="DW188" i="31"/>
  <c r="EO188" i="31" s="1"/>
  <c r="B188" i="31" s="1"/>
  <c r="BC197" i="31"/>
  <c r="AL197" i="31"/>
  <c r="AK53" i="31"/>
  <c r="BB53" i="31"/>
  <c r="BT53" i="31" s="1"/>
  <c r="AJ102" i="31"/>
  <c r="BA102" i="31"/>
  <c r="BS102" i="31" s="1"/>
  <c r="DC262" i="31"/>
  <c r="DU262" i="31"/>
  <c r="S262" i="31"/>
  <c r="BU262" i="31"/>
  <c r="EJ159" i="31"/>
  <c r="EM16" i="27"/>
  <c r="DR32" i="31"/>
  <c r="O32" i="31"/>
  <c r="DB32" i="31"/>
  <c r="CI32" i="31"/>
  <c r="DQ32" i="31" s="1"/>
  <c r="EJ32" i="31" s="1"/>
  <c r="BD180" i="31"/>
  <c r="BV180" i="31" s="1"/>
  <c r="AM180" i="31"/>
  <c r="BE180" i="31" s="1"/>
  <c r="BD262" i="31"/>
  <c r="BV262" i="31" s="1"/>
  <c r="AM262" i="31"/>
  <c r="BE262" i="31" s="1"/>
  <c r="BW262" i="31" s="1"/>
  <c r="EJ92" i="31"/>
  <c r="DW107" i="31"/>
  <c r="U188" i="31"/>
  <c r="DG188" i="31" s="1"/>
  <c r="BB179" i="31"/>
  <c r="BT179" i="31" s="1"/>
  <c r="AK179" i="31"/>
  <c r="DU180" i="31"/>
  <c r="DC180" i="31"/>
  <c r="BU180" i="31"/>
  <c r="S180" i="31"/>
  <c r="DB53" i="31"/>
  <c r="CI53" i="31"/>
  <c r="DQ53" i="31" s="1"/>
  <c r="EJ53" i="31" s="1"/>
  <c r="DR53" i="31"/>
  <c r="O53" i="31"/>
  <c r="AL200" i="31"/>
  <c r="BC200" i="31"/>
  <c r="BB238" i="31"/>
  <c r="BT238" i="31" s="1"/>
  <c r="AK238" i="31"/>
  <c r="BC49" i="31"/>
  <c r="AL49" i="31"/>
  <c r="T187" i="31"/>
  <c r="DF187" i="31" s="1"/>
  <c r="EG58" i="31"/>
  <c r="EJ124" i="31"/>
  <c r="EG241" i="31"/>
  <c r="BU81" i="31"/>
  <c r="DC81" i="31"/>
  <c r="DU81" i="31"/>
  <c r="S81" i="31"/>
  <c r="BR112" i="31"/>
  <c r="CZ112" i="31"/>
  <c r="S244" i="31"/>
  <c r="DC244" i="31"/>
  <c r="DU244" i="31"/>
  <c r="BU244" i="31"/>
  <c r="S26" i="31"/>
  <c r="BU26" i="31"/>
  <c r="DU26" i="31"/>
  <c r="DC26" i="31"/>
  <c r="DF16" i="27"/>
  <c r="CN187" i="31"/>
  <c r="DV187" i="31" s="1"/>
  <c r="EG295" i="31"/>
  <c r="EJ245" i="31"/>
  <c r="DR256" i="31"/>
  <c r="O256" i="31"/>
  <c r="DB256" i="31"/>
  <c r="CI256" i="31"/>
  <c r="DQ256" i="31" s="1"/>
  <c r="EJ256" i="31" s="1"/>
  <c r="CZ82" i="31"/>
  <c r="BR82" i="31"/>
  <c r="BD244" i="31"/>
  <c r="BV244" i="31" s="1"/>
  <c r="AM244" i="31"/>
  <c r="BE244" i="31" s="1"/>
  <c r="CI148" i="31"/>
  <c r="DQ148" i="31" s="1"/>
  <c r="DR148" i="31"/>
  <c r="O148" i="31"/>
  <c r="DB148" i="31"/>
  <c r="AK199" i="31"/>
  <c r="BB199" i="31"/>
  <c r="BT199" i="31" s="1"/>
  <c r="AM26" i="31"/>
  <c r="BE26" i="31" s="1"/>
  <c r="BD26" i="31"/>
  <c r="BV26" i="31" s="1"/>
  <c r="DW187" i="31"/>
  <c r="EG149" i="31"/>
  <c r="EG157" i="31"/>
  <c r="BA82" i="31"/>
  <c r="BS82" i="31" s="1"/>
  <c r="AJ82" i="31"/>
  <c r="BR11" i="31"/>
  <c r="CZ11" i="31"/>
  <c r="BR301" i="31"/>
  <c r="CZ301" i="31"/>
  <c r="EG66" i="31"/>
  <c r="EG221" i="31"/>
  <c r="BB256" i="31"/>
  <c r="BT256" i="31" s="1"/>
  <c r="AK256" i="31"/>
  <c r="BU178" i="31"/>
  <c r="S178" i="31"/>
  <c r="DC178" i="31"/>
  <c r="DU178" i="31"/>
  <c r="DB199" i="31"/>
  <c r="CI199" i="31"/>
  <c r="DQ199" i="31" s="1"/>
  <c r="EJ199" i="31" s="1"/>
  <c r="DR199" i="31"/>
  <c r="O199" i="31"/>
  <c r="BU110" i="31"/>
  <c r="S110" i="31"/>
  <c r="DC110" i="31"/>
  <c r="DU110" i="31"/>
  <c r="BA11" i="31"/>
  <c r="BS11" i="31" s="1"/>
  <c r="AJ11" i="31"/>
  <c r="BC281" i="31"/>
  <c r="AL281" i="31"/>
  <c r="AJ301" i="31"/>
  <c r="BA301" i="31"/>
  <c r="BS301" i="31" s="1"/>
  <c r="EG21" i="27"/>
  <c r="EG293" i="31"/>
  <c r="AM178" i="31"/>
  <c r="BE178" i="31" s="1"/>
  <c r="BD178" i="31"/>
  <c r="BV178" i="31" s="1"/>
  <c r="DU24" i="31"/>
  <c r="DC24" i="31"/>
  <c r="BU24" i="31"/>
  <c r="S24" i="31"/>
  <c r="BC159" i="31"/>
  <c r="AL159" i="31"/>
  <c r="O254" i="31"/>
  <c r="DB254" i="31"/>
  <c r="CI254" i="31"/>
  <c r="DQ254" i="31" s="1"/>
  <c r="DR254" i="31"/>
  <c r="BD110" i="31"/>
  <c r="BV110" i="31" s="1"/>
  <c r="AM110" i="31"/>
  <c r="BE110" i="31" s="1"/>
  <c r="BB254" i="31"/>
  <c r="BT254" i="31" s="1"/>
  <c r="AK254" i="31"/>
  <c r="BA214" i="31"/>
  <c r="BS214" i="31" s="1"/>
  <c r="AJ214" i="31"/>
  <c r="AK104" i="31"/>
  <c r="BB104" i="31"/>
  <c r="BT104" i="31" s="1"/>
  <c r="EJ75" i="31"/>
  <c r="O104" i="31"/>
  <c r="DB104" i="31"/>
  <c r="DR104" i="31"/>
  <c r="CI104" i="31"/>
  <c r="DQ104" i="31" s="1"/>
  <c r="EJ104" i="31" s="1"/>
  <c r="G187" i="31"/>
  <c r="CS187" i="31" s="1"/>
  <c r="DE187" i="31"/>
  <c r="M187" i="31"/>
  <c r="CY187" i="31" s="1"/>
  <c r="R187" i="31"/>
  <c r="DD187" i="31" s="1"/>
  <c r="CL187" i="31"/>
  <c r="DT187" i="31" s="1"/>
  <c r="EM187" i="31" s="1"/>
  <c r="BD24" i="31"/>
  <c r="BV24" i="31" s="1"/>
  <c r="AM24" i="31"/>
  <c r="BE24" i="31" s="1"/>
  <c r="BW24" i="31" s="1"/>
  <c r="BR214" i="31"/>
  <c r="CZ214" i="31"/>
  <c r="AL223" i="31"/>
  <c r="BC223" i="31"/>
  <c r="AK148" i="31"/>
  <c r="BB148" i="31"/>
  <c r="BT148" i="31" s="1"/>
  <c r="T147" i="31"/>
  <c r="DF147" i="31" s="1"/>
  <c r="EG219" i="31"/>
  <c r="EG213" i="31"/>
  <c r="BD81" i="31"/>
  <c r="BV81" i="31" s="1"/>
  <c r="AM81" i="31"/>
  <c r="BE81" i="31" s="1"/>
  <c r="AJ112" i="31"/>
  <c r="BA112" i="31"/>
  <c r="BS112" i="31" s="1"/>
  <c r="BC260" i="31"/>
  <c r="AL260" i="31"/>
  <c r="DW30" i="31"/>
  <c r="T30" i="31"/>
  <c r="DF30" i="31" s="1"/>
  <c r="CN30" i="31"/>
  <c r="DV30" i="31" s="1"/>
  <c r="CL16" i="27"/>
  <c r="R16" i="27"/>
  <c r="G16" i="27"/>
  <c r="CS16" i="27" s="1"/>
  <c r="M16" i="27"/>
  <c r="CY16" i="27" s="1"/>
  <c r="BW16" i="27"/>
  <c r="DW16" i="27" s="1"/>
  <c r="DV16" i="27"/>
  <c r="EJ283" i="31"/>
  <c r="CN165" i="31"/>
  <c r="DV165" i="31" s="1"/>
  <c r="EJ69" i="31"/>
  <c r="T59" i="31"/>
  <c r="DF59" i="31" s="1"/>
  <c r="EG239" i="31"/>
  <c r="AI157" i="31"/>
  <c r="AZ157" i="31"/>
  <c r="AI185" i="31"/>
  <c r="AZ185" i="31"/>
  <c r="AZ213" i="31"/>
  <c r="AI213" i="31"/>
  <c r="AI177" i="31"/>
  <c r="AZ177" i="31"/>
  <c r="CZ181" i="31"/>
  <c r="BR181" i="31"/>
  <c r="AL75" i="31"/>
  <c r="BC75" i="31"/>
  <c r="AJ106" i="31"/>
  <c r="BA106" i="31"/>
  <c r="BS106" i="31" s="1"/>
  <c r="BA137" i="31"/>
  <c r="BS137" i="31" s="1"/>
  <c r="AJ137" i="31"/>
  <c r="AZ173" i="31"/>
  <c r="AI173" i="31"/>
  <c r="EJ79" i="31"/>
  <c r="DW242" i="31"/>
  <c r="EM288" i="31"/>
  <c r="EJ299" i="31"/>
  <c r="EJ207" i="31"/>
  <c r="EG255" i="31"/>
  <c r="BR253" i="31"/>
  <c r="CZ253" i="31"/>
  <c r="EG141" i="31"/>
  <c r="AZ193" i="31"/>
  <c r="AI193" i="31"/>
  <c r="AI209" i="31"/>
  <c r="AZ209" i="31"/>
  <c r="BA161" i="31"/>
  <c r="BS161" i="31" s="1"/>
  <c r="AJ161" i="31"/>
  <c r="AL265" i="31"/>
  <c r="BC265" i="31"/>
  <c r="BA130" i="31"/>
  <c r="BS130" i="31" s="1"/>
  <c r="AJ130" i="31"/>
  <c r="BR106" i="31"/>
  <c r="CZ106" i="31"/>
  <c r="CZ137" i="31"/>
  <c r="BR137" i="31"/>
  <c r="AI141" i="31"/>
  <c r="AZ141" i="31"/>
  <c r="AI21" i="27"/>
  <c r="AZ21" i="27"/>
  <c r="AI241" i="31"/>
  <c r="AZ241" i="31"/>
  <c r="EJ292" i="31"/>
  <c r="EG275" i="31"/>
  <c r="EG251" i="31"/>
  <c r="EJ135" i="31"/>
  <c r="EG203" i="31"/>
  <c r="EJ286" i="31"/>
  <c r="AJ253" i="31"/>
  <c r="BA253" i="31"/>
  <c r="BS253" i="31" s="1"/>
  <c r="AZ115" i="31"/>
  <c r="AI115" i="31"/>
  <c r="EG193" i="31"/>
  <c r="EG145" i="31"/>
  <c r="DA233" i="31"/>
  <c r="EG120" i="31"/>
  <c r="EG233" i="31"/>
  <c r="CZ161" i="31"/>
  <c r="BR161" i="31"/>
  <c r="BR130" i="31"/>
  <c r="CZ130" i="31"/>
  <c r="AI145" i="31"/>
  <c r="AZ145" i="31"/>
  <c r="AI201" i="31"/>
  <c r="AZ201" i="31"/>
  <c r="EO59" i="31"/>
  <c r="AI120" i="31"/>
  <c r="AZ120" i="31"/>
  <c r="AZ233" i="31"/>
  <c r="AI233" i="31"/>
  <c r="AZ293" i="31"/>
  <c r="AI293" i="31"/>
  <c r="DA177" i="31"/>
  <c r="BA181" i="31"/>
  <c r="BS181" i="31" s="1"/>
  <c r="AJ181" i="31"/>
  <c r="EG209" i="31"/>
  <c r="AZ221" i="31"/>
  <c r="AI221" i="31"/>
  <c r="AL245" i="31"/>
  <c r="BC245" i="31"/>
  <c r="EG185" i="31"/>
  <c r="AI149" i="31"/>
  <c r="AZ149" i="31"/>
  <c r="AZ225" i="31"/>
  <c r="AI225" i="31"/>
  <c r="AK84" i="31"/>
  <c r="BB84" i="31"/>
  <c r="BT84" i="31" s="1"/>
  <c r="AK231" i="31"/>
  <c r="BB231" i="31"/>
  <c r="BT231" i="31" s="1"/>
  <c r="DD231" i="31" s="1"/>
  <c r="AZ58" i="31"/>
  <c r="AI58" i="31"/>
  <c r="AJ15" i="31"/>
  <c r="BA15" i="31"/>
  <c r="BS15" i="31" s="1"/>
  <c r="AJ217" i="31"/>
  <c r="BA217" i="31"/>
  <c r="BS217" i="31" s="1"/>
  <c r="O21" i="31"/>
  <c r="DR21" i="31"/>
  <c r="DB21" i="31"/>
  <c r="CI21" i="31"/>
  <c r="DQ21" i="31" s="1"/>
  <c r="BB129" i="31"/>
  <c r="BT129" i="31" s="1"/>
  <c r="DD129" i="31" s="1"/>
  <c r="AK129" i="31"/>
  <c r="AZ291" i="31"/>
  <c r="AI291" i="31"/>
  <c r="AK234" i="31"/>
  <c r="BB234" i="31"/>
  <c r="BT234" i="31" s="1"/>
  <c r="AI203" i="31"/>
  <c r="AZ203" i="31"/>
  <c r="AI66" i="31"/>
  <c r="AZ66" i="31"/>
  <c r="AI303" i="31"/>
  <c r="AZ303" i="31"/>
  <c r="BA249" i="31"/>
  <c r="BS249" i="31" s="1"/>
  <c r="AJ249" i="31"/>
  <c r="BR15" i="31"/>
  <c r="CZ15" i="31"/>
  <c r="BR217" i="31"/>
  <c r="CZ217" i="31"/>
  <c r="EM7" i="27"/>
  <c r="EG263" i="31"/>
  <c r="AI251" i="31"/>
  <c r="AZ251" i="31"/>
  <c r="BR249" i="31"/>
  <c r="CZ249" i="31"/>
  <c r="AI255" i="31"/>
  <c r="AZ255" i="31"/>
  <c r="AL286" i="31"/>
  <c r="BC286" i="31"/>
  <c r="AJ17" i="31"/>
  <c r="BA17" i="31"/>
  <c r="BS17" i="31" s="1"/>
  <c r="EG183" i="31"/>
  <c r="EJ160" i="31"/>
  <c r="EM259" i="31"/>
  <c r="BC20" i="27"/>
  <c r="AL20" i="27"/>
  <c r="AI279" i="31"/>
  <c r="AZ279" i="31"/>
  <c r="DR37" i="31"/>
  <c r="O37" i="31"/>
  <c r="DB37" i="31"/>
  <c r="CI37" i="31"/>
  <c r="DQ37" i="31" s="1"/>
  <c r="BB62" i="31"/>
  <c r="BT62" i="31" s="1"/>
  <c r="AK62" i="31"/>
  <c r="AZ239" i="31"/>
  <c r="AI239" i="31"/>
  <c r="BR17" i="31"/>
  <c r="CZ17" i="31"/>
  <c r="BC124" i="31"/>
  <c r="AL124" i="31"/>
  <c r="AZ183" i="31"/>
  <c r="AI183" i="31"/>
  <c r="AL154" i="31"/>
  <c r="BC154" i="31"/>
  <c r="AI263" i="31"/>
  <c r="AZ263" i="31"/>
  <c r="DB23" i="27"/>
  <c r="O23" i="27"/>
  <c r="CI23" i="27"/>
  <c r="DQ23" i="27" s="1"/>
  <c r="DR23" i="27"/>
  <c r="EO9" i="27"/>
  <c r="BQ295" i="31"/>
  <c r="BB37" i="31"/>
  <c r="BT37" i="31" s="1"/>
  <c r="AK37" i="31"/>
  <c r="U190" i="31"/>
  <c r="DG190" i="31" s="1"/>
  <c r="BR47" i="31"/>
  <c r="CZ47" i="31"/>
  <c r="CZ40" i="31"/>
  <c r="BR40" i="31"/>
  <c r="O129" i="31"/>
  <c r="DB129" i="31"/>
  <c r="DR129" i="31"/>
  <c r="CI129" i="31"/>
  <c r="DQ129" i="31" s="1"/>
  <c r="AK46" i="31"/>
  <c r="BB46" i="31"/>
  <c r="BT46" i="31" s="1"/>
  <c r="AZ191" i="31"/>
  <c r="AI191" i="31"/>
  <c r="EJ182" i="31"/>
  <c r="EM258" i="31"/>
  <c r="EM59" i="31"/>
  <c r="EJ44" i="31"/>
  <c r="EJ248" i="31"/>
  <c r="AK22" i="27"/>
  <c r="BB22" i="27"/>
  <c r="BT22" i="27" s="1"/>
  <c r="DD22" i="27" s="1"/>
  <c r="AI295" i="31"/>
  <c r="AZ295" i="31"/>
  <c r="CZ295" i="31" s="1"/>
  <c r="CI62" i="31"/>
  <c r="DQ62" i="31" s="1"/>
  <c r="DR62" i="31"/>
  <c r="O62" i="31"/>
  <c r="DB62" i="31"/>
  <c r="AJ47" i="31"/>
  <c r="BA47" i="31"/>
  <c r="BS47" i="31" s="1"/>
  <c r="BR50" i="31"/>
  <c r="CZ50" i="31"/>
  <c r="AL160" i="31"/>
  <c r="BC160" i="31"/>
  <c r="DR234" i="31"/>
  <c r="O234" i="31"/>
  <c r="DB234" i="31"/>
  <c r="CI234" i="31"/>
  <c r="DQ234" i="31" s="1"/>
  <c r="AJ40" i="31"/>
  <c r="BA40" i="31"/>
  <c r="BS40" i="31" s="1"/>
  <c r="EG291" i="31"/>
  <c r="BC155" i="31"/>
  <c r="AL155" i="31"/>
  <c r="DR198" i="31"/>
  <c r="DB198" i="31"/>
  <c r="O198" i="31"/>
  <c r="CI198" i="31"/>
  <c r="DQ198" i="31" s="1"/>
  <c r="BU89" i="31"/>
  <c r="S89" i="31"/>
  <c r="DC89" i="31"/>
  <c r="DU89" i="31"/>
  <c r="AK198" i="31"/>
  <c r="BB198" i="31"/>
  <c r="BT198" i="31" s="1"/>
  <c r="AI219" i="31"/>
  <c r="AZ219" i="31"/>
  <c r="DB231" i="31"/>
  <c r="O231" i="31"/>
  <c r="DR231" i="31"/>
  <c r="CI231" i="31"/>
  <c r="DQ231" i="31" s="1"/>
  <c r="AL135" i="31"/>
  <c r="BC135" i="31"/>
  <c r="DC208" i="31"/>
  <c r="DU208" i="31"/>
  <c r="BU208" i="31"/>
  <c r="S208" i="31"/>
  <c r="BU268" i="31"/>
  <c r="DC268" i="31"/>
  <c r="S268" i="31"/>
  <c r="DU268" i="31"/>
  <c r="AJ50" i="31"/>
  <c r="BA50" i="31"/>
  <c r="BS50" i="31" s="1"/>
  <c r="AK21" i="31"/>
  <c r="BB21" i="31"/>
  <c r="BT21" i="31" s="1"/>
  <c r="CI46" i="31"/>
  <c r="DQ46" i="31" s="1"/>
  <c r="EJ46" i="31" s="1"/>
  <c r="DB46" i="31"/>
  <c r="O46" i="31"/>
  <c r="DR46" i="31"/>
  <c r="EJ277" i="31"/>
  <c r="EJ25" i="31"/>
  <c r="BD89" i="31"/>
  <c r="BV89" i="31" s="1"/>
  <c r="AM89" i="31"/>
  <c r="BE89" i="31" s="1"/>
  <c r="BW89" i="31" s="1"/>
  <c r="O84" i="31"/>
  <c r="DB84" i="31"/>
  <c r="CI84" i="31"/>
  <c r="DQ84" i="31" s="1"/>
  <c r="DR84" i="31"/>
  <c r="T190" i="31"/>
  <c r="DF190" i="31" s="1"/>
  <c r="CN190" i="31"/>
  <c r="DV190" i="31" s="1"/>
  <c r="EO190" i="31" s="1"/>
  <c r="B190" i="31" s="1"/>
  <c r="AM208" i="31"/>
  <c r="BE208" i="31" s="1"/>
  <c r="BD208" i="31"/>
  <c r="BV208" i="31" s="1"/>
  <c r="BD268" i="31"/>
  <c r="BV268" i="31" s="1"/>
  <c r="AM268" i="31"/>
  <c r="BE268" i="31" s="1"/>
  <c r="EG279" i="31"/>
  <c r="EJ20" i="27"/>
  <c r="AL207" i="31"/>
  <c r="BC207" i="31"/>
  <c r="O22" i="27"/>
  <c r="DB22" i="27"/>
  <c r="CI22" i="27"/>
  <c r="DQ22" i="27" s="1"/>
  <c r="DR22" i="27"/>
  <c r="AL51" i="31"/>
  <c r="BC51" i="31"/>
  <c r="BB23" i="27"/>
  <c r="BT23" i="27" s="1"/>
  <c r="DD23" i="27" s="1"/>
  <c r="AK23" i="27"/>
  <c r="BR60" i="31"/>
  <c r="CZ60" i="31"/>
  <c r="AM273" i="31"/>
  <c r="BE273" i="31" s="1"/>
  <c r="BD273" i="31"/>
  <c r="BV273" i="31" s="1"/>
  <c r="CI15" i="27"/>
  <c r="DQ15" i="27" s="1"/>
  <c r="O15" i="27"/>
  <c r="DB15" i="27"/>
  <c r="DR15" i="27"/>
  <c r="EJ119" i="31"/>
  <c r="EJ186" i="31"/>
  <c r="DW147" i="31"/>
  <c r="EO147" i="31" s="1"/>
  <c r="BW116" i="31"/>
  <c r="U116" i="31" s="1"/>
  <c r="DG116" i="31" s="1"/>
  <c r="BA218" i="31"/>
  <c r="BS218" i="31" s="1"/>
  <c r="AJ218" i="31"/>
  <c r="U18" i="31"/>
  <c r="DG18" i="31" s="1"/>
  <c r="T18" i="31"/>
  <c r="DF18" i="31" s="1"/>
  <c r="CN18" i="31"/>
  <c r="DV18" i="31" s="1"/>
  <c r="AK289" i="31"/>
  <c r="BB289" i="31"/>
  <c r="BT289" i="31" s="1"/>
  <c r="DB139" i="31"/>
  <c r="DR139" i="31"/>
  <c r="O139" i="31"/>
  <c r="CI139" i="31"/>
  <c r="DQ139" i="31" s="1"/>
  <c r="BD95" i="31"/>
  <c r="BV95" i="31" s="1"/>
  <c r="AM95" i="31"/>
  <c r="BE95" i="31" s="1"/>
  <c r="AL248" i="31"/>
  <c r="BC248" i="31"/>
  <c r="AJ101" i="31"/>
  <c r="BA101" i="31"/>
  <c r="BS101" i="31" s="1"/>
  <c r="AJ60" i="31"/>
  <c r="BA60" i="31"/>
  <c r="BS60" i="31" s="1"/>
  <c r="M7" i="27"/>
  <c r="CY7" i="27" s="1"/>
  <c r="CL7" i="27"/>
  <c r="DE7" i="27"/>
  <c r="R7" i="27"/>
  <c r="G7" i="27"/>
  <c r="CS7" i="27" s="1"/>
  <c r="DB220" i="31"/>
  <c r="O220" i="31"/>
  <c r="DR220" i="31"/>
  <c r="CI220" i="31"/>
  <c r="DQ220" i="31" s="1"/>
  <c r="S273" i="31"/>
  <c r="DU273" i="31"/>
  <c r="DC273" i="31"/>
  <c r="BU273" i="31"/>
  <c r="T9" i="27"/>
  <c r="CN9" i="27"/>
  <c r="AJ100" i="31"/>
  <c r="BA100" i="31"/>
  <c r="BS100" i="31" s="1"/>
  <c r="AK121" i="31"/>
  <c r="BB121" i="31"/>
  <c r="BT121" i="31" s="1"/>
  <c r="AJ73" i="31"/>
  <c r="BA73" i="31"/>
  <c r="BS73" i="31" s="1"/>
  <c r="AL44" i="31"/>
  <c r="BC44" i="31"/>
  <c r="EJ153" i="31"/>
  <c r="U147" i="31"/>
  <c r="DG147" i="31" s="1"/>
  <c r="CZ218" i="31"/>
  <c r="BR218" i="31"/>
  <c r="BD98" i="31"/>
  <c r="BV98" i="31" s="1"/>
  <c r="AM98" i="31"/>
  <c r="BE98" i="31" s="1"/>
  <c r="DB42" i="31"/>
  <c r="O42" i="31"/>
  <c r="DR42" i="31"/>
  <c r="CI42" i="31"/>
  <c r="DQ42" i="31" s="1"/>
  <c r="EJ42" i="31" s="1"/>
  <c r="AK139" i="31"/>
  <c r="BB139" i="31"/>
  <c r="BT139" i="31" s="1"/>
  <c r="CZ122" i="31"/>
  <c r="BR122" i="31"/>
  <c r="S95" i="31"/>
  <c r="DC95" i="31"/>
  <c r="DU95" i="31"/>
  <c r="BU95" i="31"/>
  <c r="BU175" i="31"/>
  <c r="S175" i="31"/>
  <c r="DU175" i="31"/>
  <c r="DC175" i="31"/>
  <c r="CZ101" i="31"/>
  <c r="BR101" i="31"/>
  <c r="DR289" i="31"/>
  <c r="CI289" i="31"/>
  <c r="DQ289" i="31" s="1"/>
  <c r="EJ289" i="31" s="1"/>
  <c r="DB289" i="31"/>
  <c r="O289" i="31"/>
  <c r="BD246" i="31"/>
  <c r="BV246" i="31" s="1"/>
  <c r="AM246" i="31"/>
  <c r="BE246" i="31" s="1"/>
  <c r="AK220" i="31"/>
  <c r="BB220" i="31"/>
  <c r="BT220" i="31" s="1"/>
  <c r="DC77" i="31"/>
  <c r="BU77" i="31"/>
  <c r="S77" i="31"/>
  <c r="DU77" i="31"/>
  <c r="B9" i="27"/>
  <c r="BC204" i="31"/>
  <c r="AL204" i="31"/>
  <c r="DW18" i="31"/>
  <c r="CI13" i="27"/>
  <c r="DQ13" i="27" s="1"/>
  <c r="DB13" i="27"/>
  <c r="O13" i="27"/>
  <c r="DR13" i="27"/>
  <c r="AK42" i="31"/>
  <c r="BB42" i="31"/>
  <c r="BT42" i="31" s="1"/>
  <c r="DF7" i="27"/>
  <c r="EJ212" i="31"/>
  <c r="EJ236" i="31"/>
  <c r="DU98" i="31"/>
  <c r="BU98" i="31"/>
  <c r="S98" i="31"/>
  <c r="DC98" i="31"/>
  <c r="BB13" i="27"/>
  <c r="BT13" i="27" s="1"/>
  <c r="DD13" i="27" s="1"/>
  <c r="AK13" i="27"/>
  <c r="BR100" i="31"/>
  <c r="CZ100" i="31"/>
  <c r="BA122" i="31"/>
  <c r="BS122" i="31" s="1"/>
  <c r="AJ122" i="31"/>
  <c r="BR73" i="31"/>
  <c r="CZ73" i="31"/>
  <c r="EO294" i="31"/>
  <c r="B294" i="31" s="1"/>
  <c r="BD175" i="31"/>
  <c r="BV175" i="31" s="1"/>
  <c r="AM175" i="31"/>
  <c r="BE175" i="31" s="1"/>
  <c r="BB15" i="27"/>
  <c r="BT15" i="27" s="1"/>
  <c r="DD15" i="27" s="1"/>
  <c r="AK15" i="27"/>
  <c r="DC246" i="31"/>
  <c r="DU246" i="31"/>
  <c r="S246" i="31"/>
  <c r="BU246" i="31"/>
  <c r="DR121" i="31"/>
  <c r="DB121" i="31"/>
  <c r="CI121" i="31"/>
  <c r="DQ121" i="31" s="1"/>
  <c r="O121" i="31"/>
  <c r="AM77" i="31"/>
  <c r="BE77" i="31" s="1"/>
  <c r="BD77" i="31"/>
  <c r="BV77" i="31" s="1"/>
  <c r="DV7" i="27"/>
  <c r="BW7" i="27"/>
  <c r="EM147" i="31"/>
  <c r="BR91" i="31"/>
  <c r="CZ91" i="31"/>
  <c r="BU162" i="31"/>
  <c r="DU162" i="31"/>
  <c r="S162" i="31"/>
  <c r="DC162" i="31"/>
  <c r="CZ146" i="31"/>
  <c r="BR146" i="31"/>
  <c r="U270" i="31"/>
  <c r="EM68" i="31"/>
  <c r="EM242" i="31"/>
  <c r="BW134" i="31"/>
  <c r="CN134" i="31" s="1"/>
  <c r="DV134" i="31" s="1"/>
  <c r="BA91" i="31"/>
  <c r="BS91" i="31" s="1"/>
  <c r="AJ91" i="31"/>
  <c r="DR276" i="31"/>
  <c r="O276" i="31"/>
  <c r="CI276" i="31"/>
  <c r="DQ276" i="31" s="1"/>
  <c r="DB276" i="31"/>
  <c r="AM162" i="31"/>
  <c r="BE162" i="31" s="1"/>
  <c r="BD162" i="31"/>
  <c r="BV162" i="31" s="1"/>
  <c r="AJ146" i="31"/>
  <c r="BA146" i="31"/>
  <c r="BS146" i="31" s="1"/>
  <c r="BB276" i="31"/>
  <c r="BT276" i="31" s="1"/>
  <c r="AK276" i="31"/>
  <c r="EG202" i="31"/>
  <c r="EM252" i="31"/>
  <c r="EM94" i="31"/>
  <c r="EJ140" i="31"/>
  <c r="EM176" i="31"/>
  <c r="CZ247" i="31"/>
  <c r="BR247" i="31"/>
  <c r="BD151" i="31"/>
  <c r="BV151" i="31" s="1"/>
  <c r="AM151" i="31"/>
  <c r="BE151" i="31" s="1"/>
  <c r="BU166" i="31"/>
  <c r="S166" i="31"/>
  <c r="DU166" i="31"/>
  <c r="DC166" i="31"/>
  <c r="AI287" i="31"/>
  <c r="AZ287" i="31"/>
  <c r="BA76" i="31"/>
  <c r="BS76" i="31" s="1"/>
  <c r="AJ76" i="31"/>
  <c r="BR103" i="31"/>
  <c r="CZ103" i="31"/>
  <c r="BD306" i="31"/>
  <c r="BV306" i="31" s="1"/>
  <c r="AM306" i="31"/>
  <c r="BE306" i="31" s="1"/>
  <c r="CZ284" i="31"/>
  <c r="BR284" i="31"/>
  <c r="CZ97" i="31"/>
  <c r="BR97" i="31"/>
  <c r="BA167" i="31"/>
  <c r="BS167" i="31" s="1"/>
  <c r="AJ167" i="31"/>
  <c r="CZ96" i="31"/>
  <c r="BR96" i="31"/>
  <c r="AJ305" i="31"/>
  <c r="BA305" i="31"/>
  <c r="BS305" i="31" s="1"/>
  <c r="EJ90" i="31"/>
  <c r="EJ150" i="31"/>
  <c r="EJ67" i="31"/>
  <c r="BA247" i="31"/>
  <c r="BS247" i="31" s="1"/>
  <c r="AJ247" i="31"/>
  <c r="O12" i="27"/>
  <c r="CI12" i="27"/>
  <c r="DQ12" i="27" s="1"/>
  <c r="DR12" i="27"/>
  <c r="DB12" i="27"/>
  <c r="BD35" i="31"/>
  <c r="BV35" i="31" s="1"/>
  <c r="AM35" i="31"/>
  <c r="BE35" i="31" s="1"/>
  <c r="AK23" i="31"/>
  <c r="BB23" i="31"/>
  <c r="BT23" i="31" s="1"/>
  <c r="DD23" i="31" s="1"/>
  <c r="BR271" i="31"/>
  <c r="CZ271" i="31"/>
  <c r="BB174" i="31"/>
  <c r="BT174" i="31" s="1"/>
  <c r="AK174" i="31"/>
  <c r="DR23" i="31"/>
  <c r="CI23" i="31"/>
  <c r="DQ23" i="31" s="1"/>
  <c r="O23" i="31"/>
  <c r="DB23" i="31"/>
  <c r="DB86" i="31"/>
  <c r="DR86" i="31"/>
  <c r="EJ86" i="31" s="1"/>
  <c r="CI86" i="31"/>
  <c r="DQ86" i="31" s="1"/>
  <c r="O86" i="31"/>
  <c r="EJ210" i="31"/>
  <c r="CI174" i="31"/>
  <c r="DQ174" i="31" s="1"/>
  <c r="DR174" i="31"/>
  <c r="DB174" i="31"/>
  <c r="O174" i="31"/>
  <c r="U134" i="31"/>
  <c r="DG134" i="31" s="1"/>
  <c r="DW134" i="31"/>
  <c r="AJ284" i="31"/>
  <c r="BA284" i="31"/>
  <c r="BS284" i="31" s="1"/>
  <c r="O169" i="31"/>
  <c r="CI169" i="31"/>
  <c r="DQ169" i="31" s="1"/>
  <c r="DR169" i="31"/>
  <c r="DB169" i="31"/>
  <c r="BR167" i="31"/>
  <c r="CZ167" i="31"/>
  <c r="CZ24" i="27"/>
  <c r="BR24" i="27"/>
  <c r="AK93" i="31"/>
  <c r="BB93" i="31"/>
  <c r="BT93" i="31" s="1"/>
  <c r="BB12" i="27"/>
  <c r="BT12" i="27" s="1"/>
  <c r="DD12" i="27" s="1"/>
  <c r="AK12" i="27"/>
  <c r="AJ96" i="31"/>
  <c r="BA96" i="31"/>
  <c r="BS96" i="31" s="1"/>
  <c r="CZ305" i="31"/>
  <c r="BR305" i="31"/>
  <c r="EM270" i="31"/>
  <c r="EJ55" i="31"/>
  <c r="EG274" i="31"/>
  <c r="EJ48" i="31"/>
  <c r="S35" i="31"/>
  <c r="BU35" i="31"/>
  <c r="DC35" i="31"/>
  <c r="DU35" i="31"/>
  <c r="AK34" i="31"/>
  <c r="BB34" i="31"/>
  <c r="BT34" i="31" s="1"/>
  <c r="AJ271" i="31"/>
  <c r="BA271" i="31"/>
  <c r="BS271" i="31" s="1"/>
  <c r="DE134" i="31"/>
  <c r="CL134" i="31"/>
  <c r="DT134" i="31" s="1"/>
  <c r="M134" i="31"/>
  <c r="CY134" i="31" s="1"/>
  <c r="R134" i="31"/>
  <c r="DD134" i="31" s="1"/>
  <c r="G134" i="31"/>
  <c r="CS134" i="31" s="1"/>
  <c r="CI138" i="31"/>
  <c r="DQ138" i="31" s="1"/>
  <c r="O138" i="31"/>
  <c r="DR138" i="31"/>
  <c r="DB138" i="31"/>
  <c r="R116" i="31"/>
  <c r="DD116" i="31" s="1"/>
  <c r="CL116" i="31"/>
  <c r="DT116" i="31" s="1"/>
  <c r="EM116" i="31" s="1"/>
  <c r="DE116" i="31"/>
  <c r="M116" i="31"/>
  <c r="CY116" i="31" s="1"/>
  <c r="G116" i="31"/>
  <c r="CS116" i="31" s="1"/>
  <c r="DB93" i="31"/>
  <c r="DR93" i="31"/>
  <c r="CI93" i="31"/>
  <c r="DQ93" i="31" s="1"/>
  <c r="O93" i="31"/>
  <c r="BT186" i="31"/>
  <c r="DW116" i="31"/>
  <c r="CN116" i="31"/>
  <c r="DV116" i="31" s="1"/>
  <c r="BD22" i="31"/>
  <c r="BV22" i="31" s="1"/>
  <c r="AM22" i="31"/>
  <c r="BE22" i="31" s="1"/>
  <c r="CZ113" i="31"/>
  <c r="BR113" i="31"/>
  <c r="BB86" i="31"/>
  <c r="BT86" i="31" s="1"/>
  <c r="AK86" i="31"/>
  <c r="AJ24" i="27"/>
  <c r="BA24" i="27"/>
  <c r="BS24" i="27" s="1"/>
  <c r="BC25" i="31"/>
  <c r="AL25" i="31"/>
  <c r="CI34" i="31"/>
  <c r="DQ34" i="31" s="1"/>
  <c r="DR34" i="31"/>
  <c r="DB34" i="31"/>
  <c r="O34" i="31"/>
  <c r="BR41" i="31"/>
  <c r="CZ41" i="31"/>
  <c r="BB29" i="31"/>
  <c r="BT29" i="31" s="1"/>
  <c r="DD29" i="31" s="1"/>
  <c r="AK29" i="31"/>
  <c r="DU151" i="31"/>
  <c r="S151" i="31"/>
  <c r="BU151" i="31"/>
  <c r="DC151" i="31"/>
  <c r="BC236" i="31"/>
  <c r="AL236" i="31"/>
  <c r="AK138" i="31"/>
  <c r="BB138" i="31"/>
  <c r="BT138" i="31" s="1"/>
  <c r="DB36" i="31"/>
  <c r="O36" i="31"/>
  <c r="DR36" i="31"/>
  <c r="CI36" i="31"/>
  <c r="DQ36" i="31" s="1"/>
  <c r="BD166" i="31"/>
  <c r="BV166" i="31" s="1"/>
  <c r="AM166" i="31"/>
  <c r="BE166" i="31" s="1"/>
  <c r="DB29" i="31"/>
  <c r="DR29" i="31"/>
  <c r="CI29" i="31"/>
  <c r="DQ29" i="31" s="1"/>
  <c r="O29" i="31"/>
  <c r="AK133" i="31"/>
  <c r="BB133" i="31"/>
  <c r="BT133" i="31" s="1"/>
  <c r="CZ76" i="31"/>
  <c r="BR76" i="31"/>
  <c r="EO259" i="31"/>
  <c r="B259" i="31" s="1"/>
  <c r="BB36" i="31"/>
  <c r="BT36" i="31" s="1"/>
  <c r="AK36" i="31"/>
  <c r="BB169" i="31"/>
  <c r="BT169" i="31" s="1"/>
  <c r="AK169" i="31"/>
  <c r="AJ103" i="31"/>
  <c r="BA103" i="31"/>
  <c r="BS103" i="31" s="1"/>
  <c r="BU306" i="31"/>
  <c r="DU306" i="31"/>
  <c r="S306" i="31"/>
  <c r="DC306" i="31"/>
  <c r="CI133" i="31"/>
  <c r="DQ133" i="31" s="1"/>
  <c r="DB133" i="31"/>
  <c r="DR133" i="31"/>
  <c r="O133" i="31"/>
  <c r="BB278" i="31"/>
  <c r="BT278" i="31" s="1"/>
  <c r="AK278" i="31"/>
  <c r="AL186" i="31"/>
  <c r="BC186" i="31"/>
  <c r="BU186" i="31" s="1"/>
  <c r="AJ97" i="31"/>
  <c r="BA97" i="31"/>
  <c r="BS97" i="31" s="1"/>
  <c r="DC22" i="31"/>
  <c r="DU22" i="31"/>
  <c r="BU22" i="31"/>
  <c r="S22" i="31"/>
  <c r="AJ113" i="31"/>
  <c r="BA113" i="31"/>
  <c r="BS113" i="31" s="1"/>
  <c r="AL210" i="31"/>
  <c r="BC210" i="31"/>
  <c r="CI278" i="31"/>
  <c r="DQ278" i="31" s="1"/>
  <c r="O278" i="31"/>
  <c r="DR278" i="31"/>
  <c r="DB278" i="31"/>
  <c r="AJ41" i="31"/>
  <c r="BA41" i="31"/>
  <c r="BS41" i="31" s="1"/>
  <c r="EM156" i="31"/>
  <c r="EJ235" i="31"/>
  <c r="EJ5" i="27"/>
  <c r="U68" i="31"/>
  <c r="BB142" i="31"/>
  <c r="BT142" i="31" s="1"/>
  <c r="AK142" i="31"/>
  <c r="S128" i="31"/>
  <c r="BU128" i="31"/>
  <c r="DC128" i="31"/>
  <c r="DU128" i="31"/>
  <c r="BB72" i="31"/>
  <c r="BT72" i="31" s="1"/>
  <c r="AK72" i="31"/>
  <c r="BD6" i="27"/>
  <c r="BV6" i="27" s="1"/>
  <c r="AM6" i="27"/>
  <c r="BE6" i="27" s="1"/>
  <c r="AL48" i="31"/>
  <c r="BC48" i="31"/>
  <c r="U230" i="31"/>
  <c r="DG230" i="31" s="1"/>
  <c r="T230" i="31"/>
  <c r="DF230" i="31" s="1"/>
  <c r="CN230" i="31"/>
  <c r="DV230" i="31" s="1"/>
  <c r="AL19" i="27"/>
  <c r="BC19" i="27"/>
  <c r="DC28" i="31"/>
  <c r="BU28" i="31"/>
  <c r="S28" i="31"/>
  <c r="DU28" i="31"/>
  <c r="T176" i="31"/>
  <c r="DF176" i="31" s="1"/>
  <c r="CN176" i="31"/>
  <c r="DV176" i="31" s="1"/>
  <c r="BB237" i="31"/>
  <c r="BT237" i="31" s="1"/>
  <c r="AK237" i="31"/>
  <c r="AK123" i="31"/>
  <c r="BB123" i="31"/>
  <c r="BT123" i="31" s="1"/>
  <c r="DD123" i="31" s="1"/>
  <c r="AM211" i="31"/>
  <c r="BE211" i="31" s="1"/>
  <c r="BD211" i="31"/>
  <c r="BV211" i="31" s="1"/>
  <c r="DB43" i="31"/>
  <c r="O43" i="31"/>
  <c r="CI43" i="31"/>
  <c r="DQ43" i="31" s="1"/>
  <c r="DR43" i="31"/>
  <c r="DB142" i="31"/>
  <c r="DR142" i="31"/>
  <c r="O142" i="31"/>
  <c r="CI142" i="31"/>
  <c r="DQ142" i="31" s="1"/>
  <c r="O72" i="31"/>
  <c r="CI72" i="31"/>
  <c r="DQ72" i="31" s="1"/>
  <c r="DB72" i="31"/>
  <c r="DR72" i="31"/>
  <c r="DC45" i="31"/>
  <c r="BU45" i="31"/>
  <c r="S45" i="31"/>
  <c r="DU45" i="31"/>
  <c r="U176" i="31"/>
  <c r="DG176" i="31" s="1"/>
  <c r="AM10" i="27"/>
  <c r="BE10" i="27" s="1"/>
  <c r="BD10" i="27"/>
  <c r="BV10" i="27" s="1"/>
  <c r="BC212" i="31"/>
  <c r="AL212" i="31"/>
  <c r="DC127" i="31"/>
  <c r="DU127" i="31"/>
  <c r="S127" i="31"/>
  <c r="BU127" i="31"/>
  <c r="S282" i="31"/>
  <c r="BU282" i="31"/>
  <c r="DU282" i="31"/>
  <c r="DC282" i="31"/>
  <c r="EJ19" i="27"/>
  <c r="BB205" i="31"/>
  <c r="BT205" i="31" s="1"/>
  <c r="AK205" i="31"/>
  <c r="AK43" i="31"/>
  <c r="BB43" i="31"/>
  <c r="BT43" i="31" s="1"/>
  <c r="EJ170" i="31"/>
  <c r="EM158" i="31"/>
  <c r="EJ226" i="31"/>
  <c r="EM164" i="31"/>
  <c r="EJ99" i="31"/>
  <c r="BB6" i="31"/>
  <c r="BT6" i="31" s="1"/>
  <c r="AK6" i="31"/>
  <c r="AM128" i="31"/>
  <c r="BE128" i="31" s="1"/>
  <c r="BD128" i="31"/>
  <c r="BV128" i="31" s="1"/>
  <c r="DB13" i="31"/>
  <c r="CI13" i="31"/>
  <c r="DQ13" i="31" s="1"/>
  <c r="O13" i="31"/>
  <c r="DR13" i="31"/>
  <c r="DT6" i="27"/>
  <c r="S6" i="27"/>
  <c r="DC6" i="27"/>
  <c r="DU6" i="27"/>
  <c r="BU6" i="27"/>
  <c r="AM28" i="31"/>
  <c r="BE28" i="31" s="1"/>
  <c r="BD28" i="31"/>
  <c r="BV28" i="31" s="1"/>
  <c r="CN94" i="31"/>
  <c r="DV94" i="31" s="1"/>
  <c r="EO94" i="31" s="1"/>
  <c r="T94" i="31"/>
  <c r="DF94" i="31" s="1"/>
  <c r="EM165" i="31"/>
  <c r="AI275" i="31"/>
  <c r="AZ275" i="31"/>
  <c r="O88" i="31"/>
  <c r="DR88" i="31"/>
  <c r="DB88" i="31"/>
  <c r="CI88" i="31"/>
  <c r="DQ88" i="31" s="1"/>
  <c r="DC211" i="31"/>
  <c r="S211" i="31"/>
  <c r="DU211" i="31"/>
  <c r="BU211" i="31"/>
  <c r="BW300" i="31"/>
  <c r="U300" i="31" s="1"/>
  <c r="DB205" i="31"/>
  <c r="DR205" i="31"/>
  <c r="CI205" i="31"/>
  <c r="DQ205" i="31" s="1"/>
  <c r="O205" i="31"/>
  <c r="DR6" i="31"/>
  <c r="CI6" i="31"/>
  <c r="DQ6" i="31" s="1"/>
  <c r="O6" i="31"/>
  <c r="DA6" i="31" s="1"/>
  <c r="DB6" i="31"/>
  <c r="AL69" i="31"/>
  <c r="BC69" i="31"/>
  <c r="BB13" i="31"/>
  <c r="BT13" i="31" s="1"/>
  <c r="AK13" i="31"/>
  <c r="EO165" i="31"/>
  <c r="DW230" i="31"/>
  <c r="AM45" i="31"/>
  <c r="BE45" i="31" s="1"/>
  <c r="BD45" i="31"/>
  <c r="BV45" i="31" s="1"/>
  <c r="DW176" i="31"/>
  <c r="DT10" i="27"/>
  <c r="DU10" i="27"/>
  <c r="S10" i="27"/>
  <c r="BU10" i="27"/>
  <c r="DC10" i="27"/>
  <c r="U94" i="31"/>
  <c r="DG94" i="31" s="1"/>
  <c r="O237" i="31"/>
  <c r="DB237" i="31"/>
  <c r="DR237" i="31"/>
  <c r="CI237" i="31"/>
  <c r="DQ237" i="31" s="1"/>
  <c r="CN107" i="31"/>
  <c r="DV107" i="31" s="1"/>
  <c r="EO107" i="31" s="1"/>
  <c r="B107" i="31" s="1"/>
  <c r="DG107" i="31"/>
  <c r="T107" i="31"/>
  <c r="DF107" i="31" s="1"/>
  <c r="CI123" i="31"/>
  <c r="DQ123" i="31" s="1"/>
  <c r="DB123" i="31"/>
  <c r="DR123" i="31"/>
  <c r="O123" i="31"/>
  <c r="AM127" i="31"/>
  <c r="BE127" i="31" s="1"/>
  <c r="BD127" i="31"/>
  <c r="BV127" i="31" s="1"/>
  <c r="AK88" i="31"/>
  <c r="BB88" i="31"/>
  <c r="BT88" i="31" s="1"/>
  <c r="BD282" i="31"/>
  <c r="BV282" i="31" s="1"/>
  <c r="AM282" i="31"/>
  <c r="BE282" i="31" s="1"/>
  <c r="EM230" i="31"/>
  <c r="AL140" i="31"/>
  <c r="BC140" i="31"/>
  <c r="DE300" i="31"/>
  <c r="R300" i="31"/>
  <c r="DD300" i="31" s="1"/>
  <c r="M300" i="31"/>
  <c r="CY300" i="31" s="1"/>
  <c r="CL300" i="31"/>
  <c r="DT300" i="31" s="1"/>
  <c r="G300" i="31"/>
  <c r="CS300" i="31" s="1"/>
  <c r="CZ10" i="31"/>
  <c r="BR10" i="31"/>
  <c r="AJ184" i="31"/>
  <c r="BA184" i="31"/>
  <c r="BS184" i="31" s="1"/>
  <c r="CZ56" i="31"/>
  <c r="BR56" i="31"/>
  <c r="BC152" i="31"/>
  <c r="AL152" i="31"/>
  <c r="AJ83" i="31"/>
  <c r="BA83" i="31"/>
  <c r="BS83" i="31" s="1"/>
  <c r="DR163" i="31"/>
  <c r="DB163" i="31"/>
  <c r="O163" i="31"/>
  <c r="CI163" i="31"/>
  <c r="DQ163" i="31" s="1"/>
  <c r="CL216" i="31"/>
  <c r="DT216" i="31" s="1"/>
  <c r="EM216" i="31" s="1"/>
  <c r="R216" i="31"/>
  <c r="DD216" i="31" s="1"/>
  <c r="DE216" i="31"/>
  <c r="M216" i="31"/>
  <c r="CY216" i="31" s="1"/>
  <c r="G216" i="31"/>
  <c r="CS216" i="31" s="1"/>
  <c r="CN164" i="31"/>
  <c r="DV164" i="31" s="1"/>
  <c r="T164" i="31"/>
  <c r="DF164" i="31" s="1"/>
  <c r="AM85" i="31"/>
  <c r="BE85" i="31" s="1"/>
  <c r="BD85" i="31"/>
  <c r="BV85" i="31" s="1"/>
  <c r="AL299" i="31"/>
  <c r="BC299" i="31"/>
  <c r="CI74" i="31"/>
  <c r="DQ74" i="31" s="1"/>
  <c r="DB74" i="31"/>
  <c r="DR74" i="31"/>
  <c r="O74" i="31"/>
  <c r="BB125" i="31"/>
  <c r="BT125" i="31" s="1"/>
  <c r="DD125" i="31" s="1"/>
  <c r="AK125" i="31"/>
  <c r="AK27" i="31"/>
  <c r="BB27" i="31"/>
  <c r="BT27" i="31" s="1"/>
  <c r="DD27" i="31" s="1"/>
  <c r="O132" i="31"/>
  <c r="DR132" i="31"/>
  <c r="CI132" i="31"/>
  <c r="DQ132" i="31" s="1"/>
  <c r="DB132" i="31"/>
  <c r="CI264" i="31"/>
  <c r="DQ264" i="31" s="1"/>
  <c r="DR264" i="31"/>
  <c r="O264" i="31"/>
  <c r="DB264" i="31"/>
  <c r="DE39" i="31"/>
  <c r="CL39" i="31"/>
  <c r="DT39" i="31" s="1"/>
  <c r="R39" i="31"/>
  <c r="DD39" i="31" s="1"/>
  <c r="G39" i="31"/>
  <c r="CS39" i="31" s="1"/>
  <c r="M39" i="31"/>
  <c r="CY39" i="31" s="1"/>
  <c r="BB267" i="31"/>
  <c r="BT267" i="31" s="1"/>
  <c r="AK267" i="31"/>
  <c r="DB296" i="31"/>
  <c r="DR296" i="31"/>
  <c r="O296" i="31"/>
  <c r="CI296" i="31"/>
  <c r="DQ296" i="31" s="1"/>
  <c r="CL266" i="31"/>
  <c r="DT266" i="31" s="1"/>
  <c r="R266" i="31"/>
  <c r="DD266" i="31" s="1"/>
  <c r="DE266" i="31"/>
  <c r="G266" i="31"/>
  <c r="CS266" i="31" s="1"/>
  <c r="M266" i="31"/>
  <c r="CY266" i="31" s="1"/>
  <c r="BC92" i="31"/>
  <c r="AL92" i="31"/>
  <c r="BB269" i="31"/>
  <c r="BT269" i="31" s="1"/>
  <c r="AK269" i="31"/>
  <c r="AK264" i="31"/>
  <c r="BB264" i="31"/>
  <c r="BT264" i="31" s="1"/>
  <c r="AJ215" i="31"/>
  <c r="BA215" i="31"/>
  <c r="BS215" i="31" s="1"/>
  <c r="DC64" i="31"/>
  <c r="DU64" i="31"/>
  <c r="S64" i="31"/>
  <c r="BU64" i="31"/>
  <c r="U164" i="31"/>
  <c r="DG164" i="31" s="1"/>
  <c r="AK222" i="31"/>
  <c r="BB222" i="31"/>
  <c r="BT222" i="31" s="1"/>
  <c r="CN288" i="31"/>
  <c r="DV288" i="31" s="1"/>
  <c r="DG288" i="31"/>
  <c r="T288" i="31"/>
  <c r="DF288" i="31" s="1"/>
  <c r="CL302" i="31"/>
  <c r="DT302" i="31" s="1"/>
  <c r="DE302" i="31"/>
  <c r="R302" i="31"/>
  <c r="DD302" i="31" s="1"/>
  <c r="G302" i="31"/>
  <c r="CS302" i="31" s="1"/>
  <c r="M302" i="31"/>
  <c r="CY302" i="31" s="1"/>
  <c r="DF25" i="27"/>
  <c r="BC168" i="31"/>
  <c r="AL168" i="31"/>
  <c r="AL277" i="31"/>
  <c r="BC277" i="31"/>
  <c r="BB57" i="31"/>
  <c r="BT57" i="31" s="1"/>
  <c r="AK57" i="31"/>
  <c r="DB310" i="31"/>
  <c r="O310" i="31"/>
  <c r="DA310" i="31" s="1"/>
  <c r="DR310" i="31"/>
  <c r="CI310" i="31"/>
  <c r="DQ310" i="31" s="1"/>
  <c r="DW288" i="31"/>
  <c r="CL38" i="31"/>
  <c r="DT38" i="31" s="1"/>
  <c r="R38" i="31"/>
  <c r="DD38" i="31" s="1"/>
  <c r="DE38" i="31"/>
  <c r="G38" i="31"/>
  <c r="CS38" i="31" s="1"/>
  <c r="M38" i="31"/>
  <c r="CY38" i="31" s="1"/>
  <c r="EM25" i="27"/>
  <c r="AL99" i="31"/>
  <c r="BC99" i="31"/>
  <c r="AJ10" i="31"/>
  <c r="BA10" i="31"/>
  <c r="BS10" i="31" s="1"/>
  <c r="BC5" i="27"/>
  <c r="AL5" i="27"/>
  <c r="BW266" i="31"/>
  <c r="U266" i="31" s="1"/>
  <c r="T158" i="31"/>
  <c r="DF158" i="31" s="1"/>
  <c r="CN158" i="31"/>
  <c r="DV158" i="31" s="1"/>
  <c r="AL235" i="31"/>
  <c r="BC235" i="31"/>
  <c r="BB195" i="31"/>
  <c r="BT195" i="31" s="1"/>
  <c r="AK195" i="31"/>
  <c r="BR228" i="31"/>
  <c r="CZ228" i="31"/>
  <c r="BW38" i="31"/>
  <c r="AM243" i="31"/>
  <c r="BE243" i="31" s="1"/>
  <c r="BD243" i="31"/>
  <c r="BV243" i="31" s="1"/>
  <c r="BC114" i="31"/>
  <c r="AL114" i="31"/>
  <c r="BU136" i="31"/>
  <c r="S136" i="31"/>
  <c r="DU136" i="31"/>
  <c r="DC136" i="31"/>
  <c r="T258" i="31"/>
  <c r="DF258" i="31" s="1"/>
  <c r="DG258" i="31"/>
  <c r="CN258" i="31"/>
  <c r="DV258" i="31" s="1"/>
  <c r="EO258" i="31" s="1"/>
  <c r="B258" i="31" s="1"/>
  <c r="CI257" i="31"/>
  <c r="DQ257" i="31" s="1"/>
  <c r="DB257" i="31"/>
  <c r="DR257" i="31"/>
  <c r="O257" i="31"/>
  <c r="AK296" i="31"/>
  <c r="BB296" i="31"/>
  <c r="BT296" i="31" s="1"/>
  <c r="AK227" i="31"/>
  <c r="BB227" i="31"/>
  <c r="BT227" i="31" s="1"/>
  <c r="DD227" i="31" s="1"/>
  <c r="DE250" i="31"/>
  <c r="R250" i="31"/>
  <c r="DD250" i="31" s="1"/>
  <c r="CL250" i="31"/>
  <c r="DT250" i="31" s="1"/>
  <c r="M250" i="31"/>
  <c r="CY250" i="31" s="1"/>
  <c r="G250" i="31"/>
  <c r="CS250" i="31" s="1"/>
  <c r="BW309" i="31"/>
  <c r="DW309" i="31" s="1"/>
  <c r="BW250" i="31"/>
  <c r="U250" i="31" s="1"/>
  <c r="AK74" i="31"/>
  <c r="BB74" i="31"/>
  <c r="BT74" i="31" s="1"/>
  <c r="CI27" i="31"/>
  <c r="DQ27" i="31" s="1"/>
  <c r="DR27" i="31"/>
  <c r="O27" i="31"/>
  <c r="DB27" i="31"/>
  <c r="O17" i="27"/>
  <c r="DB17" i="27"/>
  <c r="DR17" i="27"/>
  <c r="CI17" i="27"/>
  <c r="DQ17" i="27" s="1"/>
  <c r="O195" i="31"/>
  <c r="DR195" i="31"/>
  <c r="CI195" i="31"/>
  <c r="DQ195" i="31" s="1"/>
  <c r="DB195" i="31"/>
  <c r="BD64" i="31"/>
  <c r="BV64" i="31" s="1"/>
  <c r="AM64" i="31"/>
  <c r="BE64" i="31" s="1"/>
  <c r="O57" i="31"/>
  <c r="DR57" i="31"/>
  <c r="DB57" i="31"/>
  <c r="CI57" i="31"/>
  <c r="DQ57" i="31" s="1"/>
  <c r="EJ57" i="31" s="1"/>
  <c r="BW39" i="31"/>
  <c r="DB78" i="31"/>
  <c r="DR78" i="31"/>
  <c r="CI78" i="31"/>
  <c r="DQ78" i="31" s="1"/>
  <c r="O78" i="31"/>
  <c r="AK310" i="31"/>
  <c r="BB310" i="31"/>
  <c r="BT310" i="31" s="1"/>
  <c r="AM31" i="31"/>
  <c r="BE31" i="31" s="1"/>
  <c r="BD31" i="31"/>
  <c r="BV31" i="31" s="1"/>
  <c r="BA7" i="31"/>
  <c r="BS7" i="31" s="1"/>
  <c r="AJ7" i="31"/>
  <c r="T242" i="31"/>
  <c r="DF242" i="31" s="1"/>
  <c r="DG242" i="31"/>
  <c r="CN242" i="31"/>
  <c r="DV242" i="31" s="1"/>
  <c r="EO242" i="31" s="1"/>
  <c r="B242" i="31" s="1"/>
  <c r="BW302" i="31"/>
  <c r="U302" i="31" s="1"/>
  <c r="AJ117" i="31"/>
  <c r="BA117" i="31"/>
  <c r="BS117" i="31" s="1"/>
  <c r="DE25" i="27"/>
  <c r="CL25" i="27"/>
  <c r="R25" i="27"/>
  <c r="G25" i="27"/>
  <c r="CS25" i="27" s="1"/>
  <c r="M25" i="27"/>
  <c r="CY25" i="27" s="1"/>
  <c r="BC292" i="31"/>
  <c r="AL292" i="31"/>
  <c r="BB196" i="31"/>
  <c r="BT196" i="31" s="1"/>
  <c r="AK196" i="31"/>
  <c r="BC226" i="31"/>
  <c r="AL226" i="31"/>
  <c r="AJ16" i="31"/>
  <c r="BA16" i="31"/>
  <c r="BS16" i="31" s="1"/>
  <c r="AL55" i="31"/>
  <c r="BC55" i="31"/>
  <c r="O109" i="31"/>
  <c r="DR109" i="31"/>
  <c r="CI109" i="31"/>
  <c r="DQ109" i="31" s="1"/>
  <c r="DB109" i="31"/>
  <c r="BA228" i="31"/>
  <c r="BS228" i="31" s="1"/>
  <c r="AJ228" i="31"/>
  <c r="O227" i="31"/>
  <c r="DR227" i="31"/>
  <c r="CI227" i="31"/>
  <c r="DQ227" i="31" s="1"/>
  <c r="DB227" i="31"/>
  <c r="O308" i="31"/>
  <c r="DB308" i="31"/>
  <c r="DR308" i="31"/>
  <c r="CI308" i="31"/>
  <c r="DQ308" i="31" s="1"/>
  <c r="BU243" i="31"/>
  <c r="DU243" i="31"/>
  <c r="S243" i="31"/>
  <c r="DC243" i="31"/>
  <c r="AM224" i="31"/>
  <c r="BE224" i="31" s="1"/>
  <c r="BD224" i="31"/>
  <c r="BV224" i="31" s="1"/>
  <c r="AL119" i="31"/>
  <c r="BC119" i="31"/>
  <c r="AM136" i="31"/>
  <c r="BE136" i="31" s="1"/>
  <c r="BD136" i="31"/>
  <c r="BV136" i="31" s="1"/>
  <c r="BC67" i="31"/>
  <c r="AL67" i="31"/>
  <c r="BU194" i="31"/>
  <c r="DC194" i="31"/>
  <c r="DU194" i="31"/>
  <c r="S194" i="31"/>
  <c r="AJ52" i="31"/>
  <c r="BA52" i="31"/>
  <c r="BS52" i="31" s="1"/>
  <c r="BC153" i="31"/>
  <c r="AL153" i="31"/>
  <c r="AK143" i="31"/>
  <c r="BB143" i="31"/>
  <c r="BT143" i="31" s="1"/>
  <c r="U158" i="31"/>
  <c r="DG158" i="31" s="1"/>
  <c r="AL283" i="31"/>
  <c r="BC283" i="31"/>
  <c r="AK163" i="31"/>
  <c r="BB163" i="31"/>
  <c r="BT163" i="31" s="1"/>
  <c r="DR143" i="31"/>
  <c r="CI143" i="31"/>
  <c r="DQ143" i="31" s="1"/>
  <c r="DB143" i="31"/>
  <c r="O143" i="31"/>
  <c r="AJ285" i="31"/>
  <c r="BA285" i="31"/>
  <c r="BS285" i="31" s="1"/>
  <c r="BB78" i="31"/>
  <c r="BT78" i="31" s="1"/>
  <c r="AK78" i="31"/>
  <c r="BB308" i="31"/>
  <c r="BT308" i="31" s="1"/>
  <c r="AK308" i="31"/>
  <c r="DC70" i="31"/>
  <c r="BU70" i="31"/>
  <c r="DU70" i="31"/>
  <c r="S70" i="31"/>
  <c r="BR297" i="31"/>
  <c r="CZ297" i="31"/>
  <c r="DC18" i="27"/>
  <c r="BU18" i="27"/>
  <c r="DT18" i="27"/>
  <c r="S18" i="27"/>
  <c r="DU18" i="27"/>
  <c r="BC150" i="31"/>
  <c r="AL150" i="31"/>
  <c r="AL90" i="31"/>
  <c r="BC90" i="31"/>
  <c r="DW164" i="31"/>
  <c r="BB257" i="31"/>
  <c r="BT257" i="31" s="1"/>
  <c r="AK257" i="31"/>
  <c r="BD261" i="31"/>
  <c r="BV261" i="31" s="1"/>
  <c r="AM261" i="31"/>
  <c r="BE261" i="31" s="1"/>
  <c r="AI274" i="31"/>
  <c r="AZ274" i="31"/>
  <c r="AI202" i="31"/>
  <c r="AZ202" i="31"/>
  <c r="O269" i="31"/>
  <c r="DR269" i="31"/>
  <c r="DB269" i="31"/>
  <c r="CI269" i="31"/>
  <c r="DQ269" i="31" s="1"/>
  <c r="S31" i="31"/>
  <c r="DU31" i="31"/>
  <c r="DC31" i="31"/>
  <c r="BU31" i="31"/>
  <c r="CZ7" i="31"/>
  <c r="BR7" i="31"/>
  <c r="DB222" i="31"/>
  <c r="CI222" i="31"/>
  <c r="DQ222" i="31" s="1"/>
  <c r="DR222" i="31"/>
  <c r="O222" i="31"/>
  <c r="AK172" i="31"/>
  <c r="BB172" i="31"/>
  <c r="BT172" i="31" s="1"/>
  <c r="AK71" i="31"/>
  <c r="BB71" i="31"/>
  <c r="BT71" i="31" s="1"/>
  <c r="AK126" i="31"/>
  <c r="BB126" i="31"/>
  <c r="BT126" i="31" s="1"/>
  <c r="DD126" i="31" s="1"/>
  <c r="BC11" i="27"/>
  <c r="AL11" i="27"/>
  <c r="CZ184" i="31"/>
  <c r="BR184" i="31"/>
  <c r="DR125" i="31"/>
  <c r="DB125" i="31"/>
  <c r="O125" i="31"/>
  <c r="CI125" i="31"/>
  <c r="DQ125" i="31" s="1"/>
  <c r="BA56" i="31"/>
  <c r="BS56" i="31" s="1"/>
  <c r="AJ56" i="31"/>
  <c r="BB109" i="31"/>
  <c r="BT109" i="31" s="1"/>
  <c r="AK109" i="31"/>
  <c r="BR117" i="31"/>
  <c r="CZ117" i="31"/>
  <c r="CZ16" i="31"/>
  <c r="BR16" i="31"/>
  <c r="BR83" i="31"/>
  <c r="CZ83" i="31"/>
  <c r="DB61" i="31"/>
  <c r="CI61" i="31"/>
  <c r="DQ61" i="31" s="1"/>
  <c r="O61" i="31"/>
  <c r="DR61" i="31"/>
  <c r="DG252" i="31"/>
  <c r="T252" i="31"/>
  <c r="DF252" i="31" s="1"/>
  <c r="CN252" i="31"/>
  <c r="DV252" i="31" s="1"/>
  <c r="CI126" i="31"/>
  <c r="DQ126" i="31" s="1"/>
  <c r="DB126" i="31"/>
  <c r="DR126" i="31"/>
  <c r="O126" i="31"/>
  <c r="DU85" i="31"/>
  <c r="BU85" i="31"/>
  <c r="DC85" i="31"/>
  <c r="S85" i="31"/>
  <c r="BU224" i="31"/>
  <c r="S224" i="31"/>
  <c r="DU224" i="31"/>
  <c r="DC224" i="31"/>
  <c r="BC182" i="31"/>
  <c r="AL182" i="31"/>
  <c r="AK17" i="27"/>
  <c r="BB17" i="27"/>
  <c r="BT17" i="27" s="1"/>
  <c r="DD17" i="27" s="1"/>
  <c r="AM194" i="31"/>
  <c r="BE194" i="31" s="1"/>
  <c r="BD194" i="31"/>
  <c r="BV194" i="31" s="1"/>
  <c r="CZ52" i="31"/>
  <c r="BR52" i="31"/>
  <c r="BC79" i="31"/>
  <c r="AL79" i="31"/>
  <c r="DW158" i="31"/>
  <c r="DW252" i="31"/>
  <c r="EO19" i="31"/>
  <c r="B19" i="31" s="1"/>
  <c r="DR267" i="31"/>
  <c r="DB267" i="31"/>
  <c r="O267" i="31"/>
  <c r="CI267" i="31"/>
  <c r="DQ267" i="31" s="1"/>
  <c r="CZ285" i="31"/>
  <c r="BR285" i="31"/>
  <c r="DG270" i="31"/>
  <c r="CN270" i="31"/>
  <c r="DV270" i="31" s="1"/>
  <c r="EO270" i="31" s="1"/>
  <c r="B270" i="31" s="1"/>
  <c r="T270" i="31"/>
  <c r="DF270" i="31" s="1"/>
  <c r="O172" i="31"/>
  <c r="DB172" i="31"/>
  <c r="DR172" i="31"/>
  <c r="CI172" i="31"/>
  <c r="DQ172" i="31" s="1"/>
  <c r="O71" i="31"/>
  <c r="DB71" i="31"/>
  <c r="DR71" i="31"/>
  <c r="CI71" i="31"/>
  <c r="DQ71" i="31" s="1"/>
  <c r="DG68" i="31"/>
  <c r="CN68" i="31"/>
  <c r="DV68" i="31" s="1"/>
  <c r="EO68" i="31" s="1"/>
  <c r="B68" i="31" s="1"/>
  <c r="T68" i="31"/>
  <c r="DF68" i="31" s="1"/>
  <c r="T156" i="31"/>
  <c r="DF156" i="31" s="1"/>
  <c r="CN156" i="31"/>
  <c r="DV156" i="31" s="1"/>
  <c r="EO156" i="31" s="1"/>
  <c r="AM70" i="31"/>
  <c r="BE70" i="31" s="1"/>
  <c r="BD70" i="31"/>
  <c r="BV70" i="31" s="1"/>
  <c r="BA297" i="31"/>
  <c r="BS297" i="31" s="1"/>
  <c r="AJ297" i="31"/>
  <c r="BW216" i="31"/>
  <c r="DW216" i="31" s="1"/>
  <c r="AM18" i="27"/>
  <c r="BE18" i="27" s="1"/>
  <c r="BD18" i="27"/>
  <c r="BV18" i="27" s="1"/>
  <c r="U156" i="31"/>
  <c r="DG156" i="31" s="1"/>
  <c r="BB132" i="31"/>
  <c r="BT132" i="31" s="1"/>
  <c r="DD132" i="31" s="1"/>
  <c r="AK132" i="31"/>
  <c r="BR215" i="31"/>
  <c r="CZ215" i="31"/>
  <c r="R309" i="31"/>
  <c r="DD309" i="31" s="1"/>
  <c r="CL309" i="31"/>
  <c r="DT309" i="31" s="1"/>
  <c r="EM309" i="31" s="1"/>
  <c r="DE309" i="31"/>
  <c r="M309" i="31"/>
  <c r="CY309" i="31" s="1"/>
  <c r="G309" i="31"/>
  <c r="CS309" i="31" s="1"/>
  <c r="BC170" i="31"/>
  <c r="AL170" i="31"/>
  <c r="S261" i="31"/>
  <c r="BU261" i="31"/>
  <c r="DC261" i="31"/>
  <c r="DU261" i="31"/>
  <c r="BW25" i="27"/>
  <c r="U25" i="27" s="1"/>
  <c r="DV25" i="27"/>
  <c r="DR196" i="31"/>
  <c r="CI196" i="31"/>
  <c r="DQ196" i="31" s="1"/>
  <c r="O196" i="31"/>
  <c r="DB196" i="31"/>
  <c r="BB61" i="31"/>
  <c r="BT61" i="31" s="1"/>
  <c r="AK61" i="31"/>
  <c r="R262" i="31" l="1"/>
  <c r="DD262" i="31" s="1"/>
  <c r="CL262" i="31"/>
  <c r="DT262" i="31" s="1"/>
  <c r="M262" i="31"/>
  <c r="CY262" i="31" s="1"/>
  <c r="DE262" i="31"/>
  <c r="G262" i="31"/>
  <c r="CS262" i="31" s="1"/>
  <c r="BD197" i="31"/>
  <c r="BV197" i="31" s="1"/>
  <c r="AM197" i="31"/>
  <c r="BE197" i="31" s="1"/>
  <c r="BW197" i="31" s="1"/>
  <c r="U197" i="31" s="1"/>
  <c r="BD8" i="27"/>
  <c r="BV8" i="27" s="1"/>
  <c r="DF8" i="27" s="1"/>
  <c r="AM8" i="27"/>
  <c r="BE8" i="27" s="1"/>
  <c r="DB14" i="31"/>
  <c r="O14" i="31"/>
  <c r="CI14" i="31"/>
  <c r="DQ14" i="31" s="1"/>
  <c r="DR14" i="31"/>
  <c r="EJ14" i="31" s="1"/>
  <c r="AM232" i="31"/>
  <c r="BE232" i="31" s="1"/>
  <c r="BD232" i="31"/>
  <c r="BV232" i="31" s="1"/>
  <c r="EJ72" i="31"/>
  <c r="T116" i="31"/>
  <c r="DF116" i="31" s="1"/>
  <c r="BW178" i="31"/>
  <c r="DC49" i="31"/>
  <c r="BU49" i="31"/>
  <c r="S49" i="31"/>
  <c r="DU49" i="31"/>
  <c r="DC197" i="31"/>
  <c r="DU197" i="31"/>
  <c r="S197" i="31"/>
  <c r="BU197" i="31"/>
  <c r="B9" i="31"/>
  <c r="EJ21" i="31"/>
  <c r="BC238" i="31"/>
  <c r="AL238" i="31"/>
  <c r="EJ163" i="31"/>
  <c r="DW24" i="31"/>
  <c r="EJ148" i="31"/>
  <c r="R180" i="31"/>
  <c r="DD180" i="31" s="1"/>
  <c r="DE180" i="31"/>
  <c r="CL180" i="31"/>
  <c r="DT180" i="31" s="1"/>
  <c r="EM180" i="31" s="1"/>
  <c r="G180" i="31"/>
  <c r="CS180" i="31" s="1"/>
  <c r="M180" i="31"/>
  <c r="CY180" i="31" s="1"/>
  <c r="EM262" i="31"/>
  <c r="BC20" i="31"/>
  <c r="AL20" i="31"/>
  <c r="DC200" i="31"/>
  <c r="BU200" i="31"/>
  <c r="S200" i="31"/>
  <c r="DU200" i="31"/>
  <c r="T262" i="31"/>
  <c r="DF262" i="31" s="1"/>
  <c r="CN262" i="31"/>
  <c r="DV262" i="31" s="1"/>
  <c r="EO262" i="31" s="1"/>
  <c r="B262" i="31" s="1"/>
  <c r="S54" i="31"/>
  <c r="DU54" i="31"/>
  <c r="DC54" i="31"/>
  <c r="BU54" i="31"/>
  <c r="BW244" i="31"/>
  <c r="BD200" i="31"/>
  <c r="BV200" i="31" s="1"/>
  <c r="AM200" i="31"/>
  <c r="BE200" i="31" s="1"/>
  <c r="BW200" i="31" s="1"/>
  <c r="DW262" i="31"/>
  <c r="U262" i="31"/>
  <c r="DG262" i="31" s="1"/>
  <c r="AK102" i="31"/>
  <c r="BB102" i="31"/>
  <c r="BT102" i="31" s="1"/>
  <c r="BD54" i="31"/>
  <c r="BV54" i="31" s="1"/>
  <c r="AM54" i="31"/>
  <c r="BE54" i="31" s="1"/>
  <c r="BW54" i="31" s="1"/>
  <c r="DB87" i="31"/>
  <c r="DR87" i="31"/>
  <c r="O87" i="31"/>
  <c r="CI87" i="31"/>
  <c r="DQ87" i="31" s="1"/>
  <c r="BB87" i="31"/>
  <c r="BT87" i="31" s="1"/>
  <c r="AK87" i="31"/>
  <c r="BC32" i="31"/>
  <c r="AL32" i="31"/>
  <c r="AK14" i="31"/>
  <c r="BB14" i="31"/>
  <c r="BT14" i="31" s="1"/>
  <c r="BD49" i="31"/>
  <c r="BV49" i="31" s="1"/>
  <c r="AM49" i="31"/>
  <c r="BE49" i="31" s="1"/>
  <c r="BW49" i="31" s="1"/>
  <c r="T134" i="31"/>
  <c r="DF134" i="31" s="1"/>
  <c r="B59" i="31"/>
  <c r="BW81" i="31"/>
  <c r="EJ254" i="31"/>
  <c r="AL179" i="31"/>
  <c r="BC179" i="31"/>
  <c r="BW180" i="31"/>
  <c r="DW266" i="31"/>
  <c r="BW77" i="31"/>
  <c r="EO187" i="31"/>
  <c r="B187" i="31" s="1"/>
  <c r="DW180" i="31"/>
  <c r="BC53" i="31"/>
  <c r="AL53" i="31"/>
  <c r="CI102" i="31"/>
  <c r="DQ102" i="31" s="1"/>
  <c r="EJ102" i="31" s="1"/>
  <c r="DB102" i="31"/>
  <c r="DR102" i="31"/>
  <c r="O102" i="31"/>
  <c r="BU8" i="27"/>
  <c r="DU8" i="27"/>
  <c r="DC8" i="27"/>
  <c r="S8" i="27"/>
  <c r="DT8" i="27"/>
  <c r="S232" i="31"/>
  <c r="DU232" i="31"/>
  <c r="BU232" i="31"/>
  <c r="DC232" i="31"/>
  <c r="DU260" i="31"/>
  <c r="S260" i="31"/>
  <c r="BU260" i="31"/>
  <c r="DC260" i="31"/>
  <c r="U24" i="31"/>
  <c r="DG24" i="31" s="1"/>
  <c r="T24" i="31"/>
  <c r="DF24" i="31" s="1"/>
  <c r="CN24" i="31"/>
  <c r="DV24" i="31" s="1"/>
  <c r="EO24" i="31" s="1"/>
  <c r="BB214" i="31"/>
  <c r="BT214" i="31" s="1"/>
  <c r="AK214" i="31"/>
  <c r="DW178" i="31"/>
  <c r="U178" i="31"/>
  <c r="DG178" i="31" s="1"/>
  <c r="AK11" i="31"/>
  <c r="BB11" i="31"/>
  <c r="BT11" i="31" s="1"/>
  <c r="DD11" i="31" s="1"/>
  <c r="R178" i="31"/>
  <c r="DD178" i="31" s="1"/>
  <c r="CL178" i="31"/>
  <c r="DT178" i="31" s="1"/>
  <c r="EM178" i="31" s="1"/>
  <c r="DE178" i="31"/>
  <c r="M178" i="31"/>
  <c r="CY178" i="31" s="1"/>
  <c r="G178" i="31"/>
  <c r="CS178" i="31" s="1"/>
  <c r="DB11" i="31"/>
  <c r="O11" i="31"/>
  <c r="CI11" i="31"/>
  <c r="DQ11" i="31" s="1"/>
  <c r="EJ11" i="31" s="1"/>
  <c r="DR11" i="31"/>
  <c r="EJ29" i="31"/>
  <c r="EJ198" i="31"/>
  <c r="BC148" i="31"/>
  <c r="AL148" i="31"/>
  <c r="T178" i="31"/>
  <c r="DF178" i="31" s="1"/>
  <c r="CN178" i="31"/>
  <c r="DV178" i="31" s="1"/>
  <c r="AL256" i="31"/>
  <c r="BC256" i="31"/>
  <c r="O112" i="31"/>
  <c r="DR112" i="31"/>
  <c r="CI112" i="31"/>
  <c r="DQ112" i="31" s="1"/>
  <c r="DB112" i="31"/>
  <c r="AK112" i="31"/>
  <c r="BB112" i="31"/>
  <c r="BT112" i="31" s="1"/>
  <c r="AL254" i="31"/>
  <c r="BC254" i="31"/>
  <c r="BD159" i="31"/>
  <c r="BV159" i="31" s="1"/>
  <c r="AM159" i="31"/>
  <c r="BE159" i="31" s="1"/>
  <c r="BW273" i="31"/>
  <c r="T81" i="31"/>
  <c r="DF81" i="31" s="1"/>
  <c r="CN81" i="31"/>
  <c r="DV81" i="31" s="1"/>
  <c r="DU223" i="31"/>
  <c r="BU223" i="31"/>
  <c r="S223" i="31"/>
  <c r="DC223" i="31"/>
  <c r="DU159" i="31"/>
  <c r="BU159" i="31"/>
  <c r="S159" i="31"/>
  <c r="DC159" i="31"/>
  <c r="DW197" i="31"/>
  <c r="AK82" i="31"/>
  <c r="BB82" i="31"/>
  <c r="BT82" i="31" s="1"/>
  <c r="BW26" i="31"/>
  <c r="DW26" i="31" s="1"/>
  <c r="B94" i="31"/>
  <c r="EJ22" i="27"/>
  <c r="EO30" i="31"/>
  <c r="B30" i="31" s="1"/>
  <c r="U81" i="31"/>
  <c r="DG81" i="31" s="1"/>
  <c r="DW81" i="31"/>
  <c r="AM223" i="31"/>
  <c r="BE223" i="31" s="1"/>
  <c r="BD223" i="31"/>
  <c r="BV223" i="31" s="1"/>
  <c r="BW110" i="31"/>
  <c r="U110" i="31" s="1"/>
  <c r="DG110" i="31" s="1"/>
  <c r="DR82" i="31"/>
  <c r="CI82" i="31"/>
  <c r="DQ82" i="31" s="1"/>
  <c r="O82" i="31"/>
  <c r="DB82" i="31"/>
  <c r="R26" i="31"/>
  <c r="DE26" i="31"/>
  <c r="CL26" i="31"/>
  <c r="DT26" i="31" s="1"/>
  <c r="M26" i="31"/>
  <c r="CY26" i="31" s="1"/>
  <c r="G26" i="31"/>
  <c r="CS26" i="31" s="1"/>
  <c r="G24" i="31"/>
  <c r="CS24" i="31" s="1"/>
  <c r="R24" i="31"/>
  <c r="CL24" i="31"/>
  <c r="DT24" i="31" s="1"/>
  <c r="DE24" i="31"/>
  <c r="M24" i="31"/>
  <c r="CY24" i="31" s="1"/>
  <c r="BB301" i="31"/>
  <c r="BT301" i="31" s="1"/>
  <c r="AK301" i="31"/>
  <c r="CL110" i="31"/>
  <c r="DT110" i="31" s="1"/>
  <c r="EM110" i="31" s="1"/>
  <c r="R110" i="31"/>
  <c r="DD110" i="31" s="1"/>
  <c r="DE110" i="31"/>
  <c r="G110" i="31"/>
  <c r="CS110" i="31" s="1"/>
  <c r="M110" i="31"/>
  <c r="CY110" i="31" s="1"/>
  <c r="CN197" i="31"/>
  <c r="DV197" i="31" s="1"/>
  <c r="T197" i="31"/>
  <c r="DF197" i="31" s="1"/>
  <c r="DG197" i="31"/>
  <c r="AL199" i="31"/>
  <c r="BC199" i="31"/>
  <c r="EJ82" i="31"/>
  <c r="DE81" i="31"/>
  <c r="R81" i="31"/>
  <c r="DD81" i="31" s="1"/>
  <c r="CL81" i="31"/>
  <c r="DT81" i="31" s="1"/>
  <c r="M81" i="31"/>
  <c r="CY81" i="31" s="1"/>
  <c r="G81" i="31"/>
  <c r="CS81" i="31" s="1"/>
  <c r="EO16" i="27"/>
  <c r="B16" i="27" s="1"/>
  <c r="AM281" i="31"/>
  <c r="BE281" i="31" s="1"/>
  <c r="BD281" i="31"/>
  <c r="BV281" i="31" s="1"/>
  <c r="DR301" i="31"/>
  <c r="O301" i="31"/>
  <c r="DB301" i="31"/>
  <c r="CI301" i="31"/>
  <c r="DQ301" i="31" s="1"/>
  <c r="EJ301" i="31" s="1"/>
  <c r="BW208" i="31"/>
  <c r="T208" i="31" s="1"/>
  <c r="DF208" i="31" s="1"/>
  <c r="U16" i="27"/>
  <c r="DG16" i="27" s="1"/>
  <c r="T16" i="27"/>
  <c r="CN16" i="27"/>
  <c r="BD260" i="31"/>
  <c r="BV260" i="31" s="1"/>
  <c r="AM260" i="31"/>
  <c r="BE260" i="31" s="1"/>
  <c r="O214" i="31"/>
  <c r="DB214" i="31"/>
  <c r="CI214" i="31"/>
  <c r="DQ214" i="31" s="1"/>
  <c r="DR214" i="31"/>
  <c r="BC104" i="31"/>
  <c r="AL104" i="31"/>
  <c r="DU281" i="31"/>
  <c r="BU281" i="31"/>
  <c r="S281" i="31"/>
  <c r="DC281" i="31"/>
  <c r="R244" i="31"/>
  <c r="DD244" i="31" s="1"/>
  <c r="G244" i="31"/>
  <c r="CS244" i="31" s="1"/>
  <c r="CL244" i="31"/>
  <c r="DT244" i="31" s="1"/>
  <c r="DE244" i="31"/>
  <c r="M244" i="31"/>
  <c r="CY244" i="31" s="1"/>
  <c r="EJ121" i="31"/>
  <c r="EJ15" i="27"/>
  <c r="CZ149" i="31"/>
  <c r="BR149" i="31"/>
  <c r="BD245" i="31"/>
  <c r="BV245" i="31" s="1"/>
  <c r="AM245" i="31"/>
  <c r="BE245" i="31" s="1"/>
  <c r="BW245" i="31" s="1"/>
  <c r="BB181" i="31"/>
  <c r="BT181" i="31" s="1"/>
  <c r="AK181" i="31"/>
  <c r="BR233" i="31"/>
  <c r="CZ233" i="31"/>
  <c r="BR145" i="31"/>
  <c r="CZ145" i="31"/>
  <c r="DB161" i="31"/>
  <c r="DR161" i="31"/>
  <c r="CI161" i="31"/>
  <c r="DQ161" i="31" s="1"/>
  <c r="O161" i="31"/>
  <c r="AK253" i="31"/>
  <c r="BB253" i="31"/>
  <c r="BT253" i="31" s="1"/>
  <c r="BR21" i="27"/>
  <c r="CZ21" i="27"/>
  <c r="DR137" i="31"/>
  <c r="CI137" i="31"/>
  <c r="DQ137" i="31" s="1"/>
  <c r="O137" i="31"/>
  <c r="DB137" i="31"/>
  <c r="AK130" i="31"/>
  <c r="BB130" i="31"/>
  <c r="BT130" i="31" s="1"/>
  <c r="DD130" i="31" s="1"/>
  <c r="AK161" i="31"/>
  <c r="BB161" i="31"/>
  <c r="BT161" i="31" s="1"/>
  <c r="BA193" i="31"/>
  <c r="BS193" i="31" s="1"/>
  <c r="AJ193" i="31"/>
  <c r="DB253" i="31"/>
  <c r="O253" i="31"/>
  <c r="DR253" i="31"/>
  <c r="CI253" i="31"/>
  <c r="DQ253" i="31" s="1"/>
  <c r="EJ253" i="31" s="1"/>
  <c r="BA173" i="31"/>
  <c r="BS173" i="31" s="1"/>
  <c r="AJ173" i="31"/>
  <c r="AM75" i="31"/>
  <c r="BE75" i="31" s="1"/>
  <c r="BD75" i="31"/>
  <c r="BV75" i="31" s="1"/>
  <c r="AJ177" i="31"/>
  <c r="BA177" i="31"/>
  <c r="BS177" i="31" s="1"/>
  <c r="AJ185" i="31"/>
  <c r="BA185" i="31"/>
  <c r="BS185" i="31" s="1"/>
  <c r="EJ296" i="31"/>
  <c r="EJ74" i="31"/>
  <c r="AJ149" i="31"/>
  <c r="BA149" i="31"/>
  <c r="BS149" i="31" s="1"/>
  <c r="BA221" i="31"/>
  <c r="BS221" i="31" s="1"/>
  <c r="AJ221" i="31"/>
  <c r="AJ293" i="31"/>
  <c r="BA293" i="31"/>
  <c r="BS293" i="31" s="1"/>
  <c r="CZ120" i="31"/>
  <c r="BR120" i="31"/>
  <c r="BA145" i="31"/>
  <c r="BS145" i="31" s="1"/>
  <c r="AJ145" i="31"/>
  <c r="BA115" i="31"/>
  <c r="BS115" i="31" s="1"/>
  <c r="AJ115" i="31"/>
  <c r="AJ21" i="27"/>
  <c r="BA21" i="27"/>
  <c r="BS21" i="27" s="1"/>
  <c r="BR193" i="31"/>
  <c r="CZ193" i="31"/>
  <c r="BR173" i="31"/>
  <c r="CZ173" i="31"/>
  <c r="CI181" i="31"/>
  <c r="DQ181" i="31" s="1"/>
  <c r="DR181" i="31"/>
  <c r="DB181" i="31"/>
  <c r="O181" i="31"/>
  <c r="BA213" i="31"/>
  <c r="BS213" i="31" s="1"/>
  <c r="AJ213" i="31"/>
  <c r="BR157" i="31"/>
  <c r="CZ157" i="31"/>
  <c r="EJ17" i="27"/>
  <c r="AJ225" i="31"/>
  <c r="BA225" i="31"/>
  <c r="BS225" i="31" s="1"/>
  <c r="BR221" i="31"/>
  <c r="CZ221" i="31"/>
  <c r="BR293" i="31"/>
  <c r="CZ293" i="31"/>
  <c r="AJ120" i="31"/>
  <c r="BA120" i="31"/>
  <c r="BS120" i="31" s="1"/>
  <c r="CZ201" i="31"/>
  <c r="BR201" i="31"/>
  <c r="CZ115" i="31"/>
  <c r="BR115" i="31"/>
  <c r="CZ241" i="31"/>
  <c r="BR241" i="31"/>
  <c r="CZ141" i="31"/>
  <c r="BR141" i="31"/>
  <c r="BU265" i="31"/>
  <c r="DC265" i="31"/>
  <c r="DU265" i="31"/>
  <c r="S265" i="31"/>
  <c r="CZ209" i="31"/>
  <c r="BR209" i="31"/>
  <c r="AK106" i="31"/>
  <c r="BB106" i="31"/>
  <c r="BT106" i="31" s="1"/>
  <c r="BR213" i="31"/>
  <c r="CZ213" i="31"/>
  <c r="BA157" i="31"/>
  <c r="BS157" i="31" s="1"/>
  <c r="AJ157" i="31"/>
  <c r="EJ13" i="27"/>
  <c r="BW268" i="31"/>
  <c r="CN268" i="31" s="1"/>
  <c r="DV268" i="31" s="1"/>
  <c r="EJ84" i="31"/>
  <c r="EJ62" i="31"/>
  <c r="EJ129" i="31"/>
  <c r="EJ37" i="31"/>
  <c r="CZ225" i="31"/>
  <c r="BR225" i="31"/>
  <c r="S245" i="31"/>
  <c r="DU245" i="31"/>
  <c r="DC245" i="31"/>
  <c r="BU245" i="31"/>
  <c r="AJ233" i="31"/>
  <c r="BA233" i="31"/>
  <c r="BS233" i="31" s="1"/>
  <c r="BA201" i="31"/>
  <c r="BS201" i="31" s="1"/>
  <c r="AJ201" i="31"/>
  <c r="O130" i="31"/>
  <c r="DR130" i="31"/>
  <c r="CI130" i="31"/>
  <c r="DQ130" i="31" s="1"/>
  <c r="DB130" i="31"/>
  <c r="BA241" i="31"/>
  <c r="BS241" i="31" s="1"/>
  <c r="AJ241" i="31"/>
  <c r="BA141" i="31"/>
  <c r="BS141" i="31" s="1"/>
  <c r="AJ141" i="31"/>
  <c r="CI106" i="31"/>
  <c r="DQ106" i="31" s="1"/>
  <c r="DR106" i="31"/>
  <c r="DB106" i="31"/>
  <c r="O106" i="31"/>
  <c r="AM265" i="31"/>
  <c r="BE265" i="31" s="1"/>
  <c r="BD265" i="31"/>
  <c r="BV265" i="31" s="1"/>
  <c r="BA209" i="31"/>
  <c r="BS209" i="31" s="1"/>
  <c r="AJ209" i="31"/>
  <c r="BB137" i="31"/>
  <c r="BT137" i="31" s="1"/>
  <c r="AK137" i="31"/>
  <c r="S75" i="31"/>
  <c r="BU75" i="31"/>
  <c r="DU75" i="31"/>
  <c r="DC75" i="31"/>
  <c r="CZ177" i="31"/>
  <c r="BR177" i="31"/>
  <c r="BR185" i="31"/>
  <c r="CZ185" i="31"/>
  <c r="AJ255" i="31"/>
  <c r="BA255" i="31"/>
  <c r="BS255" i="31" s="1"/>
  <c r="EJ257" i="31"/>
  <c r="DC51" i="31"/>
  <c r="DU51" i="31"/>
  <c r="S51" i="31"/>
  <c r="BU51" i="31"/>
  <c r="CN208" i="31"/>
  <c r="DV208" i="31" s="1"/>
  <c r="AL21" i="31"/>
  <c r="BC21" i="31"/>
  <c r="G268" i="31"/>
  <c r="CS268" i="31" s="1"/>
  <c r="CL268" i="31"/>
  <c r="DT268" i="31" s="1"/>
  <c r="M268" i="31"/>
  <c r="CY268" i="31" s="1"/>
  <c r="R268" i="31"/>
  <c r="DD268" i="31" s="1"/>
  <c r="DE268" i="31"/>
  <c r="BA219" i="31"/>
  <c r="BS219" i="31" s="1"/>
  <c r="AJ219" i="31"/>
  <c r="S155" i="31"/>
  <c r="DC155" i="31"/>
  <c r="BU155" i="31"/>
  <c r="DU155" i="31"/>
  <c r="BA183" i="31"/>
  <c r="BS183" i="31" s="1"/>
  <c r="AJ183" i="31"/>
  <c r="BC62" i="31"/>
  <c r="AL62" i="31"/>
  <c r="BD20" i="27"/>
  <c r="BV20" i="27" s="1"/>
  <c r="AM20" i="27"/>
  <c r="BE20" i="27" s="1"/>
  <c r="CI217" i="31"/>
  <c r="DQ217" i="31" s="1"/>
  <c r="DR217" i="31"/>
  <c r="O217" i="31"/>
  <c r="DB217" i="31"/>
  <c r="BA66" i="31"/>
  <c r="BS66" i="31" s="1"/>
  <c r="AJ66" i="31"/>
  <c r="BC129" i="31"/>
  <c r="AL129" i="31"/>
  <c r="BC198" i="31"/>
  <c r="AL198" i="31"/>
  <c r="BD160" i="31"/>
  <c r="BV160" i="31" s="1"/>
  <c r="AM160" i="31"/>
  <c r="BE160" i="31" s="1"/>
  <c r="EJ109" i="31"/>
  <c r="EJ276" i="31"/>
  <c r="AM51" i="31"/>
  <c r="BE51" i="31" s="1"/>
  <c r="BD51" i="31"/>
  <c r="BV51" i="31" s="1"/>
  <c r="DC207" i="31"/>
  <c r="S207" i="31"/>
  <c r="DU207" i="31"/>
  <c r="BU207" i="31"/>
  <c r="EJ231" i="31"/>
  <c r="BU160" i="31"/>
  <c r="DC160" i="31"/>
  <c r="S160" i="31"/>
  <c r="DU160" i="31"/>
  <c r="AJ191" i="31"/>
  <c r="BA191" i="31"/>
  <c r="BS191" i="31" s="1"/>
  <c r="CI47" i="31"/>
  <c r="DQ47" i="31" s="1"/>
  <c r="DR47" i="31"/>
  <c r="O47" i="31"/>
  <c r="DB47" i="31"/>
  <c r="EJ23" i="27"/>
  <c r="CZ183" i="31"/>
  <c r="BR183" i="31"/>
  <c r="BU20" i="27"/>
  <c r="S20" i="27"/>
  <c r="DT20" i="27"/>
  <c r="DC20" i="27"/>
  <c r="DU20" i="27"/>
  <c r="BR255" i="31"/>
  <c r="CZ255" i="31"/>
  <c r="BR203" i="31"/>
  <c r="CZ203" i="31"/>
  <c r="AK217" i="31"/>
  <c r="BB217" i="31"/>
  <c r="BT217" i="31" s="1"/>
  <c r="AL84" i="31"/>
  <c r="BC84" i="31"/>
  <c r="BA203" i="31"/>
  <c r="BS203" i="31" s="1"/>
  <c r="AJ203" i="31"/>
  <c r="DW89" i="31"/>
  <c r="T89" i="31"/>
  <c r="DF89" i="31" s="1"/>
  <c r="CN89" i="31"/>
  <c r="DV89" i="31" s="1"/>
  <c r="BC37" i="31"/>
  <c r="AL37" i="31"/>
  <c r="DU124" i="31"/>
  <c r="BU124" i="31"/>
  <c r="DC124" i="31"/>
  <c r="S124" i="31"/>
  <c r="AK17" i="31"/>
  <c r="BB17" i="31"/>
  <c r="BT17" i="31" s="1"/>
  <c r="AK249" i="31"/>
  <c r="BB249" i="31"/>
  <c r="BT249" i="31" s="1"/>
  <c r="BB15" i="31"/>
  <c r="BT15" i="31" s="1"/>
  <c r="AK15" i="31"/>
  <c r="AM207" i="31"/>
  <c r="BE207" i="31" s="1"/>
  <c r="BD207" i="31"/>
  <c r="BV207" i="31" s="1"/>
  <c r="CZ191" i="31"/>
  <c r="BR191" i="31"/>
  <c r="EJ142" i="31"/>
  <c r="BW175" i="31"/>
  <c r="CN175" i="31" s="1"/>
  <c r="DV175" i="31" s="1"/>
  <c r="EJ220" i="31"/>
  <c r="U89" i="31"/>
  <c r="DG89" i="31" s="1"/>
  <c r="BB50" i="31"/>
  <c r="BT50" i="31" s="1"/>
  <c r="AK50" i="31"/>
  <c r="AK40" i="31"/>
  <c r="BB40" i="31"/>
  <c r="BT40" i="31" s="1"/>
  <c r="DB50" i="31"/>
  <c r="O50" i="31"/>
  <c r="CI50" i="31"/>
  <c r="DQ50" i="31" s="1"/>
  <c r="DR50" i="31"/>
  <c r="AJ295" i="31"/>
  <c r="BA295" i="31"/>
  <c r="BS295" i="31" s="1"/>
  <c r="BC46" i="31"/>
  <c r="AL46" i="31"/>
  <c r="CZ263" i="31"/>
  <c r="BR263" i="31"/>
  <c r="S286" i="31"/>
  <c r="BU286" i="31"/>
  <c r="DU286" i="31"/>
  <c r="DC286" i="31"/>
  <c r="BA58" i="31"/>
  <c r="BS58" i="31" s="1"/>
  <c r="AJ58" i="31"/>
  <c r="AM124" i="31"/>
  <c r="BE124" i="31" s="1"/>
  <c r="BD124" i="31"/>
  <c r="BV124" i="31" s="1"/>
  <c r="T268" i="31"/>
  <c r="DF268" i="31" s="1"/>
  <c r="DU135" i="31"/>
  <c r="DC135" i="31"/>
  <c r="BU135" i="31"/>
  <c r="S135" i="31"/>
  <c r="EJ234" i="31"/>
  <c r="O40" i="31"/>
  <c r="DR40" i="31"/>
  <c r="CI40" i="31"/>
  <c r="DQ40" i="31" s="1"/>
  <c r="EJ40" i="31" s="1"/>
  <c r="DB40" i="31"/>
  <c r="DA295" i="31"/>
  <c r="AJ263" i="31"/>
  <c r="BA263" i="31"/>
  <c r="BS263" i="31" s="1"/>
  <c r="O17" i="31"/>
  <c r="CI17" i="31"/>
  <c r="DQ17" i="31" s="1"/>
  <c r="DB17" i="31"/>
  <c r="DR17" i="31"/>
  <c r="BD286" i="31"/>
  <c r="BV286" i="31" s="1"/>
  <c r="AM286" i="31"/>
  <c r="BE286" i="31" s="1"/>
  <c r="O249" i="31"/>
  <c r="DB249" i="31"/>
  <c r="CI249" i="31"/>
  <c r="DQ249" i="31" s="1"/>
  <c r="DR249" i="31"/>
  <c r="CZ303" i="31"/>
  <c r="BR303" i="31"/>
  <c r="BC234" i="31"/>
  <c r="AL234" i="31"/>
  <c r="CZ58" i="31"/>
  <c r="BR58" i="31"/>
  <c r="BC23" i="27"/>
  <c r="AL23" i="27"/>
  <c r="DW268" i="31"/>
  <c r="AM135" i="31"/>
  <c r="BE135" i="31" s="1"/>
  <c r="BD135" i="31"/>
  <c r="BV135" i="31" s="1"/>
  <c r="AK47" i="31"/>
  <c r="BB47" i="31"/>
  <c r="BT47" i="31" s="1"/>
  <c r="BR295" i="31"/>
  <c r="CI295" i="31" s="1"/>
  <c r="DQ295" i="31" s="1"/>
  <c r="DU154" i="31"/>
  <c r="DC154" i="31"/>
  <c r="S154" i="31"/>
  <c r="BU154" i="31"/>
  <c r="BA239" i="31"/>
  <c r="BS239" i="31" s="1"/>
  <c r="AJ239" i="31"/>
  <c r="CZ279" i="31"/>
  <c r="BR279" i="31"/>
  <c r="BR251" i="31"/>
  <c r="CZ251" i="31"/>
  <c r="AJ303" i="31"/>
  <c r="BA303" i="31"/>
  <c r="BS303" i="31" s="1"/>
  <c r="BA291" i="31"/>
  <c r="BS291" i="31" s="1"/>
  <c r="AJ291" i="31"/>
  <c r="R208" i="31"/>
  <c r="DD208" i="31" s="1"/>
  <c r="DE208" i="31"/>
  <c r="CL208" i="31"/>
  <c r="DT208" i="31" s="1"/>
  <c r="EM208" i="31" s="1"/>
  <c r="M208" i="31"/>
  <c r="CY208" i="31" s="1"/>
  <c r="G208" i="31"/>
  <c r="CS208" i="31" s="1"/>
  <c r="DE89" i="31"/>
  <c r="R89" i="31"/>
  <c r="DD89" i="31" s="1"/>
  <c r="CL89" i="31"/>
  <c r="DT89" i="31" s="1"/>
  <c r="M89" i="31"/>
  <c r="CY89" i="31" s="1"/>
  <c r="G89" i="31"/>
  <c r="CS89" i="31" s="1"/>
  <c r="AL22" i="27"/>
  <c r="BC22" i="27"/>
  <c r="CI15" i="31"/>
  <c r="DQ15" i="31" s="1"/>
  <c r="O15" i="31"/>
  <c r="DB15" i="31"/>
  <c r="DR15" i="31"/>
  <c r="BW246" i="31"/>
  <c r="CN246" i="31" s="1"/>
  <c r="DV246" i="31" s="1"/>
  <c r="CZ219" i="31"/>
  <c r="BR219" i="31"/>
  <c r="BD155" i="31"/>
  <c r="BV155" i="31" s="1"/>
  <c r="AM155" i="31"/>
  <c r="BE155" i="31" s="1"/>
  <c r="AM154" i="31"/>
  <c r="BE154" i="31" s="1"/>
  <c r="BD154" i="31"/>
  <c r="BV154" i="31" s="1"/>
  <c r="BR239" i="31"/>
  <c r="CZ239" i="31"/>
  <c r="AJ279" i="31"/>
  <c r="BA279" i="31"/>
  <c r="BS279" i="31" s="1"/>
  <c r="BA251" i="31"/>
  <c r="BS251" i="31" s="1"/>
  <c r="AJ251" i="31"/>
  <c r="BR66" i="31"/>
  <c r="CZ66" i="31"/>
  <c r="CZ291" i="31"/>
  <c r="BR291" i="31"/>
  <c r="BC231" i="31"/>
  <c r="AL231" i="31"/>
  <c r="EJ174" i="31"/>
  <c r="B147" i="31"/>
  <c r="CN77" i="31"/>
  <c r="DV77" i="31" s="1"/>
  <c r="T77" i="31"/>
  <c r="AL42" i="31"/>
  <c r="BC42" i="31"/>
  <c r="BD204" i="31"/>
  <c r="BV204" i="31" s="1"/>
  <c r="AM204" i="31"/>
  <c r="BE204" i="31" s="1"/>
  <c r="CL95" i="31"/>
  <c r="DT95" i="31" s="1"/>
  <c r="DE95" i="31"/>
  <c r="R95" i="31"/>
  <c r="DD95" i="31" s="1"/>
  <c r="M95" i="31"/>
  <c r="CY95" i="31" s="1"/>
  <c r="G95" i="31"/>
  <c r="CS95" i="31" s="1"/>
  <c r="DB122" i="31"/>
  <c r="DR122" i="31"/>
  <c r="O122" i="31"/>
  <c r="CI122" i="31"/>
  <c r="DQ122" i="31" s="1"/>
  <c r="BD44" i="31"/>
  <c r="BV44" i="31" s="1"/>
  <c r="AM44" i="31"/>
  <c r="BE44" i="31" s="1"/>
  <c r="BC121" i="31"/>
  <c r="AL121" i="31"/>
  <c r="AK101" i="31"/>
  <c r="BB101" i="31"/>
  <c r="BT101" i="31" s="1"/>
  <c r="T273" i="31"/>
  <c r="DF273" i="31" s="1"/>
  <c r="CN273" i="31"/>
  <c r="DV273" i="31" s="1"/>
  <c r="BW45" i="31"/>
  <c r="T45" i="31" s="1"/>
  <c r="DF45" i="31" s="1"/>
  <c r="B165" i="31"/>
  <c r="BW22" i="31"/>
  <c r="DW22" i="31" s="1"/>
  <c r="EJ138" i="31"/>
  <c r="T7" i="27"/>
  <c r="CN7" i="27"/>
  <c r="T175" i="31"/>
  <c r="DF175" i="31" s="1"/>
  <c r="CI73" i="31"/>
  <c r="DQ73" i="31" s="1"/>
  <c r="DB73" i="31"/>
  <c r="DR73" i="31"/>
  <c r="O73" i="31"/>
  <c r="DR100" i="31"/>
  <c r="CI100" i="31"/>
  <c r="DQ100" i="31" s="1"/>
  <c r="DB100" i="31"/>
  <c r="O100" i="31"/>
  <c r="S204" i="31"/>
  <c r="DU204" i="31"/>
  <c r="BU204" i="31"/>
  <c r="DC204" i="31"/>
  <c r="DW246" i="31"/>
  <c r="T246" i="31"/>
  <c r="DF246" i="31" s="1"/>
  <c r="DB218" i="31"/>
  <c r="O218" i="31"/>
  <c r="CI218" i="31"/>
  <c r="DQ218" i="31" s="1"/>
  <c r="DR218" i="31"/>
  <c r="DU248" i="31"/>
  <c r="BU248" i="31"/>
  <c r="DC248" i="31"/>
  <c r="S248" i="31"/>
  <c r="BC289" i="31"/>
  <c r="AL289" i="31"/>
  <c r="EJ143" i="31"/>
  <c r="DW175" i="31"/>
  <c r="U175" i="31"/>
  <c r="DG175" i="31" s="1"/>
  <c r="AK122" i="31"/>
  <c r="BB122" i="31"/>
  <c r="BT122" i="31" s="1"/>
  <c r="AL13" i="27"/>
  <c r="BC13" i="27"/>
  <c r="R98" i="31"/>
  <c r="DD98" i="31" s="1"/>
  <c r="DE98" i="31"/>
  <c r="CL98" i="31"/>
  <c r="DT98" i="31" s="1"/>
  <c r="M98" i="31"/>
  <c r="CY98" i="31" s="1"/>
  <c r="G98" i="31"/>
  <c r="CS98" i="31" s="1"/>
  <c r="DW7" i="27"/>
  <c r="EO7" i="27" s="1"/>
  <c r="B7" i="27" s="1"/>
  <c r="BC220" i="31"/>
  <c r="AL220" i="31"/>
  <c r="U246" i="31"/>
  <c r="DG246" i="31" s="1"/>
  <c r="DR101" i="31"/>
  <c r="DB101" i="31"/>
  <c r="CI101" i="31"/>
  <c r="DQ101" i="31" s="1"/>
  <c r="O101" i="31"/>
  <c r="AK73" i="31"/>
  <c r="BB73" i="31"/>
  <c r="BT73" i="31" s="1"/>
  <c r="AK100" i="31"/>
  <c r="BB100" i="31"/>
  <c r="BT100" i="31" s="1"/>
  <c r="DE273" i="31"/>
  <c r="CL273" i="31"/>
  <c r="DT273" i="31" s="1"/>
  <c r="EM273" i="31" s="1"/>
  <c r="R273" i="31"/>
  <c r="DD273" i="31" s="1"/>
  <c r="M273" i="31"/>
  <c r="CY273" i="31" s="1"/>
  <c r="G273" i="31"/>
  <c r="CS273" i="31" s="1"/>
  <c r="AK60" i="31"/>
  <c r="BB60" i="31"/>
  <c r="BT60" i="31" s="1"/>
  <c r="BD248" i="31"/>
  <c r="BV248" i="31" s="1"/>
  <c r="AM248" i="31"/>
  <c r="BE248" i="31" s="1"/>
  <c r="EJ139" i="31"/>
  <c r="BB218" i="31"/>
  <c r="BT218" i="31" s="1"/>
  <c r="AK218" i="31"/>
  <c r="DR60" i="31"/>
  <c r="DB60" i="31"/>
  <c r="CI60" i="31"/>
  <c r="DQ60" i="31" s="1"/>
  <c r="O60" i="31"/>
  <c r="DW77" i="31"/>
  <c r="EO77" i="31" s="1"/>
  <c r="U77" i="31"/>
  <c r="DG77" i="31" s="1"/>
  <c r="DF77" i="31"/>
  <c r="CL246" i="31"/>
  <c r="DT246" i="31" s="1"/>
  <c r="M246" i="31"/>
  <c r="CY246" i="31" s="1"/>
  <c r="R246" i="31"/>
  <c r="DD246" i="31" s="1"/>
  <c r="G246" i="31"/>
  <c r="CS246" i="31" s="1"/>
  <c r="DE246" i="31"/>
  <c r="AL15" i="27"/>
  <c r="BC15" i="27"/>
  <c r="U7" i="27"/>
  <c r="DG7" i="27" s="1"/>
  <c r="R77" i="31"/>
  <c r="DD77" i="31" s="1"/>
  <c r="CL77" i="31"/>
  <c r="DT77" i="31" s="1"/>
  <c r="DE77" i="31"/>
  <c r="G77" i="31"/>
  <c r="CS77" i="31" s="1"/>
  <c r="M77" i="31"/>
  <c r="CY77" i="31" s="1"/>
  <c r="CL175" i="31"/>
  <c r="DT175" i="31" s="1"/>
  <c r="R175" i="31"/>
  <c r="DD175" i="31" s="1"/>
  <c r="DE175" i="31"/>
  <c r="G175" i="31"/>
  <c r="CS175" i="31" s="1"/>
  <c r="M175" i="31"/>
  <c r="CY175" i="31" s="1"/>
  <c r="BC139" i="31"/>
  <c r="AL139" i="31"/>
  <c r="BW98" i="31"/>
  <c r="S44" i="31"/>
  <c r="BU44" i="31"/>
  <c r="DC44" i="31"/>
  <c r="DU44" i="31"/>
  <c r="BW95" i="31"/>
  <c r="EO18" i="31"/>
  <c r="B18" i="31" s="1"/>
  <c r="U273" i="31"/>
  <c r="DG273" i="31" s="1"/>
  <c r="DW273" i="31"/>
  <c r="EJ123" i="31"/>
  <c r="EJ6" i="31"/>
  <c r="EO134" i="31"/>
  <c r="BC276" i="31"/>
  <c r="AL276" i="31"/>
  <c r="BB91" i="31"/>
  <c r="BT91" i="31" s="1"/>
  <c r="AK91" i="31"/>
  <c r="DR146" i="31"/>
  <c r="DB146" i="31"/>
  <c r="O146" i="31"/>
  <c r="CI146" i="31"/>
  <c r="DQ146" i="31" s="1"/>
  <c r="EJ71" i="31"/>
  <c r="EJ308" i="31"/>
  <c r="EJ227" i="31"/>
  <c r="EJ195" i="31"/>
  <c r="EJ27" i="31"/>
  <c r="EJ310" i="31"/>
  <c r="BW127" i="31"/>
  <c r="EJ43" i="31"/>
  <c r="BW211" i="31"/>
  <c r="T211" i="31" s="1"/>
  <c r="DF211" i="31" s="1"/>
  <c r="DE28" i="31"/>
  <c r="EJ278" i="31"/>
  <c r="EJ133" i="31"/>
  <c r="EJ34" i="31"/>
  <c r="EO116" i="31"/>
  <c r="B116" i="31" s="1"/>
  <c r="EJ169" i="31"/>
  <c r="EJ23" i="31"/>
  <c r="EJ12" i="27"/>
  <c r="BW306" i="31"/>
  <c r="CN306" i="31" s="1"/>
  <c r="DV306" i="31" s="1"/>
  <c r="BB146" i="31"/>
  <c r="BT146" i="31" s="1"/>
  <c r="AK146" i="31"/>
  <c r="BW162" i="31"/>
  <c r="U162" i="31" s="1"/>
  <c r="DG162" i="31" s="1"/>
  <c r="M162" i="31"/>
  <c r="CY162" i="31" s="1"/>
  <c r="CL162" i="31"/>
  <c r="DT162" i="31" s="1"/>
  <c r="DE162" i="31"/>
  <c r="R162" i="31"/>
  <c r="DD162" i="31" s="1"/>
  <c r="G162" i="31"/>
  <c r="CS162" i="31" s="1"/>
  <c r="CI91" i="31"/>
  <c r="DQ91" i="31" s="1"/>
  <c r="DR91" i="31"/>
  <c r="DB91" i="31"/>
  <c r="O91" i="31"/>
  <c r="EM300" i="31"/>
  <c r="BW282" i="31"/>
  <c r="CN282" i="31" s="1"/>
  <c r="DV282" i="31" s="1"/>
  <c r="EJ237" i="31"/>
  <c r="BD210" i="31"/>
  <c r="BV210" i="31" s="1"/>
  <c r="AM210" i="31"/>
  <c r="BE210" i="31" s="1"/>
  <c r="R22" i="31"/>
  <c r="DD22" i="31" s="1"/>
  <c r="DE22" i="31"/>
  <c r="M22" i="31"/>
  <c r="CY22" i="31" s="1"/>
  <c r="CL22" i="31"/>
  <c r="DT22" i="31" s="1"/>
  <c r="EM22" i="31" s="1"/>
  <c r="G22" i="31"/>
  <c r="CS22" i="31" s="1"/>
  <c r="AM186" i="31"/>
  <c r="BE186" i="31" s="1"/>
  <c r="BD186" i="31"/>
  <c r="BV186" i="31" s="1"/>
  <c r="BC169" i="31"/>
  <c r="AL169" i="31"/>
  <c r="AM236" i="31"/>
  <c r="BE236" i="31" s="1"/>
  <c r="BD236" i="31"/>
  <c r="BV236" i="31" s="1"/>
  <c r="AL29" i="31"/>
  <c r="BC29" i="31"/>
  <c r="M186" i="31"/>
  <c r="CY186" i="31" s="1"/>
  <c r="G186" i="31"/>
  <c r="CS186" i="31" s="1"/>
  <c r="EJ93" i="31"/>
  <c r="BB271" i="31"/>
  <c r="BT271" i="31" s="1"/>
  <c r="AK271" i="31"/>
  <c r="BC12" i="27"/>
  <c r="AL12" i="27"/>
  <c r="DR24" i="27"/>
  <c r="CI24" i="27"/>
  <c r="DQ24" i="27" s="1"/>
  <c r="O24" i="27"/>
  <c r="DB24" i="27"/>
  <c r="DB167" i="31"/>
  <c r="CI167" i="31"/>
  <c r="DQ167" i="31" s="1"/>
  <c r="O167" i="31"/>
  <c r="DR167" i="31"/>
  <c r="CI284" i="31"/>
  <c r="DQ284" i="31" s="1"/>
  <c r="DR284" i="31"/>
  <c r="O284" i="31"/>
  <c r="DB284" i="31"/>
  <c r="DR103" i="31"/>
  <c r="CI103" i="31"/>
  <c r="DQ103" i="31" s="1"/>
  <c r="O103" i="31"/>
  <c r="DB103" i="31"/>
  <c r="CZ287" i="31"/>
  <c r="BR287" i="31"/>
  <c r="BW151" i="31"/>
  <c r="DW151" i="31" s="1"/>
  <c r="EJ267" i="31"/>
  <c r="AK41" i="31"/>
  <c r="BB41" i="31"/>
  <c r="BT41" i="31" s="1"/>
  <c r="BC278" i="31"/>
  <c r="AL278" i="31"/>
  <c r="G306" i="31"/>
  <c r="CS306" i="31" s="1"/>
  <c r="R306" i="31"/>
  <c r="DD306" i="31" s="1"/>
  <c r="CL306" i="31"/>
  <c r="DT306" i="31" s="1"/>
  <c r="EM306" i="31" s="1"/>
  <c r="DE306" i="31"/>
  <c r="M306" i="31"/>
  <c r="CY306" i="31" s="1"/>
  <c r="DU236" i="31"/>
  <c r="BU236" i="31"/>
  <c r="DC236" i="31"/>
  <c r="S236" i="31"/>
  <c r="R186" i="31"/>
  <c r="DD186" i="31" s="1"/>
  <c r="CL186" i="31"/>
  <c r="DT186" i="31" s="1"/>
  <c r="BC23" i="31"/>
  <c r="AL23" i="31"/>
  <c r="AK76" i="31"/>
  <c r="BB76" i="31"/>
  <c r="BT76" i="31" s="1"/>
  <c r="AJ287" i="31"/>
  <c r="BA287" i="31"/>
  <c r="BS287" i="31" s="1"/>
  <c r="CL166" i="31"/>
  <c r="DT166" i="31" s="1"/>
  <c r="DE166" i="31"/>
  <c r="R166" i="31"/>
  <c r="DD166" i="31" s="1"/>
  <c r="G166" i="31"/>
  <c r="CS166" i="31" s="1"/>
  <c r="M166" i="31"/>
  <c r="CY166" i="31" s="1"/>
  <c r="B156" i="31"/>
  <c r="EM38" i="31"/>
  <c r="EM6" i="27"/>
  <c r="BB113" i="31"/>
  <c r="BT113" i="31" s="1"/>
  <c r="AK113" i="31"/>
  <c r="AK97" i="31"/>
  <c r="BB97" i="31"/>
  <c r="BT97" i="31" s="1"/>
  <c r="AL36" i="31"/>
  <c r="BC36" i="31"/>
  <c r="BC133" i="31"/>
  <c r="AL133" i="31"/>
  <c r="BW166" i="31"/>
  <c r="U166" i="31" s="1"/>
  <c r="DG166" i="31" s="1"/>
  <c r="EJ36" i="31"/>
  <c r="AM25" i="31"/>
  <c r="BE25" i="31" s="1"/>
  <c r="BD25" i="31"/>
  <c r="BV25" i="31" s="1"/>
  <c r="AL34" i="31"/>
  <c r="BC34" i="31"/>
  <c r="AK96" i="31"/>
  <c r="BB96" i="31"/>
  <c r="BT96" i="31" s="1"/>
  <c r="AL93" i="31"/>
  <c r="BC93" i="31"/>
  <c r="AL174" i="31"/>
  <c r="BC174" i="31"/>
  <c r="BB247" i="31"/>
  <c r="BT247" i="31" s="1"/>
  <c r="AK247" i="31"/>
  <c r="CI96" i="31"/>
  <c r="DQ96" i="31" s="1"/>
  <c r="DR96" i="31"/>
  <c r="DB96" i="31"/>
  <c r="O96" i="31"/>
  <c r="AK167" i="31"/>
  <c r="BB167" i="31"/>
  <c r="BT167" i="31" s="1"/>
  <c r="DB97" i="31"/>
  <c r="CI97" i="31"/>
  <c r="DQ97" i="31" s="1"/>
  <c r="O97" i="31"/>
  <c r="DR97" i="31"/>
  <c r="DB247" i="31"/>
  <c r="O247" i="31"/>
  <c r="CI247" i="31"/>
  <c r="DQ247" i="31" s="1"/>
  <c r="DR247" i="31"/>
  <c r="AK24" i="27"/>
  <c r="BB24" i="27"/>
  <c r="BT24" i="27" s="1"/>
  <c r="DD24" i="27" s="1"/>
  <c r="DE35" i="31"/>
  <c r="M35" i="31"/>
  <c r="CY35" i="31" s="1"/>
  <c r="CL35" i="31"/>
  <c r="DT35" i="31" s="1"/>
  <c r="G35" i="31"/>
  <c r="CS35" i="31" s="1"/>
  <c r="R35" i="31"/>
  <c r="DD35" i="31" s="1"/>
  <c r="BB284" i="31"/>
  <c r="BT284" i="31" s="1"/>
  <c r="AK284" i="31"/>
  <c r="BB305" i="31"/>
  <c r="BT305" i="31" s="1"/>
  <c r="AK305" i="31"/>
  <c r="EJ196" i="31"/>
  <c r="EJ269" i="31"/>
  <c r="EJ205" i="31"/>
  <c r="EJ88" i="31"/>
  <c r="DU210" i="31"/>
  <c r="BU210" i="31"/>
  <c r="S210" i="31"/>
  <c r="DC210" i="31"/>
  <c r="S186" i="31"/>
  <c r="DE186" i="31" s="1"/>
  <c r="DU186" i="31"/>
  <c r="DC186" i="31"/>
  <c r="BB103" i="31"/>
  <c r="BT103" i="31" s="1"/>
  <c r="AK103" i="31"/>
  <c r="CI76" i="31"/>
  <c r="DQ76" i="31" s="1"/>
  <c r="O76" i="31"/>
  <c r="DR76" i="31"/>
  <c r="DB76" i="31"/>
  <c r="AL138" i="31"/>
  <c r="BC138" i="31"/>
  <c r="M151" i="31"/>
  <c r="CY151" i="31" s="1"/>
  <c r="R151" i="31"/>
  <c r="DD151" i="31" s="1"/>
  <c r="DE151" i="31"/>
  <c r="CL151" i="31"/>
  <c r="DT151" i="31" s="1"/>
  <c r="G151" i="31"/>
  <c r="CS151" i="31" s="1"/>
  <c r="CI41" i="31"/>
  <c r="DQ41" i="31" s="1"/>
  <c r="DB41" i="31"/>
  <c r="DR41" i="31"/>
  <c r="O41" i="31"/>
  <c r="S25" i="31"/>
  <c r="DU25" i="31"/>
  <c r="BU25" i="31"/>
  <c r="DC25" i="31"/>
  <c r="BC86" i="31"/>
  <c r="AL86" i="31"/>
  <c r="DB113" i="31"/>
  <c r="DR113" i="31"/>
  <c r="CI113" i="31"/>
  <c r="DQ113" i="31" s="1"/>
  <c r="O113" i="31"/>
  <c r="EM134" i="31"/>
  <c r="B134" i="31" s="1"/>
  <c r="CI305" i="31"/>
  <c r="DQ305" i="31" s="1"/>
  <c r="DB305" i="31"/>
  <c r="O305" i="31"/>
  <c r="DR305" i="31"/>
  <c r="DR271" i="31"/>
  <c r="O271" i="31"/>
  <c r="DB271" i="31"/>
  <c r="CI271" i="31"/>
  <c r="DQ271" i="31" s="1"/>
  <c r="BW35" i="31"/>
  <c r="EO288" i="31"/>
  <c r="B288" i="31" s="1"/>
  <c r="EM39" i="31"/>
  <c r="BD140" i="31"/>
  <c r="BV140" i="31" s="1"/>
  <c r="AM140" i="31"/>
  <c r="BE140" i="31" s="1"/>
  <c r="T127" i="31"/>
  <c r="DF127" i="31" s="1"/>
  <c r="CN127" i="31"/>
  <c r="DV127" i="31" s="1"/>
  <c r="CL10" i="27"/>
  <c r="G10" i="27"/>
  <c r="CS10" i="27" s="1"/>
  <c r="R10" i="27"/>
  <c r="DE10" i="27"/>
  <c r="M10" i="27"/>
  <c r="CY10" i="27" s="1"/>
  <c r="U45" i="31"/>
  <c r="DG45" i="31" s="1"/>
  <c r="BC13" i="31"/>
  <c r="AL13" i="31"/>
  <c r="AM69" i="31"/>
  <c r="BE69" i="31" s="1"/>
  <c r="BD69" i="31"/>
  <c r="BV69" i="31" s="1"/>
  <c r="R211" i="31"/>
  <c r="DD211" i="31" s="1"/>
  <c r="DE211" i="31"/>
  <c r="CL211" i="31"/>
  <c r="DT211" i="31" s="1"/>
  <c r="EM211" i="31" s="1"/>
  <c r="M211" i="31"/>
  <c r="CY211" i="31" s="1"/>
  <c r="G211" i="31"/>
  <c r="CS211" i="31" s="1"/>
  <c r="BR275" i="31"/>
  <c r="CZ275" i="31"/>
  <c r="DE6" i="27"/>
  <c r="R6" i="27"/>
  <c r="CL6" i="27"/>
  <c r="M6" i="27"/>
  <c r="CY6" i="27" s="1"/>
  <c r="G6" i="27"/>
  <c r="CS6" i="27" s="1"/>
  <c r="EJ13" i="31"/>
  <c r="AL6" i="31"/>
  <c r="BC6" i="31"/>
  <c r="BC205" i="31"/>
  <c r="AL205" i="31"/>
  <c r="M282" i="31"/>
  <c r="CY282" i="31" s="1"/>
  <c r="R282" i="31"/>
  <c r="DD282" i="31" s="1"/>
  <c r="CL282" i="31"/>
  <c r="DT282" i="31" s="1"/>
  <c r="DE282" i="31"/>
  <c r="G282" i="31"/>
  <c r="CS282" i="31" s="1"/>
  <c r="DU212" i="31"/>
  <c r="S212" i="31"/>
  <c r="BU212" i="31"/>
  <c r="DC212" i="31"/>
  <c r="DF10" i="27"/>
  <c r="AM19" i="27"/>
  <c r="BE19" i="27" s="1"/>
  <c r="BD19" i="27"/>
  <c r="BV19" i="27" s="1"/>
  <c r="AM48" i="31"/>
  <c r="BE48" i="31" s="1"/>
  <c r="BD48" i="31"/>
  <c r="BV48" i="31" s="1"/>
  <c r="DF6" i="27"/>
  <c r="EJ172" i="31"/>
  <c r="EJ126" i="31"/>
  <c r="EJ61" i="31"/>
  <c r="EJ125" i="31"/>
  <c r="EJ222" i="31"/>
  <c r="U216" i="31"/>
  <c r="DG216" i="31" s="1"/>
  <c r="EJ78" i="31"/>
  <c r="EM250" i="31"/>
  <c r="EM302" i="31"/>
  <c r="EM266" i="31"/>
  <c r="EJ264" i="31"/>
  <c r="EJ132" i="31"/>
  <c r="S140" i="31"/>
  <c r="DC140" i="31"/>
  <c r="BU140" i="31"/>
  <c r="DU140" i="31"/>
  <c r="AL88" i="31"/>
  <c r="BC88" i="31"/>
  <c r="U127" i="31"/>
  <c r="DG127" i="31" s="1"/>
  <c r="DW127" i="31"/>
  <c r="EM10" i="27"/>
  <c r="DW45" i="31"/>
  <c r="BU69" i="31"/>
  <c r="DC69" i="31"/>
  <c r="DU69" i="31"/>
  <c r="S69" i="31"/>
  <c r="T300" i="31"/>
  <c r="DF300" i="31" s="1"/>
  <c r="CN300" i="31"/>
  <c r="DV300" i="31" s="1"/>
  <c r="DG300" i="31"/>
  <c r="BA275" i="31"/>
  <c r="BS275" i="31" s="1"/>
  <c r="AJ275" i="31"/>
  <c r="BW28" i="31"/>
  <c r="BW128" i="31"/>
  <c r="U128" i="31" s="1"/>
  <c r="DG128" i="31" s="1"/>
  <c r="AL43" i="31"/>
  <c r="BC43" i="31"/>
  <c r="DE127" i="31"/>
  <c r="G127" i="31"/>
  <c r="CS127" i="31" s="1"/>
  <c r="R127" i="31"/>
  <c r="CL127" i="31"/>
  <c r="DT127" i="31" s="1"/>
  <c r="M127" i="31"/>
  <c r="CY127" i="31" s="1"/>
  <c r="BD212" i="31"/>
  <c r="BV212" i="31" s="1"/>
  <c r="AM212" i="31"/>
  <c r="BE212" i="31" s="1"/>
  <c r="DV10" i="27"/>
  <c r="BW10" i="27"/>
  <c r="CL45" i="31"/>
  <c r="DT45" i="31" s="1"/>
  <c r="R45" i="31"/>
  <c r="DD45" i="31" s="1"/>
  <c r="G45" i="31"/>
  <c r="CS45" i="31" s="1"/>
  <c r="DE45" i="31"/>
  <c r="M45" i="31"/>
  <c r="CY45" i="31" s="1"/>
  <c r="DW300" i="31"/>
  <c r="AL123" i="31"/>
  <c r="BC123" i="31"/>
  <c r="AL237" i="31"/>
  <c r="BC237" i="31"/>
  <c r="EO176" i="31"/>
  <c r="B176" i="31" s="1"/>
  <c r="CL28" i="31"/>
  <c r="DT28" i="31" s="1"/>
  <c r="EM28" i="31" s="1"/>
  <c r="R28" i="31"/>
  <c r="G28" i="31"/>
  <c r="CS28" i="31" s="1"/>
  <c r="M28" i="31"/>
  <c r="CY28" i="31" s="1"/>
  <c r="BU19" i="27"/>
  <c r="DC19" i="27"/>
  <c r="DU19" i="27"/>
  <c r="S19" i="27"/>
  <c r="DT19" i="27"/>
  <c r="EO230" i="31"/>
  <c r="B230" i="31" s="1"/>
  <c r="BU48" i="31"/>
  <c r="DC48" i="31"/>
  <c r="S48" i="31"/>
  <c r="DU48" i="31"/>
  <c r="DV6" i="27"/>
  <c r="BW6" i="27"/>
  <c r="U6" i="27" s="1"/>
  <c r="AL72" i="31"/>
  <c r="BC72" i="31"/>
  <c r="CL128" i="31"/>
  <c r="DT128" i="31" s="1"/>
  <c r="R128" i="31"/>
  <c r="DE128" i="31"/>
  <c r="M128" i="31"/>
  <c r="CY128" i="31" s="1"/>
  <c r="G128" i="31"/>
  <c r="CS128" i="31" s="1"/>
  <c r="BC142" i="31"/>
  <c r="AL142" i="31"/>
  <c r="BD170" i="31"/>
  <c r="BV170" i="31" s="1"/>
  <c r="AM170" i="31"/>
  <c r="BE170" i="31" s="1"/>
  <c r="BC257" i="31"/>
  <c r="AL257" i="31"/>
  <c r="CL18" i="27"/>
  <c r="DE18" i="27"/>
  <c r="R18" i="27"/>
  <c r="M18" i="27"/>
  <c r="CY18" i="27" s="1"/>
  <c r="G18" i="27"/>
  <c r="CS18" i="27" s="1"/>
  <c r="DC114" i="31"/>
  <c r="DU114" i="31"/>
  <c r="S114" i="31"/>
  <c r="BU114" i="31"/>
  <c r="T38" i="31"/>
  <c r="DF38" i="31" s="1"/>
  <c r="CN38" i="31"/>
  <c r="DV38" i="31" s="1"/>
  <c r="BU168" i="31"/>
  <c r="S168" i="31"/>
  <c r="DC168" i="31"/>
  <c r="DU168" i="31"/>
  <c r="DE224" i="31"/>
  <c r="CL224" i="31"/>
  <c r="DT224" i="31" s="1"/>
  <c r="R224" i="31"/>
  <c r="M224" i="31"/>
  <c r="CY224" i="31" s="1"/>
  <c r="G224" i="31"/>
  <c r="CS224" i="31" s="1"/>
  <c r="CI83" i="31"/>
  <c r="DQ83" i="31" s="1"/>
  <c r="DR83" i="31"/>
  <c r="DB83" i="31"/>
  <c r="O83" i="31"/>
  <c r="CI117" i="31"/>
  <c r="DQ117" i="31" s="1"/>
  <c r="DR117" i="31"/>
  <c r="O117" i="31"/>
  <c r="DB117" i="31"/>
  <c r="BB56" i="31"/>
  <c r="BT56" i="31" s="1"/>
  <c r="AK56" i="31"/>
  <c r="R31" i="31"/>
  <c r="DE31" i="31"/>
  <c r="CL31" i="31"/>
  <c r="DT31" i="31" s="1"/>
  <c r="G31" i="31"/>
  <c r="CS31" i="31" s="1"/>
  <c r="M31" i="31"/>
  <c r="CY31" i="31" s="1"/>
  <c r="CZ202" i="31"/>
  <c r="BR202" i="31"/>
  <c r="BW261" i="31"/>
  <c r="EM18" i="27"/>
  <c r="AK285" i="31"/>
  <c r="BB285" i="31"/>
  <c r="BT285" i="31" s="1"/>
  <c r="AM283" i="31"/>
  <c r="BE283" i="31" s="1"/>
  <c r="BD283" i="31"/>
  <c r="BV283" i="31" s="1"/>
  <c r="BD153" i="31"/>
  <c r="BV153" i="31" s="1"/>
  <c r="AM153" i="31"/>
  <c r="BE153" i="31" s="1"/>
  <c r="BD67" i="31"/>
  <c r="BV67" i="31" s="1"/>
  <c r="AM67" i="31"/>
  <c r="BE67" i="31" s="1"/>
  <c r="S119" i="31"/>
  <c r="DU119" i="31"/>
  <c r="BU119" i="31"/>
  <c r="DC119" i="31"/>
  <c r="BW224" i="31"/>
  <c r="U224" i="31" s="1"/>
  <c r="DW38" i="31"/>
  <c r="BB16" i="31"/>
  <c r="BT16" i="31" s="1"/>
  <c r="DD16" i="31" s="1"/>
  <c r="AK16" i="31"/>
  <c r="AM292" i="31"/>
  <c r="BE292" i="31" s="1"/>
  <c r="BD292" i="31"/>
  <c r="BV292" i="31" s="1"/>
  <c r="BB117" i="31"/>
  <c r="BT117" i="31" s="1"/>
  <c r="AK117" i="31"/>
  <c r="CN39" i="31"/>
  <c r="DV39" i="31" s="1"/>
  <c r="T39" i="31"/>
  <c r="DF39" i="31" s="1"/>
  <c r="BC74" i="31"/>
  <c r="AL74" i="31"/>
  <c r="BW243" i="31"/>
  <c r="U243" i="31" s="1"/>
  <c r="CI228" i="31"/>
  <c r="DQ228" i="31" s="1"/>
  <c r="DB228" i="31"/>
  <c r="O228" i="31"/>
  <c r="DR228" i="31"/>
  <c r="BC195" i="31"/>
  <c r="AL195" i="31"/>
  <c r="CN266" i="31"/>
  <c r="DV266" i="31" s="1"/>
  <c r="EO266" i="31" s="1"/>
  <c r="DG266" i="31"/>
  <c r="T266" i="31"/>
  <c r="DF266" i="31" s="1"/>
  <c r="DC99" i="31"/>
  <c r="BU99" i="31"/>
  <c r="S99" i="31"/>
  <c r="DU99" i="31"/>
  <c r="DW39" i="31"/>
  <c r="AK215" i="31"/>
  <c r="BB215" i="31"/>
  <c r="BT215" i="31" s="1"/>
  <c r="BC269" i="31"/>
  <c r="AL269" i="31"/>
  <c r="EO164" i="31"/>
  <c r="B164" i="31" s="1"/>
  <c r="AK83" i="31"/>
  <c r="BB83" i="31"/>
  <c r="BT83" i="31" s="1"/>
  <c r="CI56" i="31"/>
  <c r="DQ56" i="31" s="1"/>
  <c r="EJ56" i="31" s="1"/>
  <c r="DB56" i="31"/>
  <c r="O56" i="31"/>
  <c r="DR56" i="31"/>
  <c r="AK184" i="31"/>
  <c r="BB184" i="31"/>
  <c r="BT184" i="31" s="1"/>
  <c r="BC61" i="31"/>
  <c r="AL61" i="31"/>
  <c r="DU182" i="31"/>
  <c r="S182" i="31"/>
  <c r="DC182" i="31"/>
  <c r="BU182" i="31"/>
  <c r="BA274" i="31"/>
  <c r="BS274" i="31" s="1"/>
  <c r="AJ274" i="31"/>
  <c r="AM90" i="31"/>
  <c r="BE90" i="31" s="1"/>
  <c r="BD90" i="31"/>
  <c r="BV90" i="31" s="1"/>
  <c r="S283" i="31"/>
  <c r="BU283" i="31"/>
  <c r="DU283" i="31"/>
  <c r="DC283" i="31"/>
  <c r="CN250" i="31"/>
  <c r="DV250" i="31" s="1"/>
  <c r="T250" i="31"/>
  <c r="DF250" i="31" s="1"/>
  <c r="DG250" i="31"/>
  <c r="R136" i="31"/>
  <c r="DD136" i="31" s="1"/>
  <c r="DE136" i="31"/>
  <c r="CL136" i="31"/>
  <c r="DT136" i="31" s="1"/>
  <c r="G136" i="31"/>
  <c r="CS136" i="31" s="1"/>
  <c r="M136" i="31"/>
  <c r="CY136" i="31" s="1"/>
  <c r="AL57" i="31"/>
  <c r="BC57" i="31"/>
  <c r="BC27" i="31"/>
  <c r="AL27" i="31"/>
  <c r="CI215" i="31"/>
  <c r="DQ215" i="31" s="1"/>
  <c r="DB215" i="31"/>
  <c r="DR215" i="31"/>
  <c r="O215" i="31"/>
  <c r="R261" i="31"/>
  <c r="DD261" i="31" s="1"/>
  <c r="CL261" i="31"/>
  <c r="DT261" i="31" s="1"/>
  <c r="DE261" i="31"/>
  <c r="G261" i="31"/>
  <c r="CS261" i="31" s="1"/>
  <c r="M261" i="31"/>
  <c r="CY261" i="31" s="1"/>
  <c r="AL132" i="31"/>
  <c r="BC132" i="31"/>
  <c r="BD79" i="31"/>
  <c r="BV79" i="31" s="1"/>
  <c r="AM79" i="31"/>
  <c r="BE79" i="31" s="1"/>
  <c r="CI184" i="31"/>
  <c r="DQ184" i="31" s="1"/>
  <c r="O184" i="31"/>
  <c r="DB184" i="31"/>
  <c r="DR184" i="31"/>
  <c r="EJ184" i="31" s="1"/>
  <c r="AL126" i="31"/>
  <c r="BC126" i="31"/>
  <c r="AJ202" i="31"/>
  <c r="BA202" i="31"/>
  <c r="BS202" i="31" s="1"/>
  <c r="CI297" i="31"/>
  <c r="DQ297" i="31" s="1"/>
  <c r="DR297" i="31"/>
  <c r="O297" i="31"/>
  <c r="DB297" i="31"/>
  <c r="R70" i="31"/>
  <c r="DD70" i="31" s="1"/>
  <c r="CL70" i="31"/>
  <c r="DT70" i="31" s="1"/>
  <c r="DE70" i="31"/>
  <c r="G70" i="31"/>
  <c r="CS70" i="31" s="1"/>
  <c r="M70" i="31"/>
  <c r="CY70" i="31" s="1"/>
  <c r="AL308" i="31"/>
  <c r="BC308" i="31"/>
  <c r="DW250" i="31"/>
  <c r="DC153" i="31"/>
  <c r="DU153" i="31"/>
  <c r="S153" i="31"/>
  <c r="BU153" i="31"/>
  <c r="AK52" i="31"/>
  <c r="BB52" i="31"/>
  <c r="BT52" i="31" s="1"/>
  <c r="S67" i="31"/>
  <c r="DU67" i="31"/>
  <c r="DC67" i="31"/>
  <c r="BU67" i="31"/>
  <c r="AM119" i="31"/>
  <c r="BE119" i="31" s="1"/>
  <c r="BD119" i="31"/>
  <c r="BV119" i="31" s="1"/>
  <c r="CL243" i="31"/>
  <c r="DT243" i="31" s="1"/>
  <c r="EM243" i="31" s="1"/>
  <c r="R243" i="31"/>
  <c r="DD243" i="31" s="1"/>
  <c r="DE243" i="31"/>
  <c r="G243" i="31"/>
  <c r="CS243" i="31" s="1"/>
  <c r="M243" i="31"/>
  <c r="CY243" i="31" s="1"/>
  <c r="U38" i="31"/>
  <c r="DG38" i="31" s="1"/>
  <c r="BB228" i="31"/>
  <c r="BT228" i="31" s="1"/>
  <c r="DD228" i="31" s="1"/>
  <c r="AK228" i="31"/>
  <c r="BU292" i="31"/>
  <c r="DU292" i="31"/>
  <c r="S292" i="31"/>
  <c r="DC292" i="31"/>
  <c r="DG302" i="31"/>
  <c r="CN302" i="31"/>
  <c r="DV302" i="31" s="1"/>
  <c r="T302" i="31"/>
  <c r="DF302" i="31" s="1"/>
  <c r="BW31" i="31"/>
  <c r="BC310" i="31"/>
  <c r="AL310" i="31"/>
  <c r="BW64" i="31"/>
  <c r="DW64" i="31" s="1"/>
  <c r="T309" i="31"/>
  <c r="DF309" i="31" s="1"/>
  <c r="CN309" i="31"/>
  <c r="DV309" i="31" s="1"/>
  <c r="EO309" i="31" s="1"/>
  <c r="B309" i="31" s="1"/>
  <c r="AM5" i="27"/>
  <c r="BE5" i="27" s="1"/>
  <c r="BD5" i="27"/>
  <c r="BV5" i="27" s="1"/>
  <c r="BD99" i="31"/>
  <c r="BV99" i="31" s="1"/>
  <c r="AM99" i="31"/>
  <c r="BE99" i="31" s="1"/>
  <c r="DC277" i="31"/>
  <c r="S277" i="31"/>
  <c r="DU277" i="31"/>
  <c r="BU277" i="31"/>
  <c r="AL222" i="31"/>
  <c r="BC222" i="31"/>
  <c r="CL64" i="31"/>
  <c r="DT64" i="31" s="1"/>
  <c r="DE64" i="31"/>
  <c r="R64" i="31"/>
  <c r="DD64" i="31" s="1"/>
  <c r="M64" i="31"/>
  <c r="CY64" i="31" s="1"/>
  <c r="G64" i="31"/>
  <c r="CS64" i="31" s="1"/>
  <c r="BC267" i="31"/>
  <c r="AL267" i="31"/>
  <c r="AL125" i="31"/>
  <c r="BC125" i="31"/>
  <c r="BW85" i="31"/>
  <c r="DW85" i="31" s="1"/>
  <c r="CI10" i="31"/>
  <c r="DQ10" i="31" s="1"/>
  <c r="DB10" i="31"/>
  <c r="O10" i="31"/>
  <c r="DR10" i="31"/>
  <c r="DG25" i="27"/>
  <c r="CN25" i="27"/>
  <c r="T25" i="27"/>
  <c r="DF18" i="27"/>
  <c r="BW70" i="31"/>
  <c r="DW70" i="31" s="1"/>
  <c r="BW194" i="31"/>
  <c r="BU11" i="27"/>
  <c r="DC11" i="27"/>
  <c r="S11" i="27"/>
  <c r="DU11" i="27"/>
  <c r="DT11" i="27"/>
  <c r="BC71" i="31"/>
  <c r="AL71" i="31"/>
  <c r="BC172" i="31"/>
  <c r="AL172" i="31"/>
  <c r="DC150" i="31"/>
  <c r="BU150" i="31"/>
  <c r="S150" i="31"/>
  <c r="DU150" i="31"/>
  <c r="BW136" i="31"/>
  <c r="U136" i="31" s="1"/>
  <c r="DW224" i="31"/>
  <c r="BD55" i="31"/>
  <c r="BV55" i="31" s="1"/>
  <c r="AM55" i="31"/>
  <c r="BE55" i="31" s="1"/>
  <c r="S226" i="31"/>
  <c r="DC226" i="31"/>
  <c r="DU226" i="31"/>
  <c r="BU226" i="31"/>
  <c r="BC227" i="31"/>
  <c r="AL227" i="31"/>
  <c r="DW243" i="31"/>
  <c r="AM235" i="31"/>
  <c r="BE235" i="31" s="1"/>
  <c r="BD235" i="31"/>
  <c r="BV235" i="31" s="1"/>
  <c r="BB10" i="31"/>
  <c r="BT10" i="31" s="1"/>
  <c r="AK10" i="31"/>
  <c r="BU92" i="31"/>
  <c r="DC92" i="31"/>
  <c r="S92" i="31"/>
  <c r="DU92" i="31"/>
  <c r="BD299" i="31"/>
  <c r="BV299" i="31" s="1"/>
  <c r="AM299" i="31"/>
  <c r="BE299" i="31" s="1"/>
  <c r="DU152" i="31"/>
  <c r="S152" i="31"/>
  <c r="DC152" i="31"/>
  <c r="BU152" i="31"/>
  <c r="BU170" i="31"/>
  <c r="DC170" i="31"/>
  <c r="DU170" i="31"/>
  <c r="S170" i="31"/>
  <c r="DV18" i="27"/>
  <c r="BW18" i="27"/>
  <c r="DW18" i="27" s="1"/>
  <c r="BB297" i="31"/>
  <c r="BT297" i="31" s="1"/>
  <c r="AK297" i="31"/>
  <c r="DB52" i="31"/>
  <c r="CI52" i="31"/>
  <c r="DQ52" i="31" s="1"/>
  <c r="DR52" i="31"/>
  <c r="O52" i="31"/>
  <c r="CI285" i="31"/>
  <c r="DQ285" i="31" s="1"/>
  <c r="O285" i="31"/>
  <c r="DB285" i="31"/>
  <c r="DR285" i="31"/>
  <c r="AL17" i="27"/>
  <c r="BC17" i="27"/>
  <c r="EO252" i="31"/>
  <c r="B252" i="31" s="1"/>
  <c r="O16" i="31"/>
  <c r="DB16" i="31"/>
  <c r="DR16" i="31"/>
  <c r="CI16" i="31"/>
  <c r="DQ16" i="31" s="1"/>
  <c r="AL109" i="31"/>
  <c r="BC109" i="31"/>
  <c r="T216" i="31"/>
  <c r="DF216" i="31" s="1"/>
  <c r="CN216" i="31"/>
  <c r="DV216" i="31" s="1"/>
  <c r="EO216" i="31" s="1"/>
  <c r="B216" i="31" s="1"/>
  <c r="BU79" i="31"/>
  <c r="DU79" i="31"/>
  <c r="S79" i="31"/>
  <c r="DC79" i="31"/>
  <c r="AM182" i="31"/>
  <c r="BE182" i="31" s="1"/>
  <c r="BD182" i="31"/>
  <c r="BV182" i="31" s="1"/>
  <c r="R85" i="31"/>
  <c r="DD85" i="31" s="1"/>
  <c r="DE85" i="31"/>
  <c r="CL85" i="31"/>
  <c r="DT85" i="31" s="1"/>
  <c r="M85" i="31"/>
  <c r="CY85" i="31" s="1"/>
  <c r="G85" i="31"/>
  <c r="CS85" i="31" s="1"/>
  <c r="AM11" i="27"/>
  <c r="BE11" i="27" s="1"/>
  <c r="BD11" i="27"/>
  <c r="BV11" i="27" s="1"/>
  <c r="DR7" i="31"/>
  <c r="CI7" i="31"/>
  <c r="DQ7" i="31" s="1"/>
  <c r="DB7" i="31"/>
  <c r="O7" i="31"/>
  <c r="DA7" i="31" s="1"/>
  <c r="CZ274" i="31"/>
  <c r="BR274" i="31"/>
  <c r="DC90" i="31"/>
  <c r="S90" i="31"/>
  <c r="BU90" i="31"/>
  <c r="DU90" i="31"/>
  <c r="BD150" i="31"/>
  <c r="BV150" i="31" s="1"/>
  <c r="AM150" i="31"/>
  <c r="BE150" i="31" s="1"/>
  <c r="AL78" i="31"/>
  <c r="BC78" i="31"/>
  <c r="AL163" i="31"/>
  <c r="BC163" i="31"/>
  <c r="AL143" i="31"/>
  <c r="BC143" i="31"/>
  <c r="R194" i="31"/>
  <c r="DD194" i="31" s="1"/>
  <c r="DE194" i="31"/>
  <c r="CL194" i="31"/>
  <c r="DT194" i="31" s="1"/>
  <c r="G194" i="31"/>
  <c r="CS194" i="31" s="1"/>
  <c r="M194" i="31"/>
  <c r="CY194" i="31" s="1"/>
  <c r="BU55" i="31"/>
  <c r="S55" i="31"/>
  <c r="DC55" i="31"/>
  <c r="DU55" i="31"/>
  <c r="BD226" i="31"/>
  <c r="BV226" i="31" s="1"/>
  <c r="AM226" i="31"/>
  <c r="BE226" i="31" s="1"/>
  <c r="AL196" i="31"/>
  <c r="BC196" i="31"/>
  <c r="AK7" i="31"/>
  <c r="BB7" i="31"/>
  <c r="BT7" i="31" s="1"/>
  <c r="DD7" i="31" s="1"/>
  <c r="AL296" i="31"/>
  <c r="BC296" i="31"/>
  <c r="BD114" i="31"/>
  <c r="BV114" i="31" s="1"/>
  <c r="AM114" i="31"/>
  <c r="BE114" i="31" s="1"/>
  <c r="BU235" i="31"/>
  <c r="S235" i="31"/>
  <c r="DU235" i="31"/>
  <c r="DC235" i="31"/>
  <c r="EO158" i="31"/>
  <c r="B158" i="31" s="1"/>
  <c r="S5" i="27"/>
  <c r="BU5" i="27"/>
  <c r="DU5" i="27"/>
  <c r="DC5" i="27"/>
  <c r="DT5" i="27"/>
  <c r="DW302" i="31"/>
  <c r="AM277" i="31"/>
  <c r="BE277" i="31" s="1"/>
  <c r="BD277" i="31"/>
  <c r="BV277" i="31" s="1"/>
  <c r="BD168" i="31"/>
  <c r="BV168" i="31" s="1"/>
  <c r="AM168" i="31"/>
  <c r="BE168" i="31" s="1"/>
  <c r="DW25" i="27"/>
  <c r="EO25" i="27" s="1"/>
  <c r="B25" i="27" s="1"/>
  <c r="U39" i="31"/>
  <c r="DG39" i="31" s="1"/>
  <c r="AL264" i="31"/>
  <c r="BC264" i="31"/>
  <c r="BD92" i="31"/>
  <c r="BV92" i="31" s="1"/>
  <c r="AM92" i="31"/>
  <c r="BE92" i="31" s="1"/>
  <c r="U309" i="31"/>
  <c r="DG309" i="31" s="1"/>
  <c r="S299" i="31"/>
  <c r="DC299" i="31"/>
  <c r="BU299" i="31"/>
  <c r="DU299" i="31"/>
  <c r="BD152" i="31"/>
  <c r="BV152" i="31" s="1"/>
  <c r="AM152" i="31"/>
  <c r="BE152" i="31" s="1"/>
  <c r="U54" i="31" l="1"/>
  <c r="DG54" i="31" s="1"/>
  <c r="DW54" i="31"/>
  <c r="DW110" i="31"/>
  <c r="EM8" i="27"/>
  <c r="S53" i="31"/>
  <c r="DU53" i="31"/>
  <c r="DC53" i="31"/>
  <c r="BU53" i="31"/>
  <c r="BD32" i="31"/>
  <c r="BV32" i="31" s="1"/>
  <c r="AM32" i="31"/>
  <c r="BE32" i="31" s="1"/>
  <c r="CN54" i="31"/>
  <c r="DV54" i="31" s="1"/>
  <c r="EO54" i="31" s="1"/>
  <c r="T54" i="31"/>
  <c r="DF54" i="31" s="1"/>
  <c r="U244" i="31"/>
  <c r="DG244" i="31" s="1"/>
  <c r="DW244" i="31"/>
  <c r="CN244" i="31"/>
  <c r="DV244" i="31" s="1"/>
  <c r="T244" i="31"/>
  <c r="DF244" i="31" s="1"/>
  <c r="BD238" i="31"/>
  <c r="BV238" i="31" s="1"/>
  <c r="AM238" i="31"/>
  <c r="BE238" i="31" s="1"/>
  <c r="U232" i="31"/>
  <c r="DG232" i="31" s="1"/>
  <c r="DW282" i="31"/>
  <c r="T282" i="31"/>
  <c r="DF282" i="31" s="1"/>
  <c r="U282" i="31"/>
  <c r="DG282" i="31" s="1"/>
  <c r="BW207" i="31"/>
  <c r="EJ217" i="31"/>
  <c r="EM24" i="31"/>
  <c r="DC32" i="31"/>
  <c r="DU32" i="31"/>
  <c r="BU32" i="31"/>
  <c r="S32" i="31"/>
  <c r="R54" i="31"/>
  <c r="DD54" i="31" s="1"/>
  <c r="CL54" i="31"/>
  <c r="DT54" i="31" s="1"/>
  <c r="DE54" i="31"/>
  <c r="G54" i="31"/>
  <c r="CS54" i="31" s="1"/>
  <c r="M54" i="31"/>
  <c r="CY54" i="31" s="1"/>
  <c r="DU238" i="31"/>
  <c r="BU238" i="31"/>
  <c r="S238" i="31"/>
  <c r="DC238" i="31"/>
  <c r="BW232" i="31"/>
  <c r="DW232" i="31" s="1"/>
  <c r="CL8" i="27"/>
  <c r="G8" i="27"/>
  <c r="CS8" i="27" s="1"/>
  <c r="R8" i="27"/>
  <c r="M8" i="27"/>
  <c r="CY8" i="27" s="1"/>
  <c r="DE8" i="27"/>
  <c r="EJ122" i="31"/>
  <c r="U268" i="31"/>
  <c r="DG268" i="31" s="1"/>
  <c r="R232" i="31"/>
  <c r="DE232" i="31"/>
  <c r="CL232" i="31"/>
  <c r="DT232" i="31" s="1"/>
  <c r="EM232" i="31" s="1"/>
  <c r="G232" i="31"/>
  <c r="CS232" i="31" s="1"/>
  <c r="M232" i="31"/>
  <c r="CY232" i="31" s="1"/>
  <c r="BC102" i="31"/>
  <c r="AL102" i="31"/>
  <c r="CL200" i="31"/>
  <c r="DT200" i="31" s="1"/>
  <c r="DE200" i="31"/>
  <c r="R200" i="31"/>
  <c r="DD200" i="31" s="1"/>
  <c r="M200" i="31"/>
  <c r="CY200" i="31" s="1"/>
  <c r="G200" i="31"/>
  <c r="CS200" i="31" s="1"/>
  <c r="CL49" i="31"/>
  <c r="DT49" i="31" s="1"/>
  <c r="R49" i="31"/>
  <c r="DD49" i="31" s="1"/>
  <c r="EM49" i="31" s="1"/>
  <c r="DE49" i="31"/>
  <c r="G49" i="31"/>
  <c r="CS49" i="31" s="1"/>
  <c r="M49" i="31"/>
  <c r="CY49" i="31" s="1"/>
  <c r="BC87" i="31"/>
  <c r="AL87" i="31"/>
  <c r="EM54" i="31"/>
  <c r="B54" i="31" s="1"/>
  <c r="DW306" i="31"/>
  <c r="EM162" i="31"/>
  <c r="EJ100" i="31"/>
  <c r="EM268" i="31"/>
  <c r="U49" i="31"/>
  <c r="T49" i="31"/>
  <c r="DF49" i="31" s="1"/>
  <c r="CN49" i="31"/>
  <c r="DV49" i="31" s="1"/>
  <c r="DG49" i="31"/>
  <c r="EJ87" i="31"/>
  <c r="EM200" i="31"/>
  <c r="T306" i="31"/>
  <c r="DF306" i="31" s="1"/>
  <c r="U26" i="31"/>
  <c r="DG26" i="31" s="1"/>
  <c r="U180" i="31"/>
  <c r="DG180" i="31"/>
  <c r="T180" i="31"/>
  <c r="DF180" i="31" s="1"/>
  <c r="CN180" i="31"/>
  <c r="DV180" i="31" s="1"/>
  <c r="EO180" i="31" s="1"/>
  <c r="B180" i="31" s="1"/>
  <c r="DW49" i="31"/>
  <c r="AM20" i="31"/>
  <c r="BE20" i="31" s="1"/>
  <c r="BD20" i="31"/>
  <c r="BV20" i="31" s="1"/>
  <c r="M197" i="31"/>
  <c r="CY197" i="31" s="1"/>
  <c r="G197" i="31"/>
  <c r="CS197" i="31" s="1"/>
  <c r="R197" i="31"/>
  <c r="DD197" i="31" s="1"/>
  <c r="CL197" i="31"/>
  <c r="DT197" i="31" s="1"/>
  <c r="EM197" i="31" s="1"/>
  <c r="B197" i="31" s="1"/>
  <c r="DE197" i="31"/>
  <c r="EO268" i="31"/>
  <c r="CN45" i="31"/>
  <c r="DV45" i="31" s="1"/>
  <c r="S179" i="31"/>
  <c r="DC179" i="31"/>
  <c r="DU179" i="31"/>
  <c r="BU179" i="31"/>
  <c r="U200" i="31"/>
  <c r="DG200" i="31" s="1"/>
  <c r="CN200" i="31"/>
  <c r="DV200" i="31" s="1"/>
  <c r="T200" i="31"/>
  <c r="DF200" i="31" s="1"/>
  <c r="BU20" i="31"/>
  <c r="DU20" i="31"/>
  <c r="S20" i="31"/>
  <c r="DC20" i="31"/>
  <c r="BW8" i="27"/>
  <c r="DV8" i="27"/>
  <c r="U211" i="31"/>
  <c r="DG211" i="31" s="1"/>
  <c r="EJ130" i="31"/>
  <c r="EJ161" i="31"/>
  <c r="BW260" i="31"/>
  <c r="U260" i="31" s="1"/>
  <c r="DG260" i="31" s="1"/>
  <c r="EM81" i="31"/>
  <c r="EM26" i="31"/>
  <c r="BW159" i="31"/>
  <c r="CN159" i="31" s="1"/>
  <c r="DV159" i="31" s="1"/>
  <c r="EO159" i="31" s="1"/>
  <c r="BD53" i="31"/>
  <c r="BV53" i="31" s="1"/>
  <c r="AM53" i="31"/>
  <c r="BE53" i="31" s="1"/>
  <c r="BD179" i="31"/>
  <c r="BV179" i="31" s="1"/>
  <c r="AM179" i="31"/>
  <c r="BE179" i="31" s="1"/>
  <c r="AL14" i="31"/>
  <c r="BC14" i="31"/>
  <c r="DW200" i="31"/>
  <c r="EJ218" i="31"/>
  <c r="EM244" i="31"/>
  <c r="DC104" i="31"/>
  <c r="DU104" i="31"/>
  <c r="BU104" i="31"/>
  <c r="S104" i="31"/>
  <c r="AM199" i="31"/>
  <c r="BE199" i="31" s="1"/>
  <c r="BW199" i="31" s="1"/>
  <c r="BD199" i="31"/>
  <c r="BV199" i="31" s="1"/>
  <c r="DW159" i="31"/>
  <c r="T159" i="31"/>
  <c r="DF159" i="31" s="1"/>
  <c r="EJ112" i="31"/>
  <c r="AL214" i="31"/>
  <c r="BC214" i="31"/>
  <c r="R260" i="31"/>
  <c r="DD260" i="31" s="1"/>
  <c r="DE260" i="31"/>
  <c r="CL260" i="31"/>
  <c r="DT260" i="31" s="1"/>
  <c r="M260" i="31"/>
  <c r="CY260" i="31" s="1"/>
  <c r="G260" i="31"/>
  <c r="CS260" i="31" s="1"/>
  <c r="CN211" i="31"/>
  <c r="DV211" i="31" s="1"/>
  <c r="EJ17" i="31"/>
  <c r="EO81" i="31"/>
  <c r="B81" i="31" s="1"/>
  <c r="U159" i="31"/>
  <c r="DG159" i="31" s="1"/>
  <c r="BC301" i="31"/>
  <c r="AL301" i="31"/>
  <c r="DC254" i="31"/>
  <c r="BU254" i="31"/>
  <c r="DU254" i="31"/>
  <c r="S254" i="31"/>
  <c r="BU256" i="31"/>
  <c r="DC256" i="31"/>
  <c r="DU256" i="31"/>
  <c r="S256" i="31"/>
  <c r="EO197" i="31"/>
  <c r="R159" i="31"/>
  <c r="DD159" i="31" s="1"/>
  <c r="DE159" i="31"/>
  <c r="CL159" i="31"/>
  <c r="DT159" i="31" s="1"/>
  <c r="EM159" i="31" s="1"/>
  <c r="G159" i="31"/>
  <c r="CS159" i="31" s="1"/>
  <c r="M159" i="31"/>
  <c r="CY159" i="31" s="1"/>
  <c r="BD254" i="31"/>
  <c r="BV254" i="31" s="1"/>
  <c r="AM254" i="31"/>
  <c r="BE254" i="31" s="1"/>
  <c r="BW254" i="31" s="1"/>
  <c r="BD256" i="31"/>
  <c r="BV256" i="31" s="1"/>
  <c r="AM256" i="31"/>
  <c r="BE256" i="31" s="1"/>
  <c r="B24" i="31"/>
  <c r="U306" i="31"/>
  <c r="DG306" i="31" s="1"/>
  <c r="EJ101" i="31"/>
  <c r="EJ50" i="31"/>
  <c r="EJ106" i="31"/>
  <c r="EJ214" i="31"/>
  <c r="CN110" i="31"/>
  <c r="DV110" i="31" s="1"/>
  <c r="EO110" i="31" s="1"/>
  <c r="B110" i="31" s="1"/>
  <c r="T110" i="31"/>
  <c r="DF110" i="31" s="1"/>
  <c r="T26" i="31"/>
  <c r="DF26" i="31" s="1"/>
  <c r="CN26" i="31"/>
  <c r="DV26" i="31" s="1"/>
  <c r="EO26" i="31" s="1"/>
  <c r="B26" i="31" s="1"/>
  <c r="EO178" i="31"/>
  <c r="B178" i="31" s="1"/>
  <c r="R281" i="31"/>
  <c r="DD281" i="31" s="1"/>
  <c r="CL281" i="31"/>
  <c r="DT281" i="31" s="1"/>
  <c r="DE281" i="31"/>
  <c r="M281" i="31"/>
  <c r="CY281" i="31" s="1"/>
  <c r="G281" i="31"/>
  <c r="CS281" i="31" s="1"/>
  <c r="U208" i="31"/>
  <c r="DG208" i="31" s="1"/>
  <c r="DW208" i="31"/>
  <c r="EO208" i="31" s="1"/>
  <c r="B208" i="31" s="1"/>
  <c r="BC112" i="31"/>
  <c r="AL112" i="31"/>
  <c r="AL11" i="31"/>
  <c r="BC11" i="31"/>
  <c r="BW281" i="31"/>
  <c r="BW223" i="31"/>
  <c r="BC82" i="31"/>
  <c r="AL82" i="31"/>
  <c r="BD148" i="31"/>
  <c r="BV148" i="31" s="1"/>
  <c r="AM148" i="31"/>
  <c r="BE148" i="31" s="1"/>
  <c r="BW148" i="31" s="1"/>
  <c r="DW136" i="31"/>
  <c r="EM224" i="31"/>
  <c r="BD104" i="31"/>
  <c r="BV104" i="31" s="1"/>
  <c r="AM104" i="31"/>
  <c r="BE104" i="31" s="1"/>
  <c r="T260" i="31"/>
  <c r="DF260" i="31" s="1"/>
  <c r="CN260" i="31"/>
  <c r="DV260" i="31" s="1"/>
  <c r="BU199" i="31"/>
  <c r="DC199" i="31"/>
  <c r="S199" i="31"/>
  <c r="DU199" i="31"/>
  <c r="R223" i="31"/>
  <c r="CL223" i="31"/>
  <c r="DT223" i="31" s="1"/>
  <c r="EM223" i="31" s="1"/>
  <c r="M223" i="31"/>
  <c r="CY223" i="31" s="1"/>
  <c r="G223" i="31"/>
  <c r="CS223" i="31" s="1"/>
  <c r="DE223" i="31"/>
  <c r="DU148" i="31"/>
  <c r="BU148" i="31"/>
  <c r="DC148" i="31"/>
  <c r="S148" i="31"/>
  <c r="BW154" i="31"/>
  <c r="U154" i="31" s="1"/>
  <c r="DG154" i="31" s="1"/>
  <c r="EM89" i="31"/>
  <c r="BW135" i="31"/>
  <c r="U135" i="31" s="1"/>
  <c r="DG135" i="31" s="1"/>
  <c r="EJ249" i="31"/>
  <c r="O177" i="31"/>
  <c r="DB177" i="31"/>
  <c r="CI177" i="31"/>
  <c r="DQ177" i="31" s="1"/>
  <c r="DR177" i="31"/>
  <c r="CL75" i="31"/>
  <c r="DT75" i="31" s="1"/>
  <c r="R75" i="31"/>
  <c r="DD75" i="31" s="1"/>
  <c r="DE75" i="31"/>
  <c r="M75" i="31"/>
  <c r="CY75" i="31" s="1"/>
  <c r="G75" i="31"/>
  <c r="CS75" i="31" s="1"/>
  <c r="BW265" i="31"/>
  <c r="U265" i="31" s="1"/>
  <c r="DG265" i="31" s="1"/>
  <c r="BB233" i="31"/>
  <c r="BT233" i="31" s="1"/>
  <c r="AK233" i="31"/>
  <c r="DR209" i="31"/>
  <c r="O209" i="31"/>
  <c r="DB209" i="31"/>
  <c r="CI209" i="31"/>
  <c r="DQ209" i="31" s="1"/>
  <c r="BB225" i="31"/>
  <c r="BT225" i="31" s="1"/>
  <c r="AK225" i="31"/>
  <c r="BB213" i="31"/>
  <c r="BT213" i="31" s="1"/>
  <c r="AK213" i="31"/>
  <c r="BB185" i="31"/>
  <c r="BT185" i="31" s="1"/>
  <c r="AK185" i="31"/>
  <c r="BW75" i="31"/>
  <c r="DW75" i="31" s="1"/>
  <c r="AK193" i="31"/>
  <c r="BB193" i="31"/>
  <c r="BT193" i="31" s="1"/>
  <c r="EJ137" i="31"/>
  <c r="BC181" i="31"/>
  <c r="AL181" i="31"/>
  <c r="O149" i="31"/>
  <c r="CI149" i="31"/>
  <c r="DQ149" i="31" s="1"/>
  <c r="DB149" i="31"/>
  <c r="DR149" i="31"/>
  <c r="EJ149" i="31" s="1"/>
  <c r="EJ47" i="31"/>
  <c r="AK209" i="31"/>
  <c r="BB209" i="31"/>
  <c r="BT209" i="31" s="1"/>
  <c r="BB141" i="31"/>
  <c r="BT141" i="31" s="1"/>
  <c r="AK141" i="31"/>
  <c r="BB201" i="31"/>
  <c r="BT201" i="31" s="1"/>
  <c r="AK201" i="31"/>
  <c r="DE245" i="31"/>
  <c r="R245" i="31"/>
  <c r="DD245" i="31" s="1"/>
  <c r="EM245" i="31" s="1"/>
  <c r="CL245" i="31"/>
  <c r="DT245" i="31" s="1"/>
  <c r="G245" i="31"/>
  <c r="CS245" i="31" s="1"/>
  <c r="M245" i="31"/>
  <c r="CY245" i="31" s="1"/>
  <c r="DR225" i="31"/>
  <c r="DB225" i="31"/>
  <c r="O225" i="31"/>
  <c r="CI225" i="31"/>
  <c r="DQ225" i="31" s="1"/>
  <c r="O213" i="31"/>
  <c r="DB213" i="31"/>
  <c r="DR213" i="31"/>
  <c r="CI213" i="31"/>
  <c r="DQ213" i="31" s="1"/>
  <c r="CL265" i="31"/>
  <c r="DT265" i="31" s="1"/>
  <c r="G265" i="31"/>
  <c r="CS265" i="31" s="1"/>
  <c r="R265" i="31"/>
  <c r="DD265" i="31" s="1"/>
  <c r="M265" i="31"/>
  <c r="CY265" i="31" s="1"/>
  <c r="DE265" i="31"/>
  <c r="CI241" i="31"/>
  <c r="DQ241" i="31" s="1"/>
  <c r="DB241" i="31"/>
  <c r="O241" i="31"/>
  <c r="DR241" i="31"/>
  <c r="BB120" i="31"/>
  <c r="BT120" i="31" s="1"/>
  <c r="AK120" i="31"/>
  <c r="O221" i="31"/>
  <c r="DB221" i="31"/>
  <c r="DR221" i="31"/>
  <c r="CI221" i="31"/>
  <c r="DQ221" i="31" s="1"/>
  <c r="EJ221" i="31" s="1"/>
  <c r="CI173" i="31"/>
  <c r="DQ173" i="31" s="1"/>
  <c r="DB173" i="31"/>
  <c r="O173" i="31"/>
  <c r="DR173" i="31"/>
  <c r="AK21" i="27"/>
  <c r="BB21" i="27"/>
  <c r="BT21" i="27" s="1"/>
  <c r="DD21" i="27" s="1"/>
  <c r="AK145" i="31"/>
  <c r="BB145" i="31"/>
  <c r="BT145" i="31" s="1"/>
  <c r="AK173" i="31"/>
  <c r="BB173" i="31"/>
  <c r="BT173" i="31" s="1"/>
  <c r="AL130" i="31"/>
  <c r="BC130" i="31"/>
  <c r="AL253" i="31"/>
  <c r="BC253" i="31"/>
  <c r="DB145" i="31"/>
  <c r="O145" i="31"/>
  <c r="CI145" i="31"/>
  <c r="DQ145" i="31" s="1"/>
  <c r="EJ145" i="31" s="1"/>
  <c r="DR145" i="31"/>
  <c r="EJ16" i="31"/>
  <c r="BW248" i="31"/>
  <c r="DW248" i="31" s="1"/>
  <c r="EM98" i="31"/>
  <c r="BC137" i="31"/>
  <c r="AL137" i="31"/>
  <c r="EJ225" i="31"/>
  <c r="BB157" i="31"/>
  <c r="BT157" i="31" s="1"/>
  <c r="AK157" i="31"/>
  <c r="CI201" i="31"/>
  <c r="DQ201" i="31" s="1"/>
  <c r="O201" i="31"/>
  <c r="DR201" i="31"/>
  <c r="DB201" i="31"/>
  <c r="EJ181" i="31"/>
  <c r="AK115" i="31"/>
  <c r="BB115" i="31"/>
  <c r="BT115" i="31" s="1"/>
  <c r="BB293" i="31"/>
  <c r="BT293" i="31" s="1"/>
  <c r="AK293" i="31"/>
  <c r="AK149" i="31"/>
  <c r="BB149" i="31"/>
  <c r="BT149" i="31" s="1"/>
  <c r="BB177" i="31"/>
  <c r="BT177" i="31" s="1"/>
  <c r="AK177" i="31"/>
  <c r="T245" i="31"/>
  <c r="DF245" i="31" s="1"/>
  <c r="CN245" i="31"/>
  <c r="DV245" i="31" s="1"/>
  <c r="EM194" i="31"/>
  <c r="DW211" i="31"/>
  <c r="EJ167" i="31"/>
  <c r="EO89" i="31"/>
  <c r="EM20" i="27"/>
  <c r="DB185" i="31"/>
  <c r="O185" i="31"/>
  <c r="DR185" i="31"/>
  <c r="CI185" i="31"/>
  <c r="DQ185" i="31" s="1"/>
  <c r="BB241" i="31"/>
  <c r="BT241" i="31" s="1"/>
  <c r="AK241" i="31"/>
  <c r="AL106" i="31"/>
  <c r="BC106" i="31"/>
  <c r="DR141" i="31"/>
  <c r="O141" i="31"/>
  <c r="CI141" i="31"/>
  <c r="DQ141" i="31" s="1"/>
  <c r="DB141" i="31"/>
  <c r="DR115" i="31"/>
  <c r="CI115" i="31"/>
  <c r="DQ115" i="31" s="1"/>
  <c r="O115" i="31"/>
  <c r="DB115" i="31"/>
  <c r="O293" i="31"/>
  <c r="CI293" i="31"/>
  <c r="DQ293" i="31" s="1"/>
  <c r="EJ293" i="31" s="1"/>
  <c r="DR293" i="31"/>
  <c r="DB293" i="31"/>
  <c r="DB157" i="31"/>
  <c r="O157" i="31"/>
  <c r="CI157" i="31"/>
  <c r="DQ157" i="31" s="1"/>
  <c r="DR157" i="31"/>
  <c r="O193" i="31"/>
  <c r="DB193" i="31"/>
  <c r="CI193" i="31"/>
  <c r="DQ193" i="31" s="1"/>
  <c r="DR193" i="31"/>
  <c r="DR120" i="31"/>
  <c r="DB120" i="31"/>
  <c r="O120" i="31"/>
  <c r="CI120" i="31"/>
  <c r="DQ120" i="31" s="1"/>
  <c r="AK221" i="31"/>
  <c r="BB221" i="31"/>
  <c r="BT221" i="31" s="1"/>
  <c r="AL161" i="31"/>
  <c r="BC161" i="31"/>
  <c r="CI21" i="27"/>
  <c r="DQ21" i="27" s="1"/>
  <c r="O21" i="27"/>
  <c r="DB21" i="27"/>
  <c r="DR21" i="27"/>
  <c r="DR233" i="31"/>
  <c r="DB233" i="31"/>
  <c r="O233" i="31"/>
  <c r="CI233" i="31"/>
  <c r="DQ233" i="31" s="1"/>
  <c r="DW245" i="31"/>
  <c r="U245" i="31"/>
  <c r="DG245" i="31" s="1"/>
  <c r="DW124" i="31"/>
  <c r="CI255" i="31"/>
  <c r="DQ255" i="31" s="1"/>
  <c r="O255" i="31"/>
  <c r="DB255" i="31"/>
  <c r="DR255" i="31"/>
  <c r="AK191" i="31"/>
  <c r="BB191" i="31"/>
  <c r="BT191" i="31" s="1"/>
  <c r="BD62" i="31"/>
  <c r="BV62" i="31" s="1"/>
  <c r="AM62" i="31"/>
  <c r="BE62" i="31" s="1"/>
  <c r="BW62" i="31" s="1"/>
  <c r="T62" i="31" s="1"/>
  <c r="DF62" i="31" s="1"/>
  <c r="EM261" i="31"/>
  <c r="BW212" i="31"/>
  <c r="EJ96" i="31"/>
  <c r="EO246" i="31"/>
  <c r="BW44" i="31"/>
  <c r="DW44" i="31" s="1"/>
  <c r="EM95" i="31"/>
  <c r="DB66" i="31"/>
  <c r="O66" i="31"/>
  <c r="CI66" i="31"/>
  <c r="DQ66" i="31" s="1"/>
  <c r="EJ66" i="31" s="1"/>
  <c r="DR66" i="31"/>
  <c r="DW154" i="31"/>
  <c r="O219" i="31"/>
  <c r="DR219" i="31"/>
  <c r="CI219" i="31"/>
  <c r="DQ219" i="31" s="1"/>
  <c r="DB219" i="31"/>
  <c r="BB239" i="31"/>
  <c r="BT239" i="31" s="1"/>
  <c r="AK239" i="31"/>
  <c r="AM234" i="31"/>
  <c r="BE234" i="31" s="1"/>
  <c r="BD234" i="31"/>
  <c r="BV234" i="31" s="1"/>
  <c r="BW286" i="31"/>
  <c r="DW286" i="31" s="1"/>
  <c r="AK263" i="31"/>
  <c r="BB263" i="31"/>
  <c r="BT263" i="31" s="1"/>
  <c r="BW124" i="31"/>
  <c r="CL286" i="31"/>
  <c r="DT286" i="31" s="1"/>
  <c r="R286" i="31"/>
  <c r="DD286" i="31" s="1"/>
  <c r="DE286" i="31"/>
  <c r="G286" i="31"/>
  <c r="CS286" i="31" s="1"/>
  <c r="M286" i="31"/>
  <c r="CY286" i="31" s="1"/>
  <c r="BD46" i="31"/>
  <c r="BV46" i="31" s="1"/>
  <c r="AM46" i="31"/>
  <c r="BE46" i="31" s="1"/>
  <c r="AL17" i="31"/>
  <c r="BC17" i="31"/>
  <c r="BU84" i="31"/>
  <c r="DC84" i="31"/>
  <c r="DU84" i="31"/>
  <c r="S84" i="31"/>
  <c r="BW160" i="31"/>
  <c r="U160" i="31" s="1"/>
  <c r="DG160" i="31" s="1"/>
  <c r="DC62" i="31"/>
  <c r="S62" i="31"/>
  <c r="DU62" i="31"/>
  <c r="BU62" i="31"/>
  <c r="O239" i="31"/>
  <c r="DB239" i="31"/>
  <c r="DR239" i="31"/>
  <c r="CI239" i="31"/>
  <c r="DQ239" i="31" s="1"/>
  <c r="DE155" i="31"/>
  <c r="CL155" i="31"/>
  <c r="DT155" i="31" s="1"/>
  <c r="R155" i="31"/>
  <c r="DD155" i="31" s="1"/>
  <c r="G155" i="31"/>
  <c r="CS155" i="31" s="1"/>
  <c r="M155" i="31"/>
  <c r="CY155" i="31" s="1"/>
  <c r="CN154" i="31"/>
  <c r="DV154" i="31" s="1"/>
  <c r="EO154" i="31" s="1"/>
  <c r="CN135" i="31"/>
  <c r="DV135" i="31" s="1"/>
  <c r="DU234" i="31"/>
  <c r="BU234" i="31"/>
  <c r="DC234" i="31"/>
  <c r="S234" i="31"/>
  <c r="R135" i="31"/>
  <c r="DD135" i="31" s="1"/>
  <c r="CL135" i="31"/>
  <c r="DT135" i="31" s="1"/>
  <c r="DE135" i="31"/>
  <c r="G135" i="31"/>
  <c r="CS135" i="31" s="1"/>
  <c r="M135" i="31"/>
  <c r="CY135" i="31" s="1"/>
  <c r="AK58" i="31"/>
  <c r="BB58" i="31"/>
  <c r="BT58" i="31" s="1"/>
  <c r="DC46" i="31"/>
  <c r="DU46" i="31"/>
  <c r="BU46" i="31"/>
  <c r="S46" i="31"/>
  <c r="BD84" i="31"/>
  <c r="BV84" i="31" s="1"/>
  <c r="AM84" i="31"/>
  <c r="BE84" i="31" s="1"/>
  <c r="AK183" i="31"/>
  <c r="BB183" i="31"/>
  <c r="BT183" i="31" s="1"/>
  <c r="CN22" i="31"/>
  <c r="DV22" i="31" s="1"/>
  <c r="EO22" i="31" s="1"/>
  <c r="B22" i="31" s="1"/>
  <c r="AK251" i="31"/>
  <c r="BB251" i="31"/>
  <c r="BT251" i="31" s="1"/>
  <c r="EJ15" i="31"/>
  <c r="AK303" i="31"/>
  <c r="BB303" i="31"/>
  <c r="BT303" i="31" s="1"/>
  <c r="G154" i="31"/>
  <c r="CS154" i="31" s="1"/>
  <c r="CL154" i="31"/>
  <c r="DT154" i="31" s="1"/>
  <c r="R154" i="31"/>
  <c r="DD154" i="31" s="1"/>
  <c r="DE154" i="31"/>
  <c r="M154" i="31"/>
  <c r="CY154" i="31" s="1"/>
  <c r="O303" i="31"/>
  <c r="DB303" i="31"/>
  <c r="CI303" i="31"/>
  <c r="DQ303" i="31" s="1"/>
  <c r="DR303" i="31"/>
  <c r="BC15" i="31"/>
  <c r="AL15" i="31"/>
  <c r="DE160" i="31"/>
  <c r="AM198" i="31"/>
  <c r="BE198" i="31" s="1"/>
  <c r="BD198" i="31"/>
  <c r="BV198" i="31" s="1"/>
  <c r="DC21" i="31"/>
  <c r="DU21" i="31"/>
  <c r="S21" i="31"/>
  <c r="BU21" i="31"/>
  <c r="EJ52" i="31"/>
  <c r="T22" i="31"/>
  <c r="DF22" i="31" s="1"/>
  <c r="U22" i="31"/>
  <c r="DG22" i="31" s="1"/>
  <c r="EM175" i="31"/>
  <c r="EM77" i="31"/>
  <c r="B77" i="31" s="1"/>
  <c r="BW204" i="31"/>
  <c r="AM231" i="31"/>
  <c r="BE231" i="31" s="1"/>
  <c r="BD231" i="31"/>
  <c r="BV231" i="31" s="1"/>
  <c r="DU22" i="27"/>
  <c r="BU22" i="27"/>
  <c r="S22" i="27"/>
  <c r="DT22" i="27"/>
  <c r="DC22" i="27"/>
  <c r="AL47" i="31"/>
  <c r="BC47" i="31"/>
  <c r="O263" i="31"/>
  <c r="DR263" i="31"/>
  <c r="CI263" i="31"/>
  <c r="DQ263" i="31" s="1"/>
  <c r="EJ263" i="31" s="1"/>
  <c r="DB263" i="31"/>
  <c r="CL124" i="31"/>
  <c r="DT124" i="31" s="1"/>
  <c r="R124" i="31"/>
  <c r="DE124" i="31"/>
  <c r="M124" i="31"/>
  <c r="CY124" i="31" s="1"/>
  <c r="G124" i="31"/>
  <c r="CS124" i="31" s="1"/>
  <c r="BC217" i="31"/>
  <c r="AL217" i="31"/>
  <c r="BW51" i="31"/>
  <c r="S198" i="31"/>
  <c r="BU198" i="31"/>
  <c r="DU198" i="31"/>
  <c r="DC198" i="31"/>
  <c r="AK219" i="31"/>
  <c r="BB219" i="31"/>
  <c r="BT219" i="31" s="1"/>
  <c r="BD21" i="31"/>
  <c r="BV21" i="31" s="1"/>
  <c r="AM21" i="31"/>
  <c r="BE21" i="31" s="1"/>
  <c r="EM246" i="31"/>
  <c r="BU231" i="31"/>
  <c r="DC231" i="31"/>
  <c r="DU231" i="31"/>
  <c r="S231" i="31"/>
  <c r="BD22" i="27"/>
  <c r="BV22" i="27" s="1"/>
  <c r="AM22" i="27"/>
  <c r="BE22" i="27" s="1"/>
  <c r="CI251" i="31"/>
  <c r="DQ251" i="31" s="1"/>
  <c r="DR251" i="31"/>
  <c r="DB251" i="31"/>
  <c r="O251" i="31"/>
  <c r="AM23" i="27"/>
  <c r="BE23" i="27" s="1"/>
  <c r="BD23" i="27"/>
  <c r="BV23" i="27" s="1"/>
  <c r="DE20" i="27"/>
  <c r="R20" i="27"/>
  <c r="CL20" i="27"/>
  <c r="G20" i="27"/>
  <c r="CS20" i="27" s="1"/>
  <c r="M20" i="27"/>
  <c r="CY20" i="27" s="1"/>
  <c r="CL160" i="31"/>
  <c r="DT160" i="31" s="1"/>
  <c r="R160" i="31"/>
  <c r="DD160" i="31" s="1"/>
  <c r="G160" i="31"/>
  <c r="CS160" i="31" s="1"/>
  <c r="M160" i="31"/>
  <c r="CY160" i="31" s="1"/>
  <c r="AM129" i="31"/>
  <c r="BE129" i="31" s="1"/>
  <c r="BD129" i="31"/>
  <c r="BV129" i="31" s="1"/>
  <c r="AK255" i="31"/>
  <c r="BB255" i="31"/>
  <c r="BT255" i="31" s="1"/>
  <c r="O291" i="31"/>
  <c r="DB291" i="31"/>
  <c r="CI291" i="31"/>
  <c r="DQ291" i="31" s="1"/>
  <c r="EJ291" i="31" s="1"/>
  <c r="DR291" i="31"/>
  <c r="BB279" i="31"/>
  <c r="BT279" i="31" s="1"/>
  <c r="AK279" i="31"/>
  <c r="DC23" i="27"/>
  <c r="S23" i="27"/>
  <c r="DT23" i="27"/>
  <c r="DU23" i="27"/>
  <c r="BU23" i="27"/>
  <c r="AL40" i="31"/>
  <c r="BC40" i="31"/>
  <c r="AL249" i="31"/>
  <c r="BC249" i="31"/>
  <c r="AM37" i="31"/>
  <c r="BE37" i="31" s="1"/>
  <c r="BD37" i="31"/>
  <c r="BV37" i="31" s="1"/>
  <c r="CI203" i="31"/>
  <c r="DQ203" i="31" s="1"/>
  <c r="DB203" i="31"/>
  <c r="DR203" i="31"/>
  <c r="O203" i="31"/>
  <c r="DB183" i="31"/>
  <c r="O183" i="31"/>
  <c r="CI183" i="31"/>
  <c r="DQ183" i="31" s="1"/>
  <c r="DR183" i="31"/>
  <c r="DU129" i="31"/>
  <c r="DC129" i="31"/>
  <c r="S129" i="31"/>
  <c r="BU129" i="31"/>
  <c r="DV20" i="27"/>
  <c r="BW20" i="27"/>
  <c r="AK291" i="31"/>
  <c r="BB291" i="31"/>
  <c r="BT291" i="31" s="1"/>
  <c r="EJ285" i="31"/>
  <c r="BW140" i="31"/>
  <c r="T140" i="31" s="1"/>
  <c r="DF140" i="31" s="1"/>
  <c r="EM166" i="31"/>
  <c r="EJ284" i="31"/>
  <c r="EJ91" i="31"/>
  <c r="BW155" i="31"/>
  <c r="DW155" i="31" s="1"/>
  <c r="CI279" i="31"/>
  <c r="DQ279" i="31" s="1"/>
  <c r="DR279" i="31"/>
  <c r="DB279" i="31"/>
  <c r="O279" i="31"/>
  <c r="O295" i="31"/>
  <c r="DB295" i="31"/>
  <c r="DR295" i="31"/>
  <c r="EJ295" i="31" s="1"/>
  <c r="DR58" i="31"/>
  <c r="CI58" i="31"/>
  <c r="DQ58" i="31" s="1"/>
  <c r="EJ58" i="31" s="1"/>
  <c r="DB58" i="31"/>
  <c r="O58" i="31"/>
  <c r="AK295" i="31"/>
  <c r="BB295" i="31"/>
  <c r="BT295" i="31" s="1"/>
  <c r="AL50" i="31"/>
  <c r="BC50" i="31"/>
  <c r="CI191" i="31"/>
  <c r="DQ191" i="31" s="1"/>
  <c r="O191" i="31"/>
  <c r="DR191" i="31"/>
  <c r="DB191" i="31"/>
  <c r="DU37" i="31"/>
  <c r="S37" i="31"/>
  <c r="BU37" i="31"/>
  <c r="DC37" i="31"/>
  <c r="AK203" i="31"/>
  <c r="BB203" i="31"/>
  <c r="BT203" i="31" s="1"/>
  <c r="DE207" i="31"/>
  <c r="CL207" i="31"/>
  <c r="DT207" i="31" s="1"/>
  <c r="EM207" i="31" s="1"/>
  <c r="M207" i="31"/>
  <c r="CY207" i="31" s="1"/>
  <c r="R207" i="31"/>
  <c r="DD207" i="31" s="1"/>
  <c r="G207" i="31"/>
  <c r="CS207" i="31" s="1"/>
  <c r="AK66" i="31"/>
  <c r="BB66" i="31"/>
  <c r="BT66" i="31" s="1"/>
  <c r="DF20" i="27"/>
  <c r="U20" i="27"/>
  <c r="DE51" i="31"/>
  <c r="R51" i="31"/>
  <c r="DD51" i="31" s="1"/>
  <c r="CL51" i="31"/>
  <c r="DT51" i="31" s="1"/>
  <c r="G51" i="31"/>
  <c r="CS51" i="31" s="1"/>
  <c r="M51" i="31"/>
  <c r="CY51" i="31" s="1"/>
  <c r="EJ97" i="31"/>
  <c r="U151" i="31"/>
  <c r="DG151" i="31" s="1"/>
  <c r="BW210" i="31"/>
  <c r="T210" i="31" s="1"/>
  <c r="DF210" i="31" s="1"/>
  <c r="T98" i="31"/>
  <c r="DF98" i="31" s="1"/>
  <c r="CN98" i="31"/>
  <c r="DV98" i="31" s="1"/>
  <c r="EJ60" i="31"/>
  <c r="AL218" i="31"/>
  <c r="BC218" i="31"/>
  <c r="BC73" i="31"/>
  <c r="AL73" i="31"/>
  <c r="AM13" i="27"/>
  <c r="BE13" i="27" s="1"/>
  <c r="BD13" i="27"/>
  <c r="BV13" i="27" s="1"/>
  <c r="EO273" i="31"/>
  <c r="B273" i="31" s="1"/>
  <c r="S121" i="31"/>
  <c r="DC121" i="31"/>
  <c r="DU121" i="31"/>
  <c r="BU121" i="31"/>
  <c r="U98" i="31"/>
  <c r="DG98" i="31" s="1"/>
  <c r="BU42" i="31"/>
  <c r="DC42" i="31"/>
  <c r="S42" i="31"/>
  <c r="DU42" i="31"/>
  <c r="S15" i="27"/>
  <c r="DT15" i="27"/>
  <c r="DC15" i="27"/>
  <c r="DU15" i="27"/>
  <c r="BU15" i="27"/>
  <c r="AM220" i="31"/>
  <c r="BE220" i="31" s="1"/>
  <c r="BD220" i="31"/>
  <c r="BV220" i="31" s="1"/>
  <c r="BD289" i="31"/>
  <c r="BV289" i="31" s="1"/>
  <c r="AM289" i="31"/>
  <c r="BE289" i="31" s="1"/>
  <c r="BC101" i="31"/>
  <c r="AL101" i="31"/>
  <c r="BD42" i="31"/>
  <c r="BV42" i="31" s="1"/>
  <c r="AM42" i="31"/>
  <c r="BE42" i="31" s="1"/>
  <c r="BW236" i="31"/>
  <c r="T236" i="31" s="1"/>
  <c r="DF236" i="31" s="1"/>
  <c r="R44" i="31"/>
  <c r="DD44" i="31" s="1"/>
  <c r="CL44" i="31"/>
  <c r="DT44" i="31" s="1"/>
  <c r="DE44" i="31"/>
  <c r="M44" i="31"/>
  <c r="CY44" i="31" s="1"/>
  <c r="G44" i="31"/>
  <c r="CS44" i="31" s="1"/>
  <c r="BD139" i="31"/>
  <c r="BV139" i="31" s="1"/>
  <c r="AM139" i="31"/>
  <c r="BE139" i="31" s="1"/>
  <c r="AM15" i="27"/>
  <c r="BE15" i="27" s="1"/>
  <c r="BD15" i="27"/>
  <c r="BV15" i="27" s="1"/>
  <c r="BC60" i="31"/>
  <c r="AL60" i="31"/>
  <c r="AL100" i="31"/>
  <c r="BC100" i="31"/>
  <c r="S220" i="31"/>
  <c r="DU220" i="31"/>
  <c r="BU220" i="31"/>
  <c r="DC220" i="31"/>
  <c r="BC122" i="31"/>
  <c r="AL122" i="31"/>
  <c r="DC289" i="31"/>
  <c r="DU289" i="31"/>
  <c r="S289" i="31"/>
  <c r="BU289" i="31"/>
  <c r="CL248" i="31"/>
  <c r="DT248" i="31" s="1"/>
  <c r="R248" i="31"/>
  <c r="DD248" i="31" s="1"/>
  <c r="DE248" i="31"/>
  <c r="M248" i="31"/>
  <c r="CY248" i="31" s="1"/>
  <c r="G248" i="31"/>
  <c r="CS248" i="31" s="1"/>
  <c r="M204" i="31"/>
  <c r="CY204" i="31" s="1"/>
  <c r="R204" i="31"/>
  <c r="DD204" i="31" s="1"/>
  <c r="G204" i="31"/>
  <c r="CS204" i="31" s="1"/>
  <c r="DE204" i="31"/>
  <c r="CL204" i="31"/>
  <c r="DT204" i="31" s="1"/>
  <c r="EM204" i="31" s="1"/>
  <c r="EO175" i="31"/>
  <c r="U204" i="31"/>
  <c r="DG204" i="31" s="1"/>
  <c r="T204" i="31"/>
  <c r="DF204" i="31" s="1"/>
  <c r="U70" i="31"/>
  <c r="DW95" i="31"/>
  <c r="CN95" i="31"/>
  <c r="DV95" i="31" s="1"/>
  <c r="T95" i="31"/>
  <c r="DF95" i="31" s="1"/>
  <c r="S139" i="31"/>
  <c r="DU139" i="31"/>
  <c r="DC139" i="31"/>
  <c r="BU139" i="31"/>
  <c r="T248" i="31"/>
  <c r="DF248" i="31" s="1"/>
  <c r="CN248" i="31"/>
  <c r="DV248" i="31" s="1"/>
  <c r="S13" i="27"/>
  <c r="DC13" i="27"/>
  <c r="BU13" i="27"/>
  <c r="DT13" i="27"/>
  <c r="DU13" i="27"/>
  <c r="EJ73" i="31"/>
  <c r="U95" i="31"/>
  <c r="DG95" i="31" s="1"/>
  <c r="AM121" i="31"/>
  <c r="BE121" i="31" s="1"/>
  <c r="BD121" i="31"/>
  <c r="BV121" i="31" s="1"/>
  <c r="DW98" i="31"/>
  <c r="EJ215" i="31"/>
  <c r="EJ103" i="31"/>
  <c r="EJ24" i="27"/>
  <c r="BC146" i="31"/>
  <c r="AL146" i="31"/>
  <c r="EJ146" i="31"/>
  <c r="BC91" i="31"/>
  <c r="AL91" i="31"/>
  <c r="S276" i="31"/>
  <c r="BU276" i="31"/>
  <c r="DU276" i="31"/>
  <c r="DC276" i="31"/>
  <c r="EM85" i="31"/>
  <c r="EJ10" i="31"/>
  <c r="EJ228" i="31"/>
  <c r="EM31" i="31"/>
  <c r="EJ305" i="31"/>
  <c r="EJ113" i="31"/>
  <c r="EM151" i="31"/>
  <c r="EJ76" i="31"/>
  <c r="EM35" i="31"/>
  <c r="DW162" i="31"/>
  <c r="T162" i="31"/>
  <c r="DF162" i="31" s="1"/>
  <c r="CN162" i="31"/>
  <c r="DV162" i="31" s="1"/>
  <c r="BD276" i="31"/>
  <c r="BV276" i="31" s="1"/>
  <c r="AM276" i="31"/>
  <c r="BE276" i="31" s="1"/>
  <c r="S174" i="31"/>
  <c r="DU174" i="31"/>
  <c r="BU174" i="31"/>
  <c r="DC174" i="31"/>
  <c r="B266" i="31"/>
  <c r="EJ117" i="31"/>
  <c r="EJ83" i="31"/>
  <c r="DE69" i="31"/>
  <c r="AM86" i="31"/>
  <c r="BE86" i="31" s="1"/>
  <c r="BD86" i="31"/>
  <c r="BV86" i="31" s="1"/>
  <c r="BD138" i="31"/>
  <c r="BV138" i="31" s="1"/>
  <c r="AM138" i="31"/>
  <c r="BE138" i="31" s="1"/>
  <c r="AL103" i="31"/>
  <c r="BC103" i="31"/>
  <c r="BC167" i="31"/>
  <c r="AL167" i="31"/>
  <c r="BD174" i="31"/>
  <c r="BV174" i="31" s="1"/>
  <c r="AM174" i="31"/>
  <c r="BE174" i="31" s="1"/>
  <c r="S93" i="31"/>
  <c r="DC93" i="31"/>
  <c r="BU93" i="31"/>
  <c r="DU93" i="31"/>
  <c r="AM34" i="31"/>
  <c r="BE34" i="31" s="1"/>
  <c r="BD34" i="31"/>
  <c r="BV34" i="31" s="1"/>
  <c r="DW166" i="31"/>
  <c r="T166" i="31"/>
  <c r="DF166" i="31" s="1"/>
  <c r="CN166" i="31"/>
  <c r="DV166" i="31" s="1"/>
  <c r="AM36" i="31"/>
  <c r="BE36" i="31" s="1"/>
  <c r="BD36" i="31"/>
  <c r="BV36" i="31" s="1"/>
  <c r="DC23" i="31"/>
  <c r="S23" i="31"/>
  <c r="BU23" i="31"/>
  <c r="DU23" i="31"/>
  <c r="CN151" i="31"/>
  <c r="DV151" i="31" s="1"/>
  <c r="EO151" i="31" s="1"/>
  <c r="T151" i="31"/>
  <c r="DF151" i="31" s="1"/>
  <c r="BD29" i="31"/>
  <c r="BV29" i="31" s="1"/>
  <c r="AM29" i="31"/>
  <c r="BE29" i="31" s="1"/>
  <c r="DC169" i="31"/>
  <c r="DU169" i="31"/>
  <c r="S169" i="31"/>
  <c r="BU169" i="31"/>
  <c r="CN35" i="31"/>
  <c r="DV35" i="31" s="1"/>
  <c r="T35" i="31"/>
  <c r="DF35" i="31" s="1"/>
  <c r="U35" i="31"/>
  <c r="DG35" i="31" s="1"/>
  <c r="DW35" i="31"/>
  <c r="DE25" i="31"/>
  <c r="R25" i="31"/>
  <c r="CL25" i="31"/>
  <c r="DT25" i="31" s="1"/>
  <c r="G25" i="31"/>
  <c r="CS25" i="31" s="1"/>
  <c r="M25" i="31"/>
  <c r="CY25" i="31" s="1"/>
  <c r="S138" i="31"/>
  <c r="DC138" i="31"/>
  <c r="BU138" i="31"/>
  <c r="DU138" i="31"/>
  <c r="CL210" i="31"/>
  <c r="DT210" i="31" s="1"/>
  <c r="EM210" i="31" s="1"/>
  <c r="DE210" i="31"/>
  <c r="R210" i="31"/>
  <c r="DD210" i="31" s="1"/>
  <c r="M210" i="31"/>
  <c r="CY210" i="31" s="1"/>
  <c r="G210" i="31"/>
  <c r="CS210" i="31" s="1"/>
  <c r="BU34" i="31"/>
  <c r="S34" i="31"/>
  <c r="DU34" i="31"/>
  <c r="DC34" i="31"/>
  <c r="S36" i="31"/>
  <c r="DU36" i="31"/>
  <c r="DC36" i="31"/>
  <c r="BU36" i="31"/>
  <c r="BC97" i="31"/>
  <c r="AL97" i="31"/>
  <c r="BU278" i="31"/>
  <c r="DU278" i="31"/>
  <c r="S278" i="31"/>
  <c r="DC278" i="31"/>
  <c r="S12" i="27"/>
  <c r="DT12" i="27"/>
  <c r="DC12" i="27"/>
  <c r="DU12" i="27"/>
  <c r="BU12" i="27"/>
  <c r="BU29" i="31"/>
  <c r="S29" i="31"/>
  <c r="DU29" i="31"/>
  <c r="DC29" i="31"/>
  <c r="AM169" i="31"/>
  <c r="BE169" i="31" s="1"/>
  <c r="BD169" i="31"/>
  <c r="BV169" i="31" s="1"/>
  <c r="U64" i="31"/>
  <c r="DG64" i="31" s="1"/>
  <c r="EJ7" i="31"/>
  <c r="EM64" i="31"/>
  <c r="EM45" i="31"/>
  <c r="DU86" i="31"/>
  <c r="S86" i="31"/>
  <c r="BU86" i="31"/>
  <c r="DC86" i="31"/>
  <c r="EJ41" i="31"/>
  <c r="AL305" i="31"/>
  <c r="BC305" i="31"/>
  <c r="AL247" i="31"/>
  <c r="BC247" i="31"/>
  <c r="BD93" i="31"/>
  <c r="BV93" i="31" s="1"/>
  <c r="AM93" i="31"/>
  <c r="BE93" i="31" s="1"/>
  <c r="BW25" i="31"/>
  <c r="DW25" i="31" s="1"/>
  <c r="BD133" i="31"/>
  <c r="BV133" i="31" s="1"/>
  <c r="AM133" i="31"/>
  <c r="BE133" i="31" s="1"/>
  <c r="AL113" i="31"/>
  <c r="BC113" i="31"/>
  <c r="BC76" i="31"/>
  <c r="AL76" i="31"/>
  <c r="CL236" i="31"/>
  <c r="DT236" i="31" s="1"/>
  <c r="R236" i="31"/>
  <c r="DD236" i="31" s="1"/>
  <c r="DE236" i="31"/>
  <c r="G236" i="31"/>
  <c r="CS236" i="31" s="1"/>
  <c r="M236" i="31"/>
  <c r="CY236" i="31" s="1"/>
  <c r="AL41" i="31"/>
  <c r="BC41" i="31"/>
  <c r="DB287" i="31"/>
  <c r="O287" i="31"/>
  <c r="DR287" i="31"/>
  <c r="CI287" i="31"/>
  <c r="DQ287" i="31" s="1"/>
  <c r="BC271" i="31"/>
  <c r="AL271" i="31"/>
  <c r="U210" i="31"/>
  <c r="DG210" i="31" s="1"/>
  <c r="BB287" i="31"/>
  <c r="BT287" i="31" s="1"/>
  <c r="AK287" i="31"/>
  <c r="AM23" i="31"/>
  <c r="BE23" i="31" s="1"/>
  <c r="BD23" i="31"/>
  <c r="BV23" i="31" s="1"/>
  <c r="EJ297" i="31"/>
  <c r="EM136" i="31"/>
  <c r="EM127" i="31"/>
  <c r="BW48" i="31"/>
  <c r="T48" i="31" s="1"/>
  <c r="DF48" i="31" s="1"/>
  <c r="EJ271" i="31"/>
  <c r="EM186" i="31"/>
  <c r="BC284" i="31"/>
  <c r="AL284" i="31"/>
  <c r="BC24" i="27"/>
  <c r="AL24" i="27"/>
  <c r="EJ247" i="31"/>
  <c r="BC96" i="31"/>
  <c r="AL96" i="31"/>
  <c r="DC133" i="31"/>
  <c r="BU133" i="31"/>
  <c r="S133" i="31"/>
  <c r="DU133" i="31"/>
  <c r="EO306" i="31"/>
  <c r="B306" i="31" s="1"/>
  <c r="AM278" i="31"/>
  <c r="BE278" i="31" s="1"/>
  <c r="BD278" i="31"/>
  <c r="BV278" i="31" s="1"/>
  <c r="AM12" i="27"/>
  <c r="BE12" i="27" s="1"/>
  <c r="BD12" i="27"/>
  <c r="BV12" i="27" s="1"/>
  <c r="DF12" i="27" s="1"/>
  <c r="DW236" i="31"/>
  <c r="BW186" i="31"/>
  <c r="U186" i="31" s="1"/>
  <c r="EM70" i="31"/>
  <c r="BU142" i="31"/>
  <c r="DU142" i="31"/>
  <c r="S142" i="31"/>
  <c r="DC142" i="31"/>
  <c r="AM72" i="31"/>
  <c r="BE72" i="31" s="1"/>
  <c r="BD72" i="31"/>
  <c r="BV72" i="31" s="1"/>
  <c r="CL48" i="31"/>
  <c r="DT48" i="31" s="1"/>
  <c r="DE48" i="31"/>
  <c r="R48" i="31"/>
  <c r="DD48" i="31" s="1"/>
  <c r="M48" i="31"/>
  <c r="CY48" i="31" s="1"/>
  <c r="G48" i="31"/>
  <c r="CS48" i="31" s="1"/>
  <c r="CL19" i="27"/>
  <c r="R19" i="27"/>
  <c r="G19" i="27"/>
  <c r="CS19" i="27" s="1"/>
  <c r="M19" i="27"/>
  <c r="CY19" i="27" s="1"/>
  <c r="DC237" i="31"/>
  <c r="DU237" i="31"/>
  <c r="BU237" i="31"/>
  <c r="S237" i="31"/>
  <c r="BU123" i="31"/>
  <c r="S123" i="31"/>
  <c r="DU123" i="31"/>
  <c r="DC123" i="31"/>
  <c r="U10" i="27"/>
  <c r="DG10" i="27" s="1"/>
  <c r="CN10" i="27"/>
  <c r="T10" i="27"/>
  <c r="T212" i="31"/>
  <c r="DF212" i="31" s="1"/>
  <c r="CN212" i="31"/>
  <c r="DV212" i="31" s="1"/>
  <c r="AM43" i="31"/>
  <c r="BE43" i="31" s="1"/>
  <c r="BD43" i="31"/>
  <c r="BV43" i="31" s="1"/>
  <c r="BB275" i="31"/>
  <c r="BT275" i="31" s="1"/>
  <c r="AK275" i="31"/>
  <c r="AM88" i="31"/>
  <c r="BE88" i="31" s="1"/>
  <c r="BD88" i="31"/>
  <c r="BV88" i="31" s="1"/>
  <c r="DE140" i="31"/>
  <c r="CL140" i="31"/>
  <c r="DT140" i="31" s="1"/>
  <c r="R140" i="31"/>
  <c r="DD140" i="31" s="1"/>
  <c r="G140" i="31"/>
  <c r="CS140" i="31" s="1"/>
  <c r="M140" i="31"/>
  <c r="CY140" i="31" s="1"/>
  <c r="DV19" i="27"/>
  <c r="BW19" i="27"/>
  <c r="U19" i="27" s="1"/>
  <c r="DG19" i="27" s="1"/>
  <c r="DW10" i="27"/>
  <c r="EO10" i="27" s="1"/>
  <c r="B10" i="27" s="1"/>
  <c r="AM205" i="31"/>
  <c r="BE205" i="31" s="1"/>
  <c r="BD205" i="31"/>
  <c r="BV205" i="31" s="1"/>
  <c r="BU6" i="31"/>
  <c r="S6" i="31"/>
  <c r="DU6" i="31"/>
  <c r="DC6" i="31"/>
  <c r="AM13" i="31"/>
  <c r="BE13" i="31" s="1"/>
  <c r="BD13" i="31"/>
  <c r="BV13" i="31" s="1"/>
  <c r="EO127" i="31"/>
  <c r="CN140" i="31"/>
  <c r="DV140" i="31" s="1"/>
  <c r="U18" i="27"/>
  <c r="DG18" i="27" s="1"/>
  <c r="EO302" i="31"/>
  <c r="B302" i="31" s="1"/>
  <c r="BD142" i="31"/>
  <c r="BV142" i="31" s="1"/>
  <c r="AM142" i="31"/>
  <c r="BE142" i="31" s="1"/>
  <c r="EM128" i="31"/>
  <c r="DU72" i="31"/>
  <c r="S72" i="31"/>
  <c r="BU72" i="31"/>
  <c r="DC72" i="31"/>
  <c r="T6" i="27"/>
  <c r="CN6" i="27"/>
  <c r="DG6" i="27"/>
  <c r="DE19" i="27"/>
  <c r="EM19" i="27"/>
  <c r="AM237" i="31"/>
  <c r="BE237" i="31" s="1"/>
  <c r="BD237" i="31"/>
  <c r="BV237" i="31" s="1"/>
  <c r="BD123" i="31"/>
  <c r="BV123" i="31" s="1"/>
  <c r="AM123" i="31"/>
  <c r="BE123" i="31" s="1"/>
  <c r="DW212" i="31"/>
  <c r="U212" i="31"/>
  <c r="DG212" i="31" s="1"/>
  <c r="DU43" i="31"/>
  <c r="DC43" i="31"/>
  <c r="BU43" i="31"/>
  <c r="S43" i="31"/>
  <c r="T128" i="31"/>
  <c r="DF128" i="31" s="1"/>
  <c r="CN128" i="31"/>
  <c r="DV128" i="31" s="1"/>
  <c r="U28" i="31"/>
  <c r="DG28" i="31" s="1"/>
  <c r="CN28" i="31"/>
  <c r="DV28" i="31" s="1"/>
  <c r="T28" i="31"/>
  <c r="DF28" i="31" s="1"/>
  <c r="EO300" i="31"/>
  <c r="B300" i="31" s="1"/>
  <c r="CL69" i="31"/>
  <c r="DT69" i="31" s="1"/>
  <c r="R69" i="31"/>
  <c r="DD69" i="31" s="1"/>
  <c r="G69" i="31"/>
  <c r="CS69" i="31" s="1"/>
  <c r="M69" i="31"/>
  <c r="CY69" i="31" s="1"/>
  <c r="BU88" i="31"/>
  <c r="DC88" i="31"/>
  <c r="S88" i="31"/>
  <c r="DU88" i="31"/>
  <c r="DW6" i="27"/>
  <c r="EO6" i="27" s="1"/>
  <c r="B6" i="27" s="1"/>
  <c r="DF19" i="27"/>
  <c r="EO211" i="31"/>
  <c r="B211" i="31" s="1"/>
  <c r="R212" i="31"/>
  <c r="DD212" i="31" s="1"/>
  <c r="CL212" i="31"/>
  <c r="DT212" i="31" s="1"/>
  <c r="EM212" i="31" s="1"/>
  <c r="DE212" i="31"/>
  <c r="M212" i="31"/>
  <c r="CY212" i="31" s="1"/>
  <c r="G212" i="31"/>
  <c r="CS212" i="31" s="1"/>
  <c r="EM282" i="31"/>
  <c r="DC205" i="31"/>
  <c r="DU205" i="31"/>
  <c r="S205" i="31"/>
  <c r="BU205" i="31"/>
  <c r="BD6" i="31"/>
  <c r="BV6" i="31" s="1"/>
  <c r="AM6" i="31"/>
  <c r="BE6" i="31" s="1"/>
  <c r="DW128" i="31"/>
  <c r="DW28" i="31"/>
  <c r="DB275" i="31"/>
  <c r="DR275" i="31"/>
  <c r="O275" i="31"/>
  <c r="CI275" i="31"/>
  <c r="DQ275" i="31" s="1"/>
  <c r="BW69" i="31"/>
  <c r="S13" i="31"/>
  <c r="BU13" i="31"/>
  <c r="DC13" i="31"/>
  <c r="DU13" i="31"/>
  <c r="EO45" i="31"/>
  <c r="EO282" i="31"/>
  <c r="DW140" i="31"/>
  <c r="AM196" i="31"/>
  <c r="BE196" i="31" s="1"/>
  <c r="BD196" i="31"/>
  <c r="BV196" i="31" s="1"/>
  <c r="BD143" i="31"/>
  <c r="BV143" i="31" s="1"/>
  <c r="AM143" i="31"/>
  <c r="BE143" i="31" s="1"/>
  <c r="BW182" i="31"/>
  <c r="U182" i="31" s="1"/>
  <c r="EO18" i="27"/>
  <c r="B18" i="27" s="1"/>
  <c r="CN194" i="31"/>
  <c r="DV194" i="31" s="1"/>
  <c r="T194" i="31"/>
  <c r="DF194" i="31" s="1"/>
  <c r="AL184" i="31"/>
  <c r="BC184" i="31"/>
  <c r="DU269" i="31"/>
  <c r="BU269" i="31"/>
  <c r="S269" i="31"/>
  <c r="DC269" i="31"/>
  <c r="BW67" i="31"/>
  <c r="U67" i="31" s="1"/>
  <c r="T261" i="31"/>
  <c r="DF261" i="31" s="1"/>
  <c r="CN261" i="31"/>
  <c r="DV261" i="31" s="1"/>
  <c r="BD296" i="31"/>
  <c r="BV296" i="31" s="1"/>
  <c r="AM296" i="31"/>
  <c r="BE296" i="31" s="1"/>
  <c r="BD163" i="31"/>
  <c r="BV163" i="31" s="1"/>
  <c r="AM163" i="31"/>
  <c r="BE163" i="31" s="1"/>
  <c r="CI274" i="31"/>
  <c r="DQ274" i="31" s="1"/>
  <c r="DR274" i="31"/>
  <c r="O274" i="31"/>
  <c r="DB274" i="31"/>
  <c r="BW11" i="27"/>
  <c r="DW11" i="27" s="1"/>
  <c r="DV11" i="27"/>
  <c r="DW194" i="31"/>
  <c r="DE79" i="31"/>
  <c r="R79" i="31"/>
  <c r="DD79" i="31" s="1"/>
  <c r="CL79" i="31"/>
  <c r="DT79" i="31" s="1"/>
  <c r="G79" i="31"/>
  <c r="CS79" i="31" s="1"/>
  <c r="M79" i="31"/>
  <c r="CY79" i="31" s="1"/>
  <c r="DC109" i="31"/>
  <c r="S109" i="31"/>
  <c r="BU109" i="31"/>
  <c r="DU109" i="31"/>
  <c r="BC297" i="31"/>
  <c r="AL297" i="31"/>
  <c r="CL170" i="31"/>
  <c r="DT170" i="31" s="1"/>
  <c r="DE170" i="31"/>
  <c r="R170" i="31"/>
  <c r="DD170" i="31" s="1"/>
  <c r="G170" i="31"/>
  <c r="CS170" i="31" s="1"/>
  <c r="M170" i="31"/>
  <c r="CY170" i="31" s="1"/>
  <c r="R152" i="31"/>
  <c r="DD152" i="31" s="1"/>
  <c r="CL152" i="31"/>
  <c r="DT152" i="31" s="1"/>
  <c r="DE152" i="31"/>
  <c r="M152" i="31"/>
  <c r="CY152" i="31" s="1"/>
  <c r="G152" i="31"/>
  <c r="CS152" i="31" s="1"/>
  <c r="BW299" i="31"/>
  <c r="DW299" i="31" s="1"/>
  <c r="DC227" i="31"/>
  <c r="DU227" i="31"/>
  <c r="BU227" i="31"/>
  <c r="S227" i="31"/>
  <c r="T136" i="31"/>
  <c r="DF136" i="31" s="1"/>
  <c r="CN136" i="31"/>
  <c r="DV136" i="31" s="1"/>
  <c r="EO136" i="31" s="1"/>
  <c r="DG136" i="31"/>
  <c r="AM172" i="31"/>
  <c r="BE172" i="31" s="1"/>
  <c r="BD172" i="31"/>
  <c r="BV172" i="31" s="1"/>
  <c r="DF5" i="27"/>
  <c r="T64" i="31"/>
  <c r="DF64" i="31" s="1"/>
  <c r="CN64" i="31"/>
  <c r="DV64" i="31" s="1"/>
  <c r="EO64" i="31" s="1"/>
  <c r="R292" i="31"/>
  <c r="DD292" i="31" s="1"/>
  <c r="CL292" i="31"/>
  <c r="DT292" i="31" s="1"/>
  <c r="DE292" i="31"/>
  <c r="G292" i="31"/>
  <c r="CS292" i="31" s="1"/>
  <c r="M292" i="31"/>
  <c r="CY292" i="31" s="1"/>
  <c r="BW79" i="31"/>
  <c r="U79" i="31" s="1"/>
  <c r="AM132" i="31"/>
  <c r="BE132" i="31" s="1"/>
  <c r="BD132" i="31"/>
  <c r="BV132" i="31" s="1"/>
  <c r="AK274" i="31"/>
  <c r="BB274" i="31"/>
  <c r="BT274" i="31" s="1"/>
  <c r="AM61" i="31"/>
  <c r="BE61" i="31" s="1"/>
  <c r="BD61" i="31"/>
  <c r="BV61" i="31" s="1"/>
  <c r="DE99" i="31"/>
  <c r="CL99" i="31"/>
  <c r="DT99" i="31" s="1"/>
  <c r="EM99" i="31" s="1"/>
  <c r="R99" i="31"/>
  <c r="DD99" i="31" s="1"/>
  <c r="G99" i="31"/>
  <c r="CS99" i="31" s="1"/>
  <c r="M99" i="31"/>
  <c r="CY99" i="31" s="1"/>
  <c r="DC74" i="31"/>
  <c r="DU74" i="31"/>
  <c r="S74" i="31"/>
  <c r="BU74" i="31"/>
  <c r="T224" i="31"/>
  <c r="DF224" i="31" s="1"/>
  <c r="CN224" i="31"/>
  <c r="DV224" i="31" s="1"/>
  <c r="EO224" i="31" s="1"/>
  <c r="B224" i="31" s="1"/>
  <c r="DG224" i="31"/>
  <c r="R119" i="31"/>
  <c r="DD119" i="31" s="1"/>
  <c r="DE119" i="31"/>
  <c r="CL119" i="31"/>
  <c r="DT119" i="31" s="1"/>
  <c r="EM119" i="31" s="1"/>
  <c r="M119" i="31"/>
  <c r="CY119" i="31" s="1"/>
  <c r="G119" i="31"/>
  <c r="CS119" i="31" s="1"/>
  <c r="DW67" i="31"/>
  <c r="BW283" i="31"/>
  <c r="DW283" i="31" s="1"/>
  <c r="DR202" i="31"/>
  <c r="CI202" i="31"/>
  <c r="DQ202" i="31" s="1"/>
  <c r="O202" i="31"/>
  <c r="DB202" i="31"/>
  <c r="BC56" i="31"/>
  <c r="AL56" i="31"/>
  <c r="EO38" i="31"/>
  <c r="B38" i="31" s="1"/>
  <c r="AM257" i="31"/>
  <c r="BE257" i="31" s="1"/>
  <c r="BD257" i="31"/>
  <c r="BV257" i="31" s="1"/>
  <c r="BW277" i="31"/>
  <c r="DW277" i="31" s="1"/>
  <c r="DE5" i="27"/>
  <c r="CL5" i="27"/>
  <c r="R5" i="27"/>
  <c r="M5" i="27"/>
  <c r="CY5" i="27" s="1"/>
  <c r="G5" i="27"/>
  <c r="CS5" i="27" s="1"/>
  <c r="BW226" i="31"/>
  <c r="U226" i="31" s="1"/>
  <c r="DC163" i="31"/>
  <c r="BU163" i="31"/>
  <c r="S163" i="31"/>
  <c r="DU163" i="31"/>
  <c r="AM78" i="31"/>
  <c r="BE78" i="31" s="1"/>
  <c r="BD78" i="31"/>
  <c r="BV78" i="31" s="1"/>
  <c r="CN85" i="31"/>
  <c r="DV85" i="31" s="1"/>
  <c r="EO85" i="31" s="1"/>
  <c r="B85" i="31" s="1"/>
  <c r="T85" i="31"/>
  <c r="DF85" i="31" s="1"/>
  <c r="BD74" i="31"/>
  <c r="BV74" i="31" s="1"/>
  <c r="AM74" i="31"/>
  <c r="BE74" i="31" s="1"/>
  <c r="BW292" i="31"/>
  <c r="DW292" i="31" s="1"/>
  <c r="DC264" i="31"/>
  <c r="BU264" i="31"/>
  <c r="DU264" i="31"/>
  <c r="S264" i="31"/>
  <c r="BW152" i="31"/>
  <c r="DW152" i="31" s="1"/>
  <c r="BW92" i="31"/>
  <c r="BD264" i="31"/>
  <c r="BV264" i="31" s="1"/>
  <c r="AM264" i="31"/>
  <c r="BE264" i="31" s="1"/>
  <c r="EM5" i="27"/>
  <c r="U194" i="31"/>
  <c r="DG194" i="31" s="1"/>
  <c r="BD109" i="31"/>
  <c r="BV109" i="31" s="1"/>
  <c r="AM109" i="31"/>
  <c r="BE109" i="31" s="1"/>
  <c r="BU17" i="27"/>
  <c r="S17" i="27"/>
  <c r="DU17" i="27"/>
  <c r="DC17" i="27"/>
  <c r="DT17" i="27"/>
  <c r="CL226" i="31"/>
  <c r="DT226" i="31" s="1"/>
  <c r="R226" i="31"/>
  <c r="DE226" i="31"/>
  <c r="G226" i="31"/>
  <c r="CS226" i="31" s="1"/>
  <c r="M226" i="31"/>
  <c r="CY226" i="31" s="1"/>
  <c r="DC172" i="31"/>
  <c r="S172" i="31"/>
  <c r="DU172" i="31"/>
  <c r="BU172" i="31"/>
  <c r="BD71" i="31"/>
  <c r="BV71" i="31" s="1"/>
  <c r="AM71" i="31"/>
  <c r="BE71" i="31" s="1"/>
  <c r="AM267" i="31"/>
  <c r="BE267" i="31" s="1"/>
  <c r="BD267" i="31"/>
  <c r="BV267" i="31" s="1"/>
  <c r="S222" i="31"/>
  <c r="DU222" i="31"/>
  <c r="BU222" i="31"/>
  <c r="DC222" i="31"/>
  <c r="R277" i="31"/>
  <c r="DD277" i="31" s="1"/>
  <c r="CL277" i="31"/>
  <c r="DT277" i="31" s="1"/>
  <c r="DE277" i="31"/>
  <c r="G277" i="31"/>
  <c r="CS277" i="31" s="1"/>
  <c r="M277" i="31"/>
  <c r="CY277" i="31" s="1"/>
  <c r="BW99" i="31"/>
  <c r="U99" i="31" s="1"/>
  <c r="BW5" i="27"/>
  <c r="DW5" i="27" s="1"/>
  <c r="DV5" i="27"/>
  <c r="CN31" i="31"/>
  <c r="DV31" i="31" s="1"/>
  <c r="T31" i="31"/>
  <c r="DF31" i="31" s="1"/>
  <c r="BC228" i="31"/>
  <c r="AL228" i="31"/>
  <c r="BW119" i="31"/>
  <c r="DW119" i="31" s="1"/>
  <c r="BC52" i="31"/>
  <c r="AL52" i="31"/>
  <c r="DU308" i="31"/>
  <c r="BU308" i="31"/>
  <c r="S308" i="31"/>
  <c r="DC308" i="31"/>
  <c r="DW261" i="31"/>
  <c r="BB202" i="31"/>
  <c r="BT202" i="31" s="1"/>
  <c r="AK202" i="31"/>
  <c r="S57" i="31"/>
  <c r="DU57" i="31"/>
  <c r="BU57" i="31"/>
  <c r="DC57" i="31"/>
  <c r="CL283" i="31"/>
  <c r="DT283" i="31" s="1"/>
  <c r="EM283" i="31" s="1"/>
  <c r="R283" i="31"/>
  <c r="DD283" i="31" s="1"/>
  <c r="DE283" i="31"/>
  <c r="G283" i="31"/>
  <c r="CS283" i="31" s="1"/>
  <c r="M283" i="31"/>
  <c r="CY283" i="31" s="1"/>
  <c r="BW90" i="31"/>
  <c r="DU61" i="31"/>
  <c r="DC61" i="31"/>
  <c r="BU61" i="31"/>
  <c r="S61" i="31"/>
  <c r="U31" i="31"/>
  <c r="DG31" i="31" s="1"/>
  <c r="AL16" i="31"/>
  <c r="BC16" i="31"/>
  <c r="BW153" i="31"/>
  <c r="U153" i="31" s="1"/>
  <c r="CL168" i="31"/>
  <c r="DT168" i="31" s="1"/>
  <c r="R168" i="31"/>
  <c r="DD168" i="31" s="1"/>
  <c r="DE168" i="31"/>
  <c r="G168" i="31"/>
  <c r="CS168" i="31" s="1"/>
  <c r="M168" i="31"/>
  <c r="CY168" i="31" s="1"/>
  <c r="BU257" i="31"/>
  <c r="DU257" i="31"/>
  <c r="DC257" i="31"/>
  <c r="S257" i="31"/>
  <c r="BW170" i="31"/>
  <c r="DW170" i="31" s="1"/>
  <c r="R235" i="31"/>
  <c r="DD235" i="31" s="1"/>
  <c r="CL235" i="31"/>
  <c r="DT235" i="31" s="1"/>
  <c r="DE235" i="31"/>
  <c r="M235" i="31"/>
  <c r="CY235" i="31" s="1"/>
  <c r="G235" i="31"/>
  <c r="CS235" i="31" s="1"/>
  <c r="DU296" i="31"/>
  <c r="BU296" i="31"/>
  <c r="S296" i="31"/>
  <c r="DC296" i="31"/>
  <c r="AL7" i="31"/>
  <c r="BC7" i="31"/>
  <c r="DF11" i="27"/>
  <c r="DE92" i="31"/>
  <c r="CL92" i="31"/>
  <c r="DT92" i="31" s="1"/>
  <c r="R92" i="31"/>
  <c r="DD92" i="31" s="1"/>
  <c r="M92" i="31"/>
  <c r="CY92" i="31" s="1"/>
  <c r="G92" i="31"/>
  <c r="CS92" i="31" s="1"/>
  <c r="AM227" i="31"/>
  <c r="BE227" i="31" s="1"/>
  <c r="BD227" i="31"/>
  <c r="BV227" i="31" s="1"/>
  <c r="R11" i="27"/>
  <c r="DE11" i="27"/>
  <c r="CL11" i="27"/>
  <c r="G11" i="27"/>
  <c r="CS11" i="27" s="1"/>
  <c r="M11" i="27"/>
  <c r="CY11" i="27" s="1"/>
  <c r="AM125" i="31"/>
  <c r="BE125" i="31" s="1"/>
  <c r="BD125" i="31"/>
  <c r="BV125" i="31" s="1"/>
  <c r="DU310" i="31"/>
  <c r="DC310" i="31"/>
  <c r="BU310" i="31"/>
  <c r="S310" i="31"/>
  <c r="R153" i="31"/>
  <c r="DD153" i="31" s="1"/>
  <c r="DE153" i="31"/>
  <c r="CL153" i="31"/>
  <c r="DT153" i="31" s="1"/>
  <c r="EM153" i="31" s="1"/>
  <c r="G153" i="31"/>
  <c r="CS153" i="31" s="1"/>
  <c r="M153" i="31"/>
  <c r="CY153" i="31" s="1"/>
  <c r="BD126" i="31"/>
  <c r="BV126" i="31" s="1"/>
  <c r="AM126" i="31"/>
  <c r="BE126" i="31" s="1"/>
  <c r="S132" i="31"/>
  <c r="DU132" i="31"/>
  <c r="DC132" i="31"/>
  <c r="BU132" i="31"/>
  <c r="DU27" i="31"/>
  <c r="DC27" i="31"/>
  <c r="S27" i="31"/>
  <c r="BU27" i="31"/>
  <c r="CL182" i="31"/>
  <c r="DT182" i="31" s="1"/>
  <c r="R182" i="31"/>
  <c r="DD182" i="31" s="1"/>
  <c r="DE182" i="31"/>
  <c r="M182" i="31"/>
  <c r="CY182" i="31" s="1"/>
  <c r="G182" i="31"/>
  <c r="CS182" i="31" s="1"/>
  <c r="AL83" i="31"/>
  <c r="BC83" i="31"/>
  <c r="S195" i="31"/>
  <c r="DC195" i="31"/>
  <c r="DU195" i="31"/>
  <c r="BU195" i="31"/>
  <c r="BC117" i="31"/>
  <c r="AL117" i="31"/>
  <c r="DE299" i="31"/>
  <c r="R299" i="31"/>
  <c r="DD299" i="31" s="1"/>
  <c r="CL299" i="31"/>
  <c r="DT299" i="31" s="1"/>
  <c r="G299" i="31"/>
  <c r="CS299" i="31" s="1"/>
  <c r="M299" i="31"/>
  <c r="CY299" i="31" s="1"/>
  <c r="BW168" i="31"/>
  <c r="U168" i="31" s="1"/>
  <c r="BW114" i="31"/>
  <c r="U114" i="31" s="1"/>
  <c r="DE55" i="31"/>
  <c r="CL55" i="31"/>
  <c r="DT55" i="31" s="1"/>
  <c r="R55" i="31"/>
  <c r="DD55" i="31" s="1"/>
  <c r="M55" i="31"/>
  <c r="CY55" i="31" s="1"/>
  <c r="G55" i="31"/>
  <c r="CS55" i="31" s="1"/>
  <c r="DW92" i="31"/>
  <c r="U92" i="31"/>
  <c r="U277" i="31"/>
  <c r="BU196" i="31"/>
  <c r="S196" i="31"/>
  <c r="DU196" i="31"/>
  <c r="DC196" i="31"/>
  <c r="S143" i="31"/>
  <c r="BU143" i="31"/>
  <c r="DC143" i="31"/>
  <c r="DU143" i="31"/>
  <c r="DC78" i="31"/>
  <c r="BU78" i="31"/>
  <c r="DU78" i="31"/>
  <c r="S78" i="31"/>
  <c r="BW150" i="31"/>
  <c r="U150" i="31" s="1"/>
  <c r="R90" i="31"/>
  <c r="DD90" i="31" s="1"/>
  <c r="DE90" i="31"/>
  <c r="CL90" i="31"/>
  <c r="DT90" i="31" s="1"/>
  <c r="M90" i="31"/>
  <c r="CY90" i="31" s="1"/>
  <c r="G90" i="31"/>
  <c r="CS90" i="31" s="1"/>
  <c r="AM17" i="27"/>
  <c r="BE17" i="27" s="1"/>
  <c r="BD17" i="27"/>
  <c r="BV17" i="27" s="1"/>
  <c r="CN18" i="27"/>
  <c r="T18" i="27"/>
  <c r="AL10" i="31"/>
  <c r="BC10" i="31"/>
  <c r="BW235" i="31"/>
  <c r="U235" i="31" s="1"/>
  <c r="BW55" i="31"/>
  <c r="U55" i="31" s="1"/>
  <c r="CL150" i="31"/>
  <c r="DT150" i="31" s="1"/>
  <c r="R150" i="31"/>
  <c r="DD150" i="31" s="1"/>
  <c r="DE150" i="31"/>
  <c r="M150" i="31"/>
  <c r="CY150" i="31" s="1"/>
  <c r="G150" i="31"/>
  <c r="CS150" i="31" s="1"/>
  <c r="BU71" i="31"/>
  <c r="DU71" i="31"/>
  <c r="DC71" i="31"/>
  <c r="S71" i="31"/>
  <c r="EM11" i="27"/>
  <c r="DG70" i="31"/>
  <c r="T70" i="31"/>
  <c r="DF70" i="31" s="1"/>
  <c r="CN70" i="31"/>
  <c r="DV70" i="31" s="1"/>
  <c r="EO70" i="31" s="1"/>
  <c r="B70" i="31" s="1"/>
  <c r="S125" i="31"/>
  <c r="DU125" i="31"/>
  <c r="BU125" i="31"/>
  <c r="DC125" i="31"/>
  <c r="BU267" i="31"/>
  <c r="S267" i="31"/>
  <c r="DU267" i="31"/>
  <c r="DC267" i="31"/>
  <c r="AM222" i="31"/>
  <c r="BE222" i="31" s="1"/>
  <c r="BD222" i="31"/>
  <c r="BV222" i="31" s="1"/>
  <c r="BD310" i="31"/>
  <c r="BV310" i="31" s="1"/>
  <c r="AM310" i="31"/>
  <c r="BE310" i="31" s="1"/>
  <c r="R67" i="31"/>
  <c r="DD67" i="31" s="1"/>
  <c r="CL67" i="31"/>
  <c r="DT67" i="31" s="1"/>
  <c r="DE67" i="31"/>
  <c r="G67" i="31"/>
  <c r="CS67" i="31" s="1"/>
  <c r="M67" i="31"/>
  <c r="CY67" i="31" s="1"/>
  <c r="AM308" i="31"/>
  <c r="BE308" i="31" s="1"/>
  <c r="BD308" i="31"/>
  <c r="BV308" i="31" s="1"/>
  <c r="U261" i="31"/>
  <c r="DG261" i="31" s="1"/>
  <c r="DC126" i="31"/>
  <c r="S126" i="31"/>
  <c r="BU126" i="31"/>
  <c r="DU126" i="31"/>
  <c r="BD27" i="31"/>
  <c r="BV27" i="31" s="1"/>
  <c r="AM27" i="31"/>
  <c r="BE27" i="31" s="1"/>
  <c r="BD57" i="31"/>
  <c r="BV57" i="31" s="1"/>
  <c r="AM57" i="31"/>
  <c r="BE57" i="31" s="1"/>
  <c r="EO250" i="31"/>
  <c r="B250" i="31" s="1"/>
  <c r="U85" i="31"/>
  <c r="DG85" i="31" s="1"/>
  <c r="BD269" i="31"/>
  <c r="BV269" i="31" s="1"/>
  <c r="AM269" i="31"/>
  <c r="BE269" i="31" s="1"/>
  <c r="AL215" i="31"/>
  <c r="BC215" i="31"/>
  <c r="AM195" i="31"/>
  <c r="BE195" i="31" s="1"/>
  <c r="BD195" i="31"/>
  <c r="BV195" i="31" s="1"/>
  <c r="CN243" i="31"/>
  <c r="DV243" i="31" s="1"/>
  <c r="EO243" i="31" s="1"/>
  <c r="B243" i="31" s="1"/>
  <c r="T243" i="31"/>
  <c r="DF243" i="31" s="1"/>
  <c r="DG243" i="31"/>
  <c r="EO39" i="31"/>
  <c r="B39" i="31" s="1"/>
  <c r="DW31" i="31"/>
  <c r="AL285" i="31"/>
  <c r="BC285" i="31"/>
  <c r="DE114" i="31"/>
  <c r="CL114" i="31"/>
  <c r="DT114" i="31" s="1"/>
  <c r="EM114" i="31" s="1"/>
  <c r="R114" i="31"/>
  <c r="DD114" i="31" s="1"/>
  <c r="G114" i="31"/>
  <c r="CS114" i="31" s="1"/>
  <c r="M114" i="31"/>
  <c r="CY114" i="31" s="1"/>
  <c r="U170" i="31"/>
  <c r="S102" i="31" l="1"/>
  <c r="BU102" i="31"/>
  <c r="DC102" i="31"/>
  <c r="DU102" i="31"/>
  <c r="T135" i="31"/>
  <c r="DF135" i="31" s="1"/>
  <c r="EJ239" i="31"/>
  <c r="EJ115" i="31"/>
  <c r="BW53" i="31"/>
  <c r="EO200" i="31"/>
  <c r="B200" i="31" s="1"/>
  <c r="CL238" i="31"/>
  <c r="DT238" i="31" s="1"/>
  <c r="R238" i="31"/>
  <c r="DD238" i="31" s="1"/>
  <c r="DE238" i="31"/>
  <c r="G238" i="31"/>
  <c r="CS238" i="31" s="1"/>
  <c r="M238" i="31"/>
  <c r="CY238" i="31" s="1"/>
  <c r="DE32" i="31"/>
  <c r="R32" i="31"/>
  <c r="G32" i="31"/>
  <c r="CS32" i="31" s="1"/>
  <c r="M32" i="31"/>
  <c r="CY32" i="31" s="1"/>
  <c r="CL32" i="31"/>
  <c r="DT32" i="31" s="1"/>
  <c r="EM32" i="31" s="1"/>
  <c r="U62" i="31"/>
  <c r="DG62" i="31" s="1"/>
  <c r="EM265" i="31"/>
  <c r="EM260" i="31"/>
  <c r="DW53" i="31"/>
  <c r="U53" i="31"/>
  <c r="DG53" i="31" s="1"/>
  <c r="U248" i="31"/>
  <c r="DG248" i="31" s="1"/>
  <c r="EM154" i="31"/>
  <c r="DW260" i="31"/>
  <c r="EO260" i="31" s="1"/>
  <c r="U8" i="27"/>
  <c r="DG8" i="27"/>
  <c r="T8" i="27"/>
  <c r="CN8" i="27"/>
  <c r="DW8" i="27"/>
  <c r="EO8" i="27" s="1"/>
  <c r="B8" i="27" s="1"/>
  <c r="CL179" i="31"/>
  <c r="DT179" i="31" s="1"/>
  <c r="DE179" i="31"/>
  <c r="M179" i="31"/>
  <c r="CY179" i="31" s="1"/>
  <c r="G179" i="31"/>
  <c r="CS179" i="31" s="1"/>
  <c r="R179" i="31"/>
  <c r="DD179" i="31" s="1"/>
  <c r="EO49" i="31"/>
  <c r="B49" i="31" s="1"/>
  <c r="BD87" i="31"/>
  <c r="BV87" i="31" s="1"/>
  <c r="U87" i="31" s="1"/>
  <c r="DG87" i="31" s="1"/>
  <c r="AM87" i="31"/>
  <c r="BE87" i="31" s="1"/>
  <c r="BW87" i="31" s="1"/>
  <c r="CN87" i="31" s="1"/>
  <c r="DV87" i="31" s="1"/>
  <c r="B136" i="31"/>
  <c r="EM75" i="31"/>
  <c r="BW104" i="31"/>
  <c r="BU87" i="31"/>
  <c r="DC87" i="31"/>
  <c r="DU87" i="31"/>
  <c r="S87" i="31"/>
  <c r="BW238" i="31"/>
  <c r="BW32" i="31"/>
  <c r="B175" i="31"/>
  <c r="EJ251" i="31"/>
  <c r="DW135" i="31"/>
  <c r="EJ213" i="31"/>
  <c r="S14" i="31"/>
  <c r="DC14" i="31"/>
  <c r="BU14" i="31"/>
  <c r="DU14" i="31"/>
  <c r="EM179" i="31"/>
  <c r="U32" i="31"/>
  <c r="B64" i="31"/>
  <c r="B282" i="31"/>
  <c r="BD14" i="31"/>
  <c r="BV14" i="31" s="1"/>
  <c r="AM14" i="31"/>
  <c r="BE14" i="31" s="1"/>
  <c r="B268" i="31"/>
  <c r="T232" i="31"/>
  <c r="DF232" i="31" s="1"/>
  <c r="CN232" i="31"/>
  <c r="DV232" i="31" s="1"/>
  <c r="EO232" i="31" s="1"/>
  <c r="B232" i="31" s="1"/>
  <c r="DW207" i="31"/>
  <c r="T207" i="31"/>
  <c r="DF207" i="31" s="1"/>
  <c r="CN207" i="31"/>
  <c r="DV207" i="31" s="1"/>
  <c r="EO207" i="31" s="1"/>
  <c r="CL53" i="31"/>
  <c r="DT53" i="31" s="1"/>
  <c r="EM53" i="31" s="1"/>
  <c r="DE53" i="31"/>
  <c r="G53" i="31"/>
  <c r="CS53" i="31" s="1"/>
  <c r="R53" i="31"/>
  <c r="DD53" i="31" s="1"/>
  <c r="M53" i="31"/>
  <c r="CY53" i="31" s="1"/>
  <c r="B151" i="31"/>
  <c r="EJ120" i="31"/>
  <c r="EM281" i="31"/>
  <c r="BW179" i="31"/>
  <c r="DW179" i="31" s="1"/>
  <c r="G20" i="31"/>
  <c r="CS20" i="31" s="1"/>
  <c r="CL20" i="31"/>
  <c r="DT20" i="31" s="1"/>
  <c r="EM20" i="31" s="1"/>
  <c r="R20" i="31"/>
  <c r="DD20" i="31" s="1"/>
  <c r="DE20" i="31"/>
  <c r="M20" i="31"/>
  <c r="CY20" i="31" s="1"/>
  <c r="BW20" i="31"/>
  <c r="BD102" i="31"/>
  <c r="BV102" i="31" s="1"/>
  <c r="AM102" i="31"/>
  <c r="BE102" i="31" s="1"/>
  <c r="EO244" i="31"/>
  <c r="B244" i="31" s="1"/>
  <c r="U207" i="31"/>
  <c r="DG207" i="31" s="1"/>
  <c r="R199" i="31"/>
  <c r="DD199" i="31" s="1"/>
  <c r="CL199" i="31"/>
  <c r="DT199" i="31" s="1"/>
  <c r="DE199" i="31"/>
  <c r="M199" i="31"/>
  <c r="CY199" i="31" s="1"/>
  <c r="G199" i="31"/>
  <c r="CS199" i="31" s="1"/>
  <c r="U148" i="31"/>
  <c r="DG148" i="31" s="1"/>
  <c r="DW148" i="31"/>
  <c r="DU112" i="31"/>
  <c r="BU112" i="31"/>
  <c r="S112" i="31"/>
  <c r="DC112" i="31"/>
  <c r="DE256" i="31"/>
  <c r="R256" i="31"/>
  <c r="DD256" i="31" s="1"/>
  <c r="CL256" i="31"/>
  <c r="DT256" i="31" s="1"/>
  <c r="G256" i="31"/>
  <c r="CS256" i="31" s="1"/>
  <c r="M256" i="31"/>
  <c r="CY256" i="31" s="1"/>
  <c r="CN44" i="31"/>
  <c r="DV44" i="31" s="1"/>
  <c r="DW19" i="27"/>
  <c r="CN236" i="31"/>
  <c r="DV236" i="31" s="1"/>
  <c r="U44" i="31"/>
  <c r="DG44" i="31" s="1"/>
  <c r="T44" i="31"/>
  <c r="DF44" i="31" s="1"/>
  <c r="EM135" i="31"/>
  <c r="T154" i="31"/>
  <c r="DF154" i="31" s="1"/>
  <c r="EJ219" i="31"/>
  <c r="EJ157" i="31"/>
  <c r="AM82" i="31"/>
  <c r="BE82" i="31" s="1"/>
  <c r="BD82" i="31"/>
  <c r="BV82" i="31" s="1"/>
  <c r="BW256" i="31"/>
  <c r="U199" i="31"/>
  <c r="DG199" i="31" s="1"/>
  <c r="BW21" i="31"/>
  <c r="U21" i="31" s="1"/>
  <c r="DG21" i="31" s="1"/>
  <c r="EJ21" i="27"/>
  <c r="EJ173" i="31"/>
  <c r="EJ209" i="31"/>
  <c r="S82" i="31"/>
  <c r="DC82" i="31"/>
  <c r="DU82" i="31"/>
  <c r="BU82" i="31"/>
  <c r="DW256" i="31"/>
  <c r="DW199" i="31"/>
  <c r="CN199" i="31"/>
  <c r="DV199" i="31" s="1"/>
  <c r="T199" i="31"/>
  <c r="DF199" i="31" s="1"/>
  <c r="CN104" i="31"/>
  <c r="DV104" i="31" s="1"/>
  <c r="T104" i="31"/>
  <c r="DF104" i="31" s="1"/>
  <c r="CN223" i="31"/>
  <c r="DV223" i="31" s="1"/>
  <c r="T223" i="31"/>
  <c r="DF223" i="31" s="1"/>
  <c r="DW223" i="31"/>
  <c r="T254" i="31"/>
  <c r="DF254" i="31" s="1"/>
  <c r="CN254" i="31"/>
  <c r="DV254" i="31" s="1"/>
  <c r="DE254" i="31"/>
  <c r="R254" i="31"/>
  <c r="DD254" i="31" s="1"/>
  <c r="CL254" i="31"/>
  <c r="DT254" i="31" s="1"/>
  <c r="M254" i="31"/>
  <c r="CY254" i="31" s="1"/>
  <c r="G254" i="31"/>
  <c r="CS254" i="31" s="1"/>
  <c r="DU214" i="31"/>
  <c r="S214" i="31"/>
  <c r="BU214" i="31"/>
  <c r="DC214" i="31"/>
  <c r="DW62" i="31"/>
  <c r="EJ202" i="31"/>
  <c r="B127" i="31"/>
  <c r="EJ191" i="31"/>
  <c r="EJ183" i="31"/>
  <c r="B246" i="31"/>
  <c r="EJ255" i="31"/>
  <c r="EJ193" i="31"/>
  <c r="EJ201" i="31"/>
  <c r="EJ241" i="31"/>
  <c r="DW104" i="31"/>
  <c r="U104" i="31"/>
  <c r="DG104" i="31" s="1"/>
  <c r="U281" i="31"/>
  <c r="DG281" i="31" s="1"/>
  <c r="T281" i="31"/>
  <c r="DF281" i="31" s="1"/>
  <c r="CN281" i="31"/>
  <c r="DV281" i="31" s="1"/>
  <c r="DW281" i="31"/>
  <c r="U223" i="31"/>
  <c r="DG223" i="31" s="1"/>
  <c r="U254" i="31"/>
  <c r="DG254" i="31" s="1"/>
  <c r="DW254" i="31"/>
  <c r="BD214" i="31"/>
  <c r="BV214" i="31" s="1"/>
  <c r="AM214" i="31"/>
  <c r="BE214" i="31" s="1"/>
  <c r="BW214" i="31" s="1"/>
  <c r="DW182" i="31"/>
  <c r="EJ287" i="31"/>
  <c r="EO248" i="31"/>
  <c r="BW84" i="31"/>
  <c r="CN84" i="31" s="1"/>
  <c r="DV84" i="31" s="1"/>
  <c r="EJ185" i="31"/>
  <c r="DC11" i="31"/>
  <c r="S11" i="31"/>
  <c r="BU11" i="31"/>
  <c r="DU11" i="31"/>
  <c r="CL148" i="31"/>
  <c r="DT148" i="31" s="1"/>
  <c r="EM148" i="31" s="1"/>
  <c r="DE148" i="31"/>
  <c r="R148" i="31"/>
  <c r="DD148" i="31" s="1"/>
  <c r="G148" i="31"/>
  <c r="CS148" i="31" s="1"/>
  <c r="M148" i="31"/>
  <c r="CY148" i="31" s="1"/>
  <c r="AM11" i="31"/>
  <c r="BE11" i="31" s="1"/>
  <c r="BD11" i="31"/>
  <c r="BV11" i="31" s="1"/>
  <c r="AM301" i="31"/>
  <c r="BE301" i="31" s="1"/>
  <c r="BD301" i="31"/>
  <c r="BV301" i="31" s="1"/>
  <c r="DE104" i="31"/>
  <c r="R104" i="31"/>
  <c r="DD104" i="31" s="1"/>
  <c r="CL104" i="31"/>
  <c r="DT104" i="31" s="1"/>
  <c r="EM104" i="31" s="1"/>
  <c r="G104" i="31"/>
  <c r="CS104" i="31" s="1"/>
  <c r="M104" i="31"/>
  <c r="CY104" i="31" s="1"/>
  <c r="B45" i="31"/>
  <c r="CN148" i="31"/>
  <c r="DV148" i="31" s="1"/>
  <c r="EO148" i="31" s="1"/>
  <c r="T148" i="31"/>
  <c r="DF148" i="31" s="1"/>
  <c r="BD112" i="31"/>
  <c r="BV112" i="31" s="1"/>
  <c r="AM112" i="31"/>
  <c r="BE112" i="31" s="1"/>
  <c r="S301" i="31"/>
  <c r="DU301" i="31"/>
  <c r="BU301" i="31"/>
  <c r="DC301" i="31"/>
  <c r="B159" i="31"/>
  <c r="CN62" i="31"/>
  <c r="DV62" i="31" s="1"/>
  <c r="CN48" i="31"/>
  <c r="DV48" i="31" s="1"/>
  <c r="BW121" i="31"/>
  <c r="DW121" i="31" s="1"/>
  <c r="EJ279" i="31"/>
  <c r="EJ233" i="31"/>
  <c r="BU106" i="31"/>
  <c r="DU106" i="31"/>
  <c r="S106" i="31"/>
  <c r="DC106" i="31"/>
  <c r="AM253" i="31"/>
  <c r="BE253" i="31" s="1"/>
  <c r="BD253" i="31"/>
  <c r="BV253" i="31" s="1"/>
  <c r="BC173" i="31"/>
  <c r="AL173" i="31"/>
  <c r="AL21" i="27"/>
  <c r="BC21" i="27"/>
  <c r="BC201" i="31"/>
  <c r="AL201" i="31"/>
  <c r="S181" i="31"/>
  <c r="DC181" i="31"/>
  <c r="BU181" i="31"/>
  <c r="DU181" i="31"/>
  <c r="U75" i="31"/>
  <c r="DG75" i="31" s="1"/>
  <c r="CN75" i="31"/>
  <c r="DV75" i="31" s="1"/>
  <c r="EO75" i="31" s="1"/>
  <c r="B75" i="31" s="1"/>
  <c r="T75" i="31"/>
  <c r="DF75" i="31" s="1"/>
  <c r="BC225" i="31"/>
  <c r="AL225" i="31"/>
  <c r="DW265" i="31"/>
  <c r="T265" i="31"/>
  <c r="DF265" i="31" s="1"/>
  <c r="CN265" i="31"/>
  <c r="DV265" i="31" s="1"/>
  <c r="B207" i="31"/>
  <c r="DW99" i="31"/>
  <c r="U11" i="27"/>
  <c r="U48" i="31"/>
  <c r="DG48" i="31" s="1"/>
  <c r="U236" i="31"/>
  <c r="DG236" i="31" s="1"/>
  <c r="T87" i="31"/>
  <c r="DF87" i="31" s="1"/>
  <c r="EM51" i="31"/>
  <c r="EM160" i="31"/>
  <c r="BW231" i="31"/>
  <c r="BW198" i="31"/>
  <c r="DW160" i="31"/>
  <c r="EM155" i="31"/>
  <c r="EJ141" i="31"/>
  <c r="BD106" i="31"/>
  <c r="BV106" i="31" s="1"/>
  <c r="AM106" i="31"/>
  <c r="BE106" i="31" s="1"/>
  <c r="DC130" i="31"/>
  <c r="S130" i="31"/>
  <c r="BU130" i="31"/>
  <c r="DU130" i="31"/>
  <c r="AL120" i="31"/>
  <c r="BC120" i="31"/>
  <c r="AL209" i="31"/>
  <c r="BC209" i="31"/>
  <c r="AL185" i="31"/>
  <c r="BC185" i="31"/>
  <c r="DD225" i="31"/>
  <c r="EJ177" i="31"/>
  <c r="U152" i="31"/>
  <c r="U299" i="31"/>
  <c r="U140" i="31"/>
  <c r="DG140" i="31" s="1"/>
  <c r="DW87" i="31"/>
  <c r="EO166" i="31"/>
  <c r="B166" i="31" s="1"/>
  <c r="EJ203" i="31"/>
  <c r="EM124" i="31"/>
  <c r="EJ303" i="31"/>
  <c r="EO135" i="31"/>
  <c r="BW234" i="31"/>
  <c r="DC161" i="31"/>
  <c r="BU161" i="31"/>
  <c r="S161" i="31"/>
  <c r="DU161" i="31"/>
  <c r="BC221" i="31"/>
  <c r="AL221" i="31"/>
  <c r="AL241" i="31"/>
  <c r="BC241" i="31"/>
  <c r="EO245" i="31"/>
  <c r="B245" i="31" s="1"/>
  <c r="AL149" i="31"/>
  <c r="BC149" i="31"/>
  <c r="AL115" i="31"/>
  <c r="BC115" i="31"/>
  <c r="AL157" i="31"/>
  <c r="BC157" i="31"/>
  <c r="BD137" i="31"/>
  <c r="BV137" i="31" s="1"/>
  <c r="AM137" i="31"/>
  <c r="BE137" i="31" s="1"/>
  <c r="BW137" i="31" s="1"/>
  <c r="AM130" i="31"/>
  <c r="BE130" i="31" s="1"/>
  <c r="BD130" i="31"/>
  <c r="BV130" i="31" s="1"/>
  <c r="AL145" i="31"/>
  <c r="BC145" i="31"/>
  <c r="BC141" i="31"/>
  <c r="AL141" i="31"/>
  <c r="AL213" i="31"/>
  <c r="BC213" i="31"/>
  <c r="BC233" i="31"/>
  <c r="AL233" i="31"/>
  <c r="B89" i="31"/>
  <c r="AM161" i="31"/>
  <c r="BE161" i="31" s="1"/>
  <c r="BD161" i="31"/>
  <c r="BV161" i="31" s="1"/>
  <c r="BC177" i="31"/>
  <c r="AL177" i="31"/>
  <c r="AL293" i="31"/>
  <c r="BC293" i="31"/>
  <c r="DC137" i="31"/>
  <c r="BU137" i="31"/>
  <c r="DU137" i="31"/>
  <c r="S137" i="31"/>
  <c r="BU253" i="31"/>
  <c r="S253" i="31"/>
  <c r="DU253" i="31"/>
  <c r="DC253" i="31"/>
  <c r="AM181" i="31"/>
  <c r="BE181" i="31" s="1"/>
  <c r="BW181" i="31" s="1"/>
  <c r="BD181" i="31"/>
  <c r="BV181" i="31" s="1"/>
  <c r="BC193" i="31"/>
  <c r="AL193" i="31"/>
  <c r="BW139" i="31"/>
  <c r="BW289" i="31"/>
  <c r="AL295" i="31"/>
  <c r="BC295" i="31"/>
  <c r="R129" i="31"/>
  <c r="DE129" i="31"/>
  <c r="CL129" i="31"/>
  <c r="DT129" i="31" s="1"/>
  <c r="EM129" i="31" s="1"/>
  <c r="G129" i="31"/>
  <c r="CS129" i="31" s="1"/>
  <c r="M129" i="31"/>
  <c r="CY129" i="31" s="1"/>
  <c r="DC249" i="31"/>
  <c r="S249" i="31"/>
  <c r="DU249" i="31"/>
  <c r="BU249" i="31"/>
  <c r="G198" i="31"/>
  <c r="CS198" i="31" s="1"/>
  <c r="M198" i="31"/>
  <c r="CY198" i="31" s="1"/>
  <c r="DE198" i="31"/>
  <c r="CL198" i="31"/>
  <c r="DT198" i="31" s="1"/>
  <c r="R198" i="31"/>
  <c r="DD198" i="31" s="1"/>
  <c r="BU47" i="31"/>
  <c r="DU47" i="31"/>
  <c r="DC47" i="31"/>
  <c r="S47" i="31"/>
  <c r="BD15" i="31"/>
  <c r="BV15" i="31" s="1"/>
  <c r="AM15" i="31"/>
  <c r="BE15" i="31" s="1"/>
  <c r="BC303" i="31"/>
  <c r="AL303" i="31"/>
  <c r="T160" i="31"/>
  <c r="DF160" i="31" s="1"/>
  <c r="CN160" i="31"/>
  <c r="DV160" i="31" s="1"/>
  <c r="BW46" i="31"/>
  <c r="BW42" i="31"/>
  <c r="BC66" i="31"/>
  <c r="AL66" i="31"/>
  <c r="BD249" i="31"/>
  <c r="BV249" i="31" s="1"/>
  <c r="AM249" i="31"/>
  <c r="BE249" i="31" s="1"/>
  <c r="BW249" i="31" s="1"/>
  <c r="EM23" i="27"/>
  <c r="DF23" i="27"/>
  <c r="BW22" i="27"/>
  <c r="U22" i="27" s="1"/>
  <c r="DG22" i="27" s="1"/>
  <c r="DV22" i="27"/>
  <c r="AM47" i="31"/>
  <c r="BE47" i="31" s="1"/>
  <c r="BD47" i="31"/>
  <c r="BV47" i="31" s="1"/>
  <c r="S15" i="31"/>
  <c r="DU15" i="31"/>
  <c r="BU15" i="31"/>
  <c r="DC15" i="31"/>
  <c r="R46" i="31"/>
  <c r="DD46" i="31" s="1"/>
  <c r="CL46" i="31"/>
  <c r="DT46" i="31" s="1"/>
  <c r="DE46" i="31"/>
  <c r="M46" i="31"/>
  <c r="CY46" i="31" s="1"/>
  <c r="G46" i="31"/>
  <c r="CS46" i="31" s="1"/>
  <c r="DW46" i="31"/>
  <c r="BC263" i="31"/>
  <c r="AL263" i="31"/>
  <c r="AL203" i="31"/>
  <c r="BC203" i="31"/>
  <c r="CN155" i="31"/>
  <c r="DV155" i="31" s="1"/>
  <c r="EO155" i="31" s="1"/>
  <c r="T155" i="31"/>
  <c r="DF155" i="31" s="1"/>
  <c r="BU40" i="31"/>
  <c r="DC40" i="31"/>
  <c r="DU40" i="31"/>
  <c r="S40" i="31"/>
  <c r="BC279" i="31"/>
  <c r="AL279" i="31"/>
  <c r="AL255" i="31"/>
  <c r="BC255" i="31"/>
  <c r="BW23" i="27"/>
  <c r="U23" i="27" s="1"/>
  <c r="DV23" i="27"/>
  <c r="DW22" i="27"/>
  <c r="DF22" i="27"/>
  <c r="T21" i="31"/>
  <c r="DF21" i="31" s="1"/>
  <c r="DW51" i="31"/>
  <c r="CN51" i="31"/>
  <c r="DV51" i="31" s="1"/>
  <c r="T51" i="31"/>
  <c r="DF51" i="31" s="1"/>
  <c r="BC183" i="31"/>
  <c r="AL183" i="31"/>
  <c r="CN286" i="31"/>
  <c r="DV286" i="31" s="1"/>
  <c r="EO286" i="31" s="1"/>
  <c r="T286" i="31"/>
  <c r="DF286" i="31" s="1"/>
  <c r="BW138" i="31"/>
  <c r="CN138" i="31" s="1"/>
  <c r="DV138" i="31" s="1"/>
  <c r="EO44" i="31"/>
  <c r="BC291" i="31"/>
  <c r="AL291" i="31"/>
  <c r="AM40" i="31"/>
  <c r="BE40" i="31" s="1"/>
  <c r="BD40" i="31"/>
  <c r="BV40" i="31" s="1"/>
  <c r="EM22" i="27"/>
  <c r="U51" i="31"/>
  <c r="DG51" i="31" s="1"/>
  <c r="U286" i="31"/>
  <c r="DG286" i="31" s="1"/>
  <c r="U234" i="31"/>
  <c r="DG234" i="31" s="1"/>
  <c r="DW234" i="31"/>
  <c r="DE37" i="31"/>
  <c r="R37" i="31"/>
  <c r="DD37" i="31" s="1"/>
  <c r="CL37" i="31"/>
  <c r="DT37" i="31" s="1"/>
  <c r="M37" i="31"/>
  <c r="CY37" i="31" s="1"/>
  <c r="G37" i="31"/>
  <c r="CS37" i="31" s="1"/>
  <c r="AM217" i="31"/>
  <c r="BE217" i="31" s="1"/>
  <c r="BD217" i="31"/>
  <c r="BV217" i="31" s="1"/>
  <c r="AL251" i="31"/>
  <c r="BC251" i="31"/>
  <c r="DE62" i="31"/>
  <c r="CL62" i="31"/>
  <c r="DT62" i="31" s="1"/>
  <c r="R62" i="31"/>
  <c r="DD62" i="31" s="1"/>
  <c r="M62" i="31"/>
  <c r="CY62" i="31" s="1"/>
  <c r="G62" i="31"/>
  <c r="CS62" i="31" s="1"/>
  <c r="CN234" i="31"/>
  <c r="DV234" i="31" s="1"/>
  <c r="T234" i="31"/>
  <c r="DF234" i="31" s="1"/>
  <c r="BW88" i="31"/>
  <c r="U88" i="31" s="1"/>
  <c r="BW174" i="31"/>
  <c r="T174" i="31" s="1"/>
  <c r="DF174" i="31" s="1"/>
  <c r="BW276" i="31"/>
  <c r="U276" i="31" s="1"/>
  <c r="DG276" i="31" s="1"/>
  <c r="S50" i="31"/>
  <c r="DC50" i="31"/>
  <c r="BU50" i="31"/>
  <c r="DU50" i="31"/>
  <c r="M23" i="27"/>
  <c r="CY23" i="27" s="1"/>
  <c r="CL23" i="27"/>
  <c r="R23" i="27"/>
  <c r="G23" i="27"/>
  <c r="CS23" i="27" s="1"/>
  <c r="DE23" i="27"/>
  <c r="BW129" i="31"/>
  <c r="U129" i="31" s="1"/>
  <c r="DG129" i="31" s="1"/>
  <c r="BC219" i="31"/>
  <c r="AL219" i="31"/>
  <c r="BU217" i="31"/>
  <c r="DC217" i="31"/>
  <c r="DU217" i="31"/>
  <c r="S217" i="31"/>
  <c r="U231" i="31"/>
  <c r="DG231" i="31" s="1"/>
  <c r="CL21" i="31"/>
  <c r="DT21" i="31" s="1"/>
  <c r="EM21" i="31" s="1"/>
  <c r="R21" i="31"/>
  <c r="DD21" i="31" s="1"/>
  <c r="DE21" i="31"/>
  <c r="M21" i="31"/>
  <c r="CY21" i="31" s="1"/>
  <c r="G21" i="31"/>
  <c r="CS21" i="31" s="1"/>
  <c r="AL58" i="31"/>
  <c r="BC58" i="31"/>
  <c r="B154" i="31"/>
  <c r="R84" i="31"/>
  <c r="DD84" i="31" s="1"/>
  <c r="CL84" i="31"/>
  <c r="DT84" i="31" s="1"/>
  <c r="DE84" i="31"/>
  <c r="M84" i="31"/>
  <c r="CY84" i="31" s="1"/>
  <c r="G84" i="31"/>
  <c r="CS84" i="31" s="1"/>
  <c r="AM50" i="31"/>
  <c r="BE50" i="31" s="1"/>
  <c r="BD50" i="31"/>
  <c r="BV50" i="31" s="1"/>
  <c r="DW20" i="27"/>
  <c r="EO20" i="27" s="1"/>
  <c r="B20" i="27" s="1"/>
  <c r="CN20" i="27"/>
  <c r="T20" i="27"/>
  <c r="DG20" i="27"/>
  <c r="G231" i="31"/>
  <c r="CS231" i="31" s="1"/>
  <c r="CL231" i="31"/>
  <c r="DT231" i="31" s="1"/>
  <c r="R231" i="31"/>
  <c r="DE231" i="31"/>
  <c r="M231" i="31"/>
  <c r="CY231" i="31" s="1"/>
  <c r="CL22" i="27"/>
  <c r="DE22" i="27"/>
  <c r="R22" i="27"/>
  <c r="M22" i="27"/>
  <c r="CY22" i="27" s="1"/>
  <c r="G22" i="27"/>
  <c r="CS22" i="27" s="1"/>
  <c r="DW231" i="31"/>
  <c r="T231" i="31"/>
  <c r="DF231" i="31" s="1"/>
  <c r="CN231" i="31"/>
  <c r="DV231" i="31" s="1"/>
  <c r="DC17" i="31"/>
  <c r="DU17" i="31"/>
  <c r="S17" i="31"/>
  <c r="BU17" i="31"/>
  <c r="EM286" i="31"/>
  <c r="AL191" i="31"/>
  <c r="BC191" i="31"/>
  <c r="U283" i="31"/>
  <c r="DG283" i="31" s="1"/>
  <c r="EM248" i="31"/>
  <c r="BW37" i="31"/>
  <c r="U37" i="31" s="1"/>
  <c r="DW204" i="31"/>
  <c r="CN204" i="31"/>
  <c r="DV204" i="31" s="1"/>
  <c r="M234" i="31"/>
  <c r="CY234" i="31" s="1"/>
  <c r="CL234" i="31"/>
  <c r="DT234" i="31" s="1"/>
  <c r="R234" i="31"/>
  <c r="DD234" i="31" s="1"/>
  <c r="DE234" i="31"/>
  <c r="G234" i="31"/>
  <c r="CS234" i="31" s="1"/>
  <c r="AM17" i="31"/>
  <c r="BE17" i="31" s="1"/>
  <c r="BD17" i="31"/>
  <c r="BV17" i="31" s="1"/>
  <c r="U124" i="31"/>
  <c r="DG124" i="31" s="1"/>
  <c r="CN124" i="31"/>
  <c r="DV124" i="31" s="1"/>
  <c r="EO124" i="31" s="1"/>
  <c r="B124" i="31" s="1"/>
  <c r="T124" i="31"/>
  <c r="DF124" i="31" s="1"/>
  <c r="AL239" i="31"/>
  <c r="BC239" i="31"/>
  <c r="U155" i="31"/>
  <c r="DG155" i="31" s="1"/>
  <c r="U292" i="31"/>
  <c r="DG292" i="31" s="1"/>
  <c r="DW226" i="31"/>
  <c r="CN210" i="31"/>
  <c r="DV210" i="31" s="1"/>
  <c r="EO162" i="31"/>
  <c r="B162" i="31" s="1"/>
  <c r="R289" i="31"/>
  <c r="DD289" i="31" s="1"/>
  <c r="DE289" i="31"/>
  <c r="CL289" i="31"/>
  <c r="DT289" i="31" s="1"/>
  <c r="G289" i="31"/>
  <c r="CS289" i="31" s="1"/>
  <c r="M289" i="31"/>
  <c r="CY289" i="31" s="1"/>
  <c r="AM122" i="31"/>
  <c r="BE122" i="31" s="1"/>
  <c r="BD122" i="31"/>
  <c r="BV122" i="31" s="1"/>
  <c r="BD60" i="31"/>
  <c r="BV60" i="31" s="1"/>
  <c r="AM60" i="31"/>
  <c r="BE60" i="31" s="1"/>
  <c r="EM44" i="31"/>
  <c r="AM101" i="31"/>
  <c r="BE101" i="31" s="1"/>
  <c r="BD101" i="31"/>
  <c r="BV101" i="31" s="1"/>
  <c r="CN289" i="31"/>
  <c r="DV289" i="31" s="1"/>
  <c r="T289" i="31"/>
  <c r="DF289" i="31" s="1"/>
  <c r="EM15" i="27"/>
  <c r="DV13" i="27"/>
  <c r="BW13" i="27"/>
  <c r="EO98" i="31"/>
  <c r="B98" i="31" s="1"/>
  <c r="EM67" i="31"/>
  <c r="EM140" i="31"/>
  <c r="EM13" i="27"/>
  <c r="B248" i="31"/>
  <c r="EO95" i="31"/>
  <c r="B95" i="31" s="1"/>
  <c r="S122" i="31"/>
  <c r="DC122" i="31"/>
  <c r="DU122" i="31"/>
  <c r="BU122" i="31"/>
  <c r="DC60" i="31"/>
  <c r="DU60" i="31"/>
  <c r="BU60" i="31"/>
  <c r="S60" i="31"/>
  <c r="S101" i="31"/>
  <c r="DU101" i="31"/>
  <c r="BU101" i="31"/>
  <c r="DC101" i="31"/>
  <c r="DW289" i="31"/>
  <c r="U289" i="31"/>
  <c r="DG289" i="31" s="1"/>
  <c r="DE121" i="31"/>
  <c r="CL121" i="31"/>
  <c r="DT121" i="31" s="1"/>
  <c r="EM121" i="31" s="1"/>
  <c r="R121" i="31"/>
  <c r="DD121" i="31" s="1"/>
  <c r="M121" i="31"/>
  <c r="CY121" i="31" s="1"/>
  <c r="G121" i="31"/>
  <c r="CS121" i="31" s="1"/>
  <c r="BD73" i="31"/>
  <c r="BV73" i="31" s="1"/>
  <c r="AM73" i="31"/>
  <c r="BE73" i="31" s="1"/>
  <c r="DC218" i="31"/>
  <c r="BU218" i="31"/>
  <c r="DU218" i="31"/>
  <c r="S218" i="31"/>
  <c r="T121" i="31"/>
  <c r="DF121" i="31" s="1"/>
  <c r="CN121" i="31"/>
  <c r="DV121" i="31" s="1"/>
  <c r="DU100" i="31"/>
  <c r="DC100" i="31"/>
  <c r="S100" i="31"/>
  <c r="BU100" i="31"/>
  <c r="DF15" i="27"/>
  <c r="CN42" i="31"/>
  <c r="DV42" i="31" s="1"/>
  <c r="T42" i="31"/>
  <c r="DF42" i="31" s="1"/>
  <c r="CL15" i="27"/>
  <c r="R15" i="27"/>
  <c r="DE15" i="27"/>
  <c r="G15" i="27"/>
  <c r="CS15" i="27" s="1"/>
  <c r="M15" i="27"/>
  <c r="CY15" i="27" s="1"/>
  <c r="BU73" i="31"/>
  <c r="S73" i="31"/>
  <c r="DU73" i="31"/>
  <c r="DC73" i="31"/>
  <c r="AM218" i="31"/>
  <c r="BE218" i="31" s="1"/>
  <c r="BD218" i="31"/>
  <c r="BV218" i="31" s="1"/>
  <c r="DW210" i="31"/>
  <c r="BW29" i="31"/>
  <c r="CN29" i="31" s="1"/>
  <c r="DV29" i="31" s="1"/>
  <c r="R13" i="27"/>
  <c r="CL13" i="27"/>
  <c r="DE13" i="27"/>
  <c r="M13" i="27"/>
  <c r="CY13" i="27" s="1"/>
  <c r="G13" i="27"/>
  <c r="CS13" i="27" s="1"/>
  <c r="CL139" i="31"/>
  <c r="DT139" i="31" s="1"/>
  <c r="M139" i="31"/>
  <c r="CY139" i="31" s="1"/>
  <c r="R139" i="31"/>
  <c r="DD139" i="31" s="1"/>
  <c r="G139" i="31"/>
  <c r="CS139" i="31" s="1"/>
  <c r="DE139" i="31"/>
  <c r="CL220" i="31"/>
  <c r="DT220" i="31" s="1"/>
  <c r="EM220" i="31" s="1"/>
  <c r="R220" i="31"/>
  <c r="DD220" i="31" s="1"/>
  <c r="DE220" i="31"/>
  <c r="M220" i="31"/>
  <c r="CY220" i="31" s="1"/>
  <c r="G220" i="31"/>
  <c r="CS220" i="31" s="1"/>
  <c r="BD100" i="31"/>
  <c r="BV100" i="31" s="1"/>
  <c r="AM100" i="31"/>
  <c r="BE100" i="31" s="1"/>
  <c r="DV15" i="27"/>
  <c r="BW15" i="27"/>
  <c r="U42" i="31"/>
  <c r="DG42" i="31" s="1"/>
  <c r="DW42" i="31"/>
  <c r="BW220" i="31"/>
  <c r="DW220" i="31" s="1"/>
  <c r="DE42" i="31"/>
  <c r="CL42" i="31"/>
  <c r="DT42" i="31" s="1"/>
  <c r="R42" i="31"/>
  <c r="DD42" i="31" s="1"/>
  <c r="M42" i="31"/>
  <c r="CY42" i="31" s="1"/>
  <c r="G42" i="31"/>
  <c r="CS42" i="31" s="1"/>
  <c r="DW13" i="27"/>
  <c r="U13" i="27"/>
  <c r="DG13" i="27" s="1"/>
  <c r="DF13" i="27"/>
  <c r="DW114" i="31"/>
  <c r="EM292" i="31"/>
  <c r="EM152" i="31"/>
  <c r="EM170" i="31"/>
  <c r="EJ274" i="31"/>
  <c r="BW142" i="31"/>
  <c r="T142" i="31" s="1"/>
  <c r="DF142" i="31" s="1"/>
  <c r="BW13" i="31"/>
  <c r="BW23" i="31"/>
  <c r="EO210" i="31"/>
  <c r="B210" i="31" s="1"/>
  <c r="CL276" i="31"/>
  <c r="DT276" i="31" s="1"/>
  <c r="R276" i="31"/>
  <c r="DD276" i="31" s="1"/>
  <c r="DE276" i="31"/>
  <c r="M276" i="31"/>
  <c r="CY276" i="31" s="1"/>
  <c r="G276" i="31"/>
  <c r="CS276" i="31" s="1"/>
  <c r="AM91" i="31"/>
  <c r="BE91" i="31" s="1"/>
  <c r="BD91" i="31"/>
  <c r="BV91" i="31" s="1"/>
  <c r="AM146" i="31"/>
  <c r="BE146" i="31" s="1"/>
  <c r="BD146" i="31"/>
  <c r="BV146" i="31" s="1"/>
  <c r="DW276" i="31"/>
  <c r="DU91" i="31"/>
  <c r="DC91" i="31"/>
  <c r="BU91" i="31"/>
  <c r="S91" i="31"/>
  <c r="DU146" i="31"/>
  <c r="BU146" i="31"/>
  <c r="S146" i="31"/>
  <c r="DC146" i="31"/>
  <c r="DU96" i="31"/>
  <c r="DC96" i="31"/>
  <c r="BU96" i="31"/>
  <c r="S96" i="31"/>
  <c r="AM305" i="31"/>
  <c r="BE305" i="31" s="1"/>
  <c r="BD305" i="31"/>
  <c r="BV305" i="31" s="1"/>
  <c r="DU103" i="31"/>
  <c r="DC103" i="31"/>
  <c r="S103" i="31"/>
  <c r="BU103" i="31"/>
  <c r="DG88" i="31"/>
  <c r="BW205" i="31"/>
  <c r="T205" i="31" s="1"/>
  <c r="DF205" i="31" s="1"/>
  <c r="DW48" i="31"/>
  <c r="EO48" i="31" s="1"/>
  <c r="CN186" i="31"/>
  <c r="DV186" i="31" s="1"/>
  <c r="T186" i="31"/>
  <c r="DF186" i="31" s="1"/>
  <c r="DG186" i="31"/>
  <c r="BD284" i="31"/>
  <c r="BV284" i="31" s="1"/>
  <c r="AM284" i="31"/>
  <c r="BE284" i="31" s="1"/>
  <c r="BC287" i="31"/>
  <c r="AL287" i="31"/>
  <c r="DW186" i="31"/>
  <c r="BU113" i="31"/>
  <c r="DU113" i="31"/>
  <c r="DC113" i="31"/>
  <c r="S113" i="31"/>
  <c r="BU247" i="31"/>
  <c r="S247" i="31"/>
  <c r="DC247" i="31"/>
  <c r="DU247" i="31"/>
  <c r="EO87" i="31"/>
  <c r="BW169" i="31"/>
  <c r="U169" i="31" s="1"/>
  <c r="R12" i="27"/>
  <c r="DE12" i="27"/>
  <c r="G12" i="27"/>
  <c r="CS12" i="27" s="1"/>
  <c r="M12" i="27"/>
  <c r="CY12" i="27" s="1"/>
  <c r="CL12" i="27"/>
  <c r="DE36" i="31"/>
  <c r="R36" i="31"/>
  <c r="DD36" i="31" s="1"/>
  <c r="CL36" i="31"/>
  <c r="DT36" i="31" s="1"/>
  <c r="G36" i="31"/>
  <c r="CS36" i="31" s="1"/>
  <c r="M36" i="31"/>
  <c r="CY36" i="31" s="1"/>
  <c r="EO35" i="31"/>
  <c r="B35" i="31" s="1"/>
  <c r="CL93" i="31"/>
  <c r="DT93" i="31" s="1"/>
  <c r="EM93" i="31" s="1"/>
  <c r="R93" i="31"/>
  <c r="DD93" i="31" s="1"/>
  <c r="DE93" i="31"/>
  <c r="G93" i="31"/>
  <c r="CS93" i="31" s="1"/>
  <c r="M93" i="31"/>
  <c r="CY93" i="31" s="1"/>
  <c r="BD103" i="31"/>
  <c r="BV103" i="31" s="1"/>
  <c r="AM103" i="31"/>
  <c r="BE103" i="31" s="1"/>
  <c r="BW86" i="31"/>
  <c r="R133" i="31"/>
  <c r="DD133" i="31" s="1"/>
  <c r="DE133" i="31"/>
  <c r="CL133" i="31"/>
  <c r="DT133" i="31" s="1"/>
  <c r="EM133" i="31" s="1"/>
  <c r="G133" i="31"/>
  <c r="CS133" i="31" s="1"/>
  <c r="M133" i="31"/>
  <c r="CY133" i="31" s="1"/>
  <c r="DT24" i="27"/>
  <c r="BU24" i="27"/>
  <c r="S24" i="27"/>
  <c r="DU24" i="27"/>
  <c r="DC24" i="27"/>
  <c r="T23" i="31"/>
  <c r="DF23" i="31" s="1"/>
  <c r="CN23" i="31"/>
  <c r="DV23" i="31" s="1"/>
  <c r="DC76" i="31"/>
  <c r="BU76" i="31"/>
  <c r="S76" i="31"/>
  <c r="DU76" i="31"/>
  <c r="CL29" i="31"/>
  <c r="DT29" i="31" s="1"/>
  <c r="R29" i="31"/>
  <c r="DE29" i="31"/>
  <c r="M29" i="31"/>
  <c r="CY29" i="31" s="1"/>
  <c r="G29" i="31"/>
  <c r="CS29" i="31" s="1"/>
  <c r="BU97" i="31"/>
  <c r="S97" i="31"/>
  <c r="DU97" i="31"/>
  <c r="DC97" i="31"/>
  <c r="CN174" i="31"/>
  <c r="DV174" i="31" s="1"/>
  <c r="U86" i="31"/>
  <c r="DW86" i="31"/>
  <c r="M174" i="31"/>
  <c r="CY174" i="31" s="1"/>
  <c r="DE174" i="31"/>
  <c r="G174" i="31"/>
  <c r="CS174" i="31" s="1"/>
  <c r="R174" i="31"/>
  <c r="DD174" i="31" s="1"/>
  <c r="CL174" i="31"/>
  <c r="DT174" i="31" s="1"/>
  <c r="DW153" i="31"/>
  <c r="EM299" i="31"/>
  <c r="DW79" i="31"/>
  <c r="EM277" i="31"/>
  <c r="EJ275" i="31"/>
  <c r="BW123" i="31"/>
  <c r="DW123" i="31" s="1"/>
  <c r="BW237" i="31"/>
  <c r="U237" i="31" s="1"/>
  <c r="DG237" i="31" s="1"/>
  <c r="DV12" i="27"/>
  <c r="BW12" i="27"/>
  <c r="S284" i="31"/>
  <c r="DU284" i="31"/>
  <c r="DC284" i="31"/>
  <c r="BU284" i="31"/>
  <c r="BD271" i="31"/>
  <c r="BV271" i="31" s="1"/>
  <c r="AM271" i="31"/>
  <c r="BE271" i="31" s="1"/>
  <c r="DU41" i="31"/>
  <c r="S41" i="31"/>
  <c r="DC41" i="31"/>
  <c r="BU41" i="31"/>
  <c r="EM236" i="31"/>
  <c r="BD113" i="31"/>
  <c r="BV113" i="31" s="1"/>
  <c r="AM113" i="31"/>
  <c r="BE113" i="31" s="1"/>
  <c r="CN25" i="31"/>
  <c r="DV25" i="31" s="1"/>
  <c r="EO25" i="31" s="1"/>
  <c r="T25" i="31"/>
  <c r="DF25" i="31" s="1"/>
  <c r="BD247" i="31"/>
  <c r="BV247" i="31" s="1"/>
  <c r="AM247" i="31"/>
  <c r="BE247" i="31" s="1"/>
  <c r="R278" i="31"/>
  <c r="DD278" i="31" s="1"/>
  <c r="DE278" i="31"/>
  <c r="CL278" i="31"/>
  <c r="DT278" i="31" s="1"/>
  <c r="M278" i="31"/>
  <c r="CY278" i="31" s="1"/>
  <c r="G278" i="31"/>
  <c r="CS278" i="31" s="1"/>
  <c r="CL34" i="31"/>
  <c r="DT34" i="31" s="1"/>
  <c r="R34" i="31"/>
  <c r="DD34" i="31" s="1"/>
  <c r="DE34" i="31"/>
  <c r="M34" i="31"/>
  <c r="CY34" i="31" s="1"/>
  <c r="G34" i="31"/>
  <c r="CS34" i="31" s="1"/>
  <c r="CL138" i="31"/>
  <c r="DT138" i="31" s="1"/>
  <c r="DE138" i="31"/>
  <c r="R138" i="31"/>
  <c r="DD138" i="31" s="1"/>
  <c r="G138" i="31"/>
  <c r="CS138" i="31" s="1"/>
  <c r="M138" i="31"/>
  <c r="CY138" i="31" s="1"/>
  <c r="R169" i="31"/>
  <c r="DD169" i="31" s="1"/>
  <c r="CL169" i="31"/>
  <c r="DT169" i="31" s="1"/>
  <c r="DE169" i="31"/>
  <c r="M169" i="31"/>
  <c r="CY169" i="31" s="1"/>
  <c r="G169" i="31"/>
  <c r="CS169" i="31" s="1"/>
  <c r="T29" i="31"/>
  <c r="BD167" i="31"/>
  <c r="BV167" i="31" s="1"/>
  <c r="AM167" i="31"/>
  <c r="BE167" i="31" s="1"/>
  <c r="T138" i="31"/>
  <c r="DF138" i="31" s="1"/>
  <c r="T88" i="31"/>
  <c r="DF88" i="31" s="1"/>
  <c r="BW278" i="31"/>
  <c r="AM96" i="31"/>
  <c r="BE96" i="31" s="1"/>
  <c r="BD96" i="31"/>
  <c r="BV96" i="31" s="1"/>
  <c r="BD24" i="27"/>
  <c r="BV24" i="27" s="1"/>
  <c r="AM24" i="27"/>
  <c r="BE24" i="27" s="1"/>
  <c r="U23" i="31"/>
  <c r="DG23" i="31" s="1"/>
  <c r="DW23" i="31"/>
  <c r="S271" i="31"/>
  <c r="DC271" i="31"/>
  <c r="BU271" i="31"/>
  <c r="DU271" i="31"/>
  <c r="AM41" i="31"/>
  <c r="BE41" i="31" s="1"/>
  <c r="BD41" i="31"/>
  <c r="BV41" i="31" s="1"/>
  <c r="AM76" i="31"/>
  <c r="BE76" i="31" s="1"/>
  <c r="BD76" i="31"/>
  <c r="BV76" i="31" s="1"/>
  <c r="BW133" i="31"/>
  <c r="BW93" i="31"/>
  <c r="DW93" i="31" s="1"/>
  <c r="BU305" i="31"/>
  <c r="DC305" i="31"/>
  <c r="DU305" i="31"/>
  <c r="S305" i="31"/>
  <c r="CL86" i="31"/>
  <c r="DT86" i="31" s="1"/>
  <c r="DE86" i="31"/>
  <c r="R86" i="31"/>
  <c r="DD86" i="31" s="1"/>
  <c r="M86" i="31"/>
  <c r="CY86" i="31" s="1"/>
  <c r="G86" i="31"/>
  <c r="CS86" i="31" s="1"/>
  <c r="EO236" i="31"/>
  <c r="EM12" i="27"/>
  <c r="AM97" i="31"/>
  <c r="BE97" i="31" s="1"/>
  <c r="BD97" i="31"/>
  <c r="BV97" i="31" s="1"/>
  <c r="EM25" i="31"/>
  <c r="DW29" i="31"/>
  <c r="DF29" i="31"/>
  <c r="DE23" i="31"/>
  <c r="M23" i="31"/>
  <c r="CY23" i="31" s="1"/>
  <c r="R23" i="31"/>
  <c r="CL23" i="31"/>
  <c r="DT23" i="31" s="1"/>
  <c r="EM23" i="31" s="1"/>
  <c r="G23" i="31"/>
  <c r="CS23" i="31" s="1"/>
  <c r="BW36" i="31"/>
  <c r="U25" i="31"/>
  <c r="DG25" i="31" s="1"/>
  <c r="BW34" i="31"/>
  <c r="S167" i="31"/>
  <c r="DU167" i="31"/>
  <c r="DC167" i="31"/>
  <c r="BU167" i="31"/>
  <c r="EM150" i="31"/>
  <c r="EM90" i="31"/>
  <c r="EM55" i="31"/>
  <c r="EM182" i="31"/>
  <c r="EM92" i="31"/>
  <c r="EM235" i="31"/>
  <c r="EM168" i="31"/>
  <c r="EM79" i="31"/>
  <c r="CL13" i="31"/>
  <c r="DT13" i="31" s="1"/>
  <c r="EM13" i="31" s="1"/>
  <c r="DE13" i="31"/>
  <c r="G13" i="31"/>
  <c r="CS13" i="31" s="1"/>
  <c r="R13" i="31"/>
  <c r="DD13" i="31" s="1"/>
  <c r="M13" i="31"/>
  <c r="CY13" i="31" s="1"/>
  <c r="T69" i="31"/>
  <c r="DF69" i="31" s="1"/>
  <c r="CN69" i="31"/>
  <c r="DV69" i="31" s="1"/>
  <c r="BW6" i="31"/>
  <c r="DW6" i="31" s="1"/>
  <c r="CL205" i="31"/>
  <c r="DT205" i="31" s="1"/>
  <c r="DE205" i="31"/>
  <c r="M205" i="31"/>
  <c r="CY205" i="31" s="1"/>
  <c r="R205" i="31"/>
  <c r="DD205" i="31" s="1"/>
  <c r="G205" i="31"/>
  <c r="CS205" i="31" s="1"/>
  <c r="DE88" i="31"/>
  <c r="CL88" i="31"/>
  <c r="DT88" i="31" s="1"/>
  <c r="G88" i="31"/>
  <c r="CS88" i="31" s="1"/>
  <c r="R88" i="31"/>
  <c r="DD88" i="31" s="1"/>
  <c r="M88" i="31"/>
  <c r="CY88" i="31" s="1"/>
  <c r="EM69" i="31"/>
  <c r="EO28" i="31"/>
  <c r="B28" i="31" s="1"/>
  <c r="EO128" i="31"/>
  <c r="U123" i="31"/>
  <c r="DG123" i="31" s="1"/>
  <c r="R72" i="31"/>
  <c r="DD72" i="31" s="1"/>
  <c r="DE72" i="31"/>
  <c r="CL72" i="31"/>
  <c r="DT72" i="31" s="1"/>
  <c r="G72" i="31"/>
  <c r="CS72" i="31" s="1"/>
  <c r="M72" i="31"/>
  <c r="CY72" i="31" s="1"/>
  <c r="B128" i="31"/>
  <c r="EO140" i="31"/>
  <c r="U13" i="31"/>
  <c r="DG13" i="31" s="1"/>
  <c r="DW13" i="31"/>
  <c r="U69" i="31"/>
  <c r="DG69" i="31" s="1"/>
  <c r="DW69" i="31"/>
  <c r="R6" i="31"/>
  <c r="DD6" i="31" s="1"/>
  <c r="CL6" i="31"/>
  <c r="DT6" i="31" s="1"/>
  <c r="EM6" i="31" s="1"/>
  <c r="DE6" i="31"/>
  <c r="G6" i="31"/>
  <c r="CS6" i="31" s="1"/>
  <c r="M6" i="31"/>
  <c r="CY6" i="31" s="1"/>
  <c r="CN19" i="27"/>
  <c r="T19" i="27"/>
  <c r="BC275" i="31"/>
  <c r="AL275" i="31"/>
  <c r="EO212" i="31"/>
  <c r="B212" i="31" s="1"/>
  <c r="EO31" i="31"/>
  <c r="B31" i="31" s="1"/>
  <c r="EM226" i="31"/>
  <c r="EO11" i="27"/>
  <c r="B11" i="27" s="1"/>
  <c r="EM205" i="31"/>
  <c r="R43" i="31"/>
  <c r="DD43" i="31" s="1"/>
  <c r="M43" i="31"/>
  <c r="CY43" i="31" s="1"/>
  <c r="DE43" i="31"/>
  <c r="CL43" i="31"/>
  <c r="DT43" i="31" s="1"/>
  <c r="EM43" i="31" s="1"/>
  <c r="G43" i="31"/>
  <c r="CS43" i="31" s="1"/>
  <c r="EO19" i="27"/>
  <c r="B19" i="27" s="1"/>
  <c r="BW43" i="31"/>
  <c r="R123" i="31"/>
  <c r="CL123" i="31"/>
  <c r="DT123" i="31" s="1"/>
  <c r="EM123" i="31" s="1"/>
  <c r="DE123" i="31"/>
  <c r="G123" i="31"/>
  <c r="CS123" i="31" s="1"/>
  <c r="M123" i="31"/>
  <c r="CY123" i="31" s="1"/>
  <c r="R237" i="31"/>
  <c r="DD237" i="31" s="1"/>
  <c r="DE237" i="31"/>
  <c r="CL237" i="31"/>
  <c r="DT237" i="31" s="1"/>
  <c r="G237" i="31"/>
  <c r="CS237" i="31" s="1"/>
  <c r="M237" i="31"/>
  <c r="CY237" i="31" s="1"/>
  <c r="EM48" i="31"/>
  <c r="BW72" i="31"/>
  <c r="DE142" i="31"/>
  <c r="CL142" i="31"/>
  <c r="DT142" i="31" s="1"/>
  <c r="R142" i="31"/>
  <c r="DD142" i="31" s="1"/>
  <c r="G142" i="31"/>
  <c r="CS142" i="31" s="1"/>
  <c r="M142" i="31"/>
  <c r="CY142" i="31" s="1"/>
  <c r="DC215" i="31"/>
  <c r="DU215" i="31"/>
  <c r="S215" i="31"/>
  <c r="BU215" i="31"/>
  <c r="DE195" i="31"/>
  <c r="CL195" i="31"/>
  <c r="DT195" i="31" s="1"/>
  <c r="R195" i="31"/>
  <c r="DD195" i="31" s="1"/>
  <c r="G195" i="31"/>
  <c r="CS195" i="31" s="1"/>
  <c r="M195" i="31"/>
  <c r="CY195" i="31" s="1"/>
  <c r="T90" i="31"/>
  <c r="DF90" i="31" s="1"/>
  <c r="CN90" i="31"/>
  <c r="DV90" i="31" s="1"/>
  <c r="CL57" i="31"/>
  <c r="DT57" i="31" s="1"/>
  <c r="DE57" i="31"/>
  <c r="R57" i="31"/>
  <c r="DD57" i="31" s="1"/>
  <c r="M57" i="31"/>
  <c r="CY57" i="31" s="1"/>
  <c r="G57" i="31"/>
  <c r="CS57" i="31" s="1"/>
  <c r="R308" i="31"/>
  <c r="DD308" i="31" s="1"/>
  <c r="DE308" i="31"/>
  <c r="CL308" i="31"/>
  <c r="DT308" i="31" s="1"/>
  <c r="M308" i="31"/>
  <c r="CY308" i="31" s="1"/>
  <c r="G308" i="31"/>
  <c r="CS308" i="31" s="1"/>
  <c r="DE222" i="31"/>
  <c r="R222" i="31"/>
  <c r="DD222" i="31" s="1"/>
  <c r="CL222" i="31"/>
  <c r="DT222" i="31" s="1"/>
  <c r="EM222" i="31" s="1"/>
  <c r="M222" i="31"/>
  <c r="CY222" i="31" s="1"/>
  <c r="G222" i="31"/>
  <c r="CS222" i="31" s="1"/>
  <c r="CL172" i="31"/>
  <c r="DT172" i="31" s="1"/>
  <c r="DE172" i="31"/>
  <c r="R172" i="31"/>
  <c r="DD172" i="31" s="1"/>
  <c r="G172" i="31"/>
  <c r="CS172" i="31" s="1"/>
  <c r="M172" i="31"/>
  <c r="CY172" i="31" s="1"/>
  <c r="DW168" i="31"/>
  <c r="BW78" i="31"/>
  <c r="DW78" i="31" s="1"/>
  <c r="R163" i="31"/>
  <c r="DD163" i="31" s="1"/>
  <c r="CL163" i="31"/>
  <c r="DT163" i="31" s="1"/>
  <c r="DE163" i="31"/>
  <c r="M163" i="31"/>
  <c r="CY163" i="31" s="1"/>
  <c r="G163" i="31"/>
  <c r="CS163" i="31" s="1"/>
  <c r="U90" i="31"/>
  <c r="DG90" i="31" s="1"/>
  <c r="S285" i="31"/>
  <c r="BU285" i="31"/>
  <c r="DC285" i="31"/>
  <c r="DU285" i="31"/>
  <c r="AM215" i="31"/>
  <c r="BE215" i="31" s="1"/>
  <c r="BD215" i="31"/>
  <c r="BV215" i="31" s="1"/>
  <c r="DE126" i="31"/>
  <c r="R126" i="31"/>
  <c r="CL126" i="31"/>
  <c r="DT126" i="31" s="1"/>
  <c r="M126" i="31"/>
  <c r="CY126" i="31" s="1"/>
  <c r="G126" i="31"/>
  <c r="CS126" i="31" s="1"/>
  <c r="BW17" i="27"/>
  <c r="U17" i="27" s="1"/>
  <c r="DV17" i="27"/>
  <c r="CN150" i="31"/>
  <c r="DV150" i="31" s="1"/>
  <c r="DG150" i="31"/>
  <c r="T150" i="31"/>
  <c r="DF150" i="31" s="1"/>
  <c r="CL196" i="31"/>
  <c r="DT196" i="31" s="1"/>
  <c r="DE196" i="31"/>
  <c r="R196" i="31"/>
  <c r="DD196" i="31" s="1"/>
  <c r="G196" i="31"/>
  <c r="CS196" i="31" s="1"/>
  <c r="M196" i="31"/>
  <c r="CY196" i="31" s="1"/>
  <c r="BW227" i="31"/>
  <c r="DW150" i="31"/>
  <c r="BU7" i="31"/>
  <c r="DC7" i="31"/>
  <c r="DU7" i="31"/>
  <c r="S7" i="31"/>
  <c r="CL296" i="31"/>
  <c r="DT296" i="31" s="1"/>
  <c r="DE296" i="31"/>
  <c r="R296" i="31"/>
  <c r="DD296" i="31" s="1"/>
  <c r="G296" i="31"/>
  <c r="CS296" i="31" s="1"/>
  <c r="M296" i="31"/>
  <c r="CY296" i="31" s="1"/>
  <c r="BU16" i="31"/>
  <c r="DC16" i="31"/>
  <c r="S16" i="31"/>
  <c r="DU16" i="31"/>
  <c r="DE61" i="31"/>
  <c r="CL61" i="31"/>
  <c r="DT61" i="31" s="1"/>
  <c r="R61" i="31"/>
  <c r="DD61" i="31" s="1"/>
  <c r="G61" i="31"/>
  <c r="CS61" i="31" s="1"/>
  <c r="M61" i="31"/>
  <c r="CY61" i="31" s="1"/>
  <c r="BD52" i="31"/>
  <c r="BV52" i="31" s="1"/>
  <c r="AM52" i="31"/>
  <c r="BE52" i="31" s="1"/>
  <c r="BD228" i="31"/>
  <c r="BV228" i="31" s="1"/>
  <c r="AM228" i="31"/>
  <c r="BE228" i="31" s="1"/>
  <c r="EO5" i="27"/>
  <c r="B5" i="27" s="1"/>
  <c r="CN99" i="31"/>
  <c r="DV99" i="31" s="1"/>
  <c r="EO99" i="31" s="1"/>
  <c r="B99" i="31" s="1"/>
  <c r="T99" i="31"/>
  <c r="DF99" i="31" s="1"/>
  <c r="DG99" i="31"/>
  <c r="BW267" i="31"/>
  <c r="DW267" i="31" s="1"/>
  <c r="T92" i="31"/>
  <c r="DF92" i="31" s="1"/>
  <c r="CN92" i="31"/>
  <c r="DV92" i="31" s="1"/>
  <c r="EO92" i="31" s="1"/>
  <c r="DG92" i="31"/>
  <c r="EM163" i="31"/>
  <c r="T277" i="31"/>
  <c r="DF277" i="31" s="1"/>
  <c r="CN277" i="31"/>
  <c r="DV277" i="31" s="1"/>
  <c r="EO277" i="31" s="1"/>
  <c r="DG277" i="31"/>
  <c r="BW257" i="31"/>
  <c r="U257" i="31" s="1"/>
  <c r="CL74" i="31"/>
  <c r="DT74" i="31" s="1"/>
  <c r="DE74" i="31"/>
  <c r="R74" i="31"/>
  <c r="DD74" i="31" s="1"/>
  <c r="M74" i="31"/>
  <c r="CY74" i="31" s="1"/>
  <c r="G74" i="31"/>
  <c r="CS74" i="31" s="1"/>
  <c r="BW61" i="31"/>
  <c r="U61" i="31" s="1"/>
  <c r="DW90" i="31"/>
  <c r="T79" i="31"/>
  <c r="DF79" i="31" s="1"/>
  <c r="CN79" i="31"/>
  <c r="DV79" i="31" s="1"/>
  <c r="DG79" i="31"/>
  <c r="DE227" i="31"/>
  <c r="CL227" i="31"/>
  <c r="DT227" i="31" s="1"/>
  <c r="R227" i="31"/>
  <c r="M227" i="31"/>
  <c r="CY227" i="31" s="1"/>
  <c r="G227" i="31"/>
  <c r="CS227" i="31" s="1"/>
  <c r="BD297" i="31"/>
  <c r="BV297" i="31" s="1"/>
  <c r="AM297" i="31"/>
  <c r="BE297" i="31" s="1"/>
  <c r="CL109" i="31"/>
  <c r="DT109" i="31" s="1"/>
  <c r="EM109" i="31" s="1"/>
  <c r="R109" i="31"/>
  <c r="DD109" i="31" s="1"/>
  <c r="DE109" i="31"/>
  <c r="M109" i="31"/>
  <c r="CY109" i="31" s="1"/>
  <c r="G109" i="31"/>
  <c r="CS109" i="31" s="1"/>
  <c r="T11" i="27"/>
  <c r="DG11" i="27"/>
  <c r="CN11" i="27"/>
  <c r="BW163" i="31"/>
  <c r="DW163" i="31" s="1"/>
  <c r="DU184" i="31"/>
  <c r="DC184" i="31"/>
  <c r="S184" i="31"/>
  <c r="BU184" i="31"/>
  <c r="DW55" i="31"/>
  <c r="DG182" i="31"/>
  <c r="CN182" i="31"/>
  <c r="DV182" i="31" s="1"/>
  <c r="EO182" i="31" s="1"/>
  <c r="T182" i="31"/>
  <c r="DF182" i="31" s="1"/>
  <c r="BW196" i="31"/>
  <c r="T168" i="31"/>
  <c r="DF168" i="31" s="1"/>
  <c r="CN168" i="31"/>
  <c r="DV168" i="31" s="1"/>
  <c r="DG168" i="31"/>
  <c r="R27" i="31"/>
  <c r="CL27" i="31"/>
  <c r="DT27" i="31" s="1"/>
  <c r="DE27" i="31"/>
  <c r="M27" i="31"/>
  <c r="CY27" i="31" s="1"/>
  <c r="G27" i="31"/>
  <c r="CS27" i="31" s="1"/>
  <c r="DE310" i="31"/>
  <c r="R310" i="31"/>
  <c r="DD310" i="31" s="1"/>
  <c r="CL310" i="31"/>
  <c r="DT310" i="31" s="1"/>
  <c r="DO310" i="31"/>
  <c r="M310" i="31"/>
  <c r="CY310" i="31" s="1"/>
  <c r="EG310" i="31" s="1"/>
  <c r="G310" i="31"/>
  <c r="CS310" i="31" s="1"/>
  <c r="R257" i="31"/>
  <c r="DD257" i="31" s="1"/>
  <c r="CL257" i="31"/>
  <c r="DT257" i="31" s="1"/>
  <c r="DE257" i="31"/>
  <c r="M257" i="31"/>
  <c r="CY257" i="31" s="1"/>
  <c r="G257" i="31"/>
  <c r="CS257" i="31" s="1"/>
  <c r="CN153" i="31"/>
  <c r="DV153" i="31" s="1"/>
  <c r="EO153" i="31" s="1"/>
  <c r="B153" i="31" s="1"/>
  <c r="T153" i="31"/>
  <c r="DF153" i="31" s="1"/>
  <c r="DG153" i="31"/>
  <c r="CN119" i="31"/>
  <c r="DV119" i="31" s="1"/>
  <c r="EO119" i="31" s="1"/>
  <c r="B119" i="31" s="1"/>
  <c r="T119" i="31"/>
  <c r="DF119" i="31" s="1"/>
  <c r="BD285" i="31"/>
  <c r="BV285" i="31" s="1"/>
  <c r="AM285" i="31"/>
  <c r="BE285" i="31" s="1"/>
  <c r="BW269" i="31"/>
  <c r="DW269" i="31" s="1"/>
  <c r="BW27" i="31"/>
  <c r="DW27" i="31" s="1"/>
  <c r="BW222" i="31"/>
  <c r="DW222" i="31" s="1"/>
  <c r="DE125" i="31"/>
  <c r="R125" i="31"/>
  <c r="CL125" i="31"/>
  <c r="DT125" i="31" s="1"/>
  <c r="G125" i="31"/>
  <c r="CS125" i="31" s="1"/>
  <c r="M125" i="31"/>
  <c r="CY125" i="31" s="1"/>
  <c r="CL71" i="31"/>
  <c r="DT71" i="31" s="1"/>
  <c r="R71" i="31"/>
  <c r="DD71" i="31" s="1"/>
  <c r="DE71" i="31"/>
  <c r="G71" i="31"/>
  <c r="CS71" i="31" s="1"/>
  <c r="M71" i="31"/>
  <c r="CY71" i="31" s="1"/>
  <c r="DG235" i="31"/>
  <c r="T235" i="31"/>
  <c r="DF235" i="31" s="1"/>
  <c r="CN235" i="31"/>
  <c r="DV235" i="31" s="1"/>
  <c r="CL78" i="31"/>
  <c r="DT78" i="31" s="1"/>
  <c r="DE78" i="31"/>
  <c r="R78" i="31"/>
  <c r="DD78" i="31" s="1"/>
  <c r="G78" i="31"/>
  <c r="CS78" i="31" s="1"/>
  <c r="M78" i="31"/>
  <c r="CY78" i="31" s="1"/>
  <c r="T114" i="31"/>
  <c r="DF114" i="31" s="1"/>
  <c r="DG114" i="31"/>
  <c r="CN114" i="31"/>
  <c r="DV114" i="31" s="1"/>
  <c r="BD117" i="31"/>
  <c r="BV117" i="31" s="1"/>
  <c r="AM117" i="31"/>
  <c r="BE117" i="31" s="1"/>
  <c r="BU83" i="31"/>
  <c r="DC83" i="31"/>
  <c r="S83" i="31"/>
  <c r="DU83" i="31"/>
  <c r="CL132" i="31"/>
  <c r="DT132" i="31" s="1"/>
  <c r="EM132" i="31" s="1"/>
  <c r="R132" i="31"/>
  <c r="DE132" i="31"/>
  <c r="G132" i="31"/>
  <c r="CS132" i="31" s="1"/>
  <c r="M132" i="31"/>
  <c r="CY132" i="31" s="1"/>
  <c r="BW126" i="31"/>
  <c r="DW126" i="31" s="1"/>
  <c r="BW125" i="31"/>
  <c r="AM7" i="31"/>
  <c r="BE7" i="31" s="1"/>
  <c r="BD7" i="31"/>
  <c r="BV7" i="31" s="1"/>
  <c r="AM16" i="31"/>
  <c r="BE16" i="31" s="1"/>
  <c r="BD16" i="31"/>
  <c r="BV16" i="31" s="1"/>
  <c r="BC202" i="31"/>
  <c r="AL202" i="31"/>
  <c r="EM308" i="31"/>
  <c r="DU52" i="31"/>
  <c r="BU52" i="31"/>
  <c r="DC52" i="31"/>
  <c r="S52" i="31"/>
  <c r="BU228" i="31"/>
  <c r="S228" i="31"/>
  <c r="DU228" i="31"/>
  <c r="DC228" i="31"/>
  <c r="T5" i="27"/>
  <c r="CN5" i="27"/>
  <c r="BW71" i="31"/>
  <c r="U71" i="31" s="1"/>
  <c r="DW235" i="31"/>
  <c r="DE17" i="27"/>
  <c r="CL17" i="27"/>
  <c r="R17" i="27"/>
  <c r="G17" i="27"/>
  <c r="CS17" i="27" s="1"/>
  <c r="M17" i="27"/>
  <c r="CY17" i="27" s="1"/>
  <c r="BW264" i="31"/>
  <c r="U264" i="31" s="1"/>
  <c r="CN292" i="31"/>
  <c r="DV292" i="31" s="1"/>
  <c r="EO292" i="31" s="1"/>
  <c r="B292" i="31" s="1"/>
  <c r="T292" i="31"/>
  <c r="DF292" i="31" s="1"/>
  <c r="BD56" i="31"/>
  <c r="BV56" i="31" s="1"/>
  <c r="AM56" i="31"/>
  <c r="BE56" i="31" s="1"/>
  <c r="BC274" i="31"/>
  <c r="AL274" i="31"/>
  <c r="U119" i="31"/>
  <c r="DG119" i="31" s="1"/>
  <c r="U5" i="27"/>
  <c r="DG5" i="27" s="1"/>
  <c r="BW172" i="31"/>
  <c r="CN299" i="31"/>
  <c r="DV299" i="31" s="1"/>
  <c r="EO299" i="31" s="1"/>
  <c r="DG299" i="31"/>
  <c r="T299" i="31"/>
  <c r="DF299" i="31" s="1"/>
  <c r="S297" i="31"/>
  <c r="DU297" i="31"/>
  <c r="BU297" i="31"/>
  <c r="DC297" i="31"/>
  <c r="U163" i="31"/>
  <c r="EO261" i="31"/>
  <c r="B261" i="31" s="1"/>
  <c r="CN67" i="31"/>
  <c r="DV67" i="31" s="1"/>
  <c r="EO67" i="31" s="1"/>
  <c r="DG67" i="31"/>
  <c r="T67" i="31"/>
  <c r="DF67" i="31" s="1"/>
  <c r="BD184" i="31"/>
  <c r="BV184" i="31" s="1"/>
  <c r="AM184" i="31"/>
  <c r="BE184" i="31" s="1"/>
  <c r="BW143" i="31"/>
  <c r="BW57" i="31"/>
  <c r="DW57" i="31" s="1"/>
  <c r="BW308" i="31"/>
  <c r="DW308" i="31" s="1"/>
  <c r="AM10" i="31"/>
  <c r="BE10" i="31" s="1"/>
  <c r="BD10" i="31"/>
  <c r="BV10" i="31" s="1"/>
  <c r="DF17" i="27"/>
  <c r="BW195" i="31"/>
  <c r="U195" i="31" s="1"/>
  <c r="BW310" i="31"/>
  <c r="U310" i="31" s="1"/>
  <c r="CL267" i="31"/>
  <c r="DT267" i="31" s="1"/>
  <c r="DE267" i="31"/>
  <c r="R267" i="31"/>
  <c r="DD267" i="31" s="1"/>
  <c r="G267" i="31"/>
  <c r="CS267" i="31" s="1"/>
  <c r="M267" i="31"/>
  <c r="CY267" i="31" s="1"/>
  <c r="T55" i="31"/>
  <c r="DF55" i="31" s="1"/>
  <c r="DG55" i="31"/>
  <c r="CN55" i="31"/>
  <c r="DV55" i="31" s="1"/>
  <c r="DC10" i="31"/>
  <c r="S10" i="31"/>
  <c r="BU10" i="31"/>
  <c r="DU10" i="31"/>
  <c r="DE143" i="31"/>
  <c r="R143" i="31"/>
  <c r="DD143" i="31" s="1"/>
  <c r="CL143" i="31"/>
  <c r="DT143" i="31" s="1"/>
  <c r="EM143" i="31" s="1"/>
  <c r="M143" i="31"/>
  <c r="CY143" i="31" s="1"/>
  <c r="G143" i="31"/>
  <c r="CS143" i="31" s="1"/>
  <c r="S117" i="31"/>
  <c r="DC117" i="31"/>
  <c r="DU117" i="31"/>
  <c r="BU117" i="31"/>
  <c r="AM83" i="31"/>
  <c r="BE83" i="31" s="1"/>
  <c r="BD83" i="31"/>
  <c r="BV83" i="31" s="1"/>
  <c r="T170" i="31"/>
  <c r="DF170" i="31" s="1"/>
  <c r="CN170" i="31"/>
  <c r="DV170" i="31" s="1"/>
  <c r="EO170" i="31" s="1"/>
  <c r="B170" i="31" s="1"/>
  <c r="DG170" i="31"/>
  <c r="EM17" i="27"/>
  <c r="BW109" i="31"/>
  <c r="DW109" i="31" s="1"/>
  <c r="CN152" i="31"/>
  <c r="DV152" i="31" s="1"/>
  <c r="EO152" i="31" s="1"/>
  <c r="T152" i="31"/>
  <c r="DF152" i="31" s="1"/>
  <c r="DG152" i="31"/>
  <c r="DE264" i="31"/>
  <c r="R264" i="31"/>
  <c r="DD264" i="31" s="1"/>
  <c r="CL264" i="31"/>
  <c r="DT264" i="31" s="1"/>
  <c r="G264" i="31"/>
  <c r="CS264" i="31" s="1"/>
  <c r="M264" i="31"/>
  <c r="CY264" i="31" s="1"/>
  <c r="BW74" i="31"/>
  <c r="DW74" i="31" s="1"/>
  <c r="CN226" i="31"/>
  <c r="DV226" i="31" s="1"/>
  <c r="T226" i="31"/>
  <c r="DF226" i="31" s="1"/>
  <c r="DG226" i="31"/>
  <c r="S56" i="31"/>
  <c r="DU56" i="31"/>
  <c r="BU56" i="31"/>
  <c r="DC56" i="31"/>
  <c r="T283" i="31"/>
  <c r="DF283" i="31" s="1"/>
  <c r="CN283" i="31"/>
  <c r="DV283" i="31" s="1"/>
  <c r="EO283" i="31" s="1"/>
  <c r="B283" i="31" s="1"/>
  <c r="BW132" i="31"/>
  <c r="U132" i="31" s="1"/>
  <c r="BW296" i="31"/>
  <c r="DE269" i="31"/>
  <c r="CL269" i="31"/>
  <c r="DT269" i="31" s="1"/>
  <c r="R269" i="31"/>
  <c r="DD269" i="31" s="1"/>
  <c r="M269" i="31"/>
  <c r="CY269" i="31" s="1"/>
  <c r="G269" i="31"/>
  <c r="CS269" i="31" s="1"/>
  <c r="EO62" i="31"/>
  <c r="EO194" i="31"/>
  <c r="B194" i="31" s="1"/>
  <c r="EM254" i="31" l="1"/>
  <c r="EO223" i="31"/>
  <c r="B223" i="31" s="1"/>
  <c r="BW14" i="31"/>
  <c r="CL14" i="31"/>
  <c r="DT14" i="31" s="1"/>
  <c r="EM14" i="31" s="1"/>
  <c r="DE14" i="31"/>
  <c r="G14" i="31"/>
  <c r="CS14" i="31" s="1"/>
  <c r="M14" i="31"/>
  <c r="CY14" i="31" s="1"/>
  <c r="R14" i="31"/>
  <c r="DD14" i="31" s="1"/>
  <c r="DW238" i="31"/>
  <c r="CN238" i="31"/>
  <c r="DV238" i="31" s="1"/>
  <c r="EO238" i="31" s="1"/>
  <c r="B238" i="31" s="1"/>
  <c r="T238" i="31"/>
  <c r="DF238" i="31" s="1"/>
  <c r="CN20" i="31"/>
  <c r="DV20" i="31" s="1"/>
  <c r="T20" i="31"/>
  <c r="DF20" i="31" s="1"/>
  <c r="DW14" i="31"/>
  <c r="EM238" i="31"/>
  <c r="DE102" i="31"/>
  <c r="R102" i="31"/>
  <c r="DD102" i="31" s="1"/>
  <c r="CL102" i="31"/>
  <c r="DT102" i="31" s="1"/>
  <c r="EM102" i="31" s="1"/>
  <c r="M102" i="31"/>
  <c r="CY102" i="31" s="1"/>
  <c r="G102" i="31"/>
  <c r="CS102" i="31" s="1"/>
  <c r="EO281" i="31"/>
  <c r="B281" i="31" s="1"/>
  <c r="BW82" i="31"/>
  <c r="EM199" i="31"/>
  <c r="T53" i="31"/>
  <c r="DF53" i="31" s="1"/>
  <c r="CN53" i="31"/>
  <c r="DV53" i="31" s="1"/>
  <c r="EO53" i="31" s="1"/>
  <c r="B53" i="31" s="1"/>
  <c r="DE87" i="31"/>
  <c r="R87" i="31"/>
  <c r="DD87" i="31" s="1"/>
  <c r="CL87" i="31"/>
  <c r="DT87" i="31" s="1"/>
  <c r="G87" i="31"/>
  <c r="CS87" i="31" s="1"/>
  <c r="M87" i="31"/>
  <c r="CY87" i="31" s="1"/>
  <c r="B260" i="31"/>
  <c r="U179" i="31"/>
  <c r="DG179" i="31" s="1"/>
  <c r="BW11" i="31"/>
  <c r="T11" i="31" s="1"/>
  <c r="U238" i="31"/>
  <c r="DG238" i="31" s="1"/>
  <c r="U20" i="31"/>
  <c r="DG20" i="31" s="1"/>
  <c r="BW130" i="31"/>
  <c r="T130" i="31" s="1"/>
  <c r="DF130" i="31" s="1"/>
  <c r="B135" i="31"/>
  <c r="EM256" i="31"/>
  <c r="BW102" i="31"/>
  <c r="CN179" i="31"/>
  <c r="DV179" i="31" s="1"/>
  <c r="EO179" i="31" s="1"/>
  <c r="B179" i="31" s="1"/>
  <c r="T179" i="31"/>
  <c r="DF179" i="31" s="1"/>
  <c r="DW20" i="31"/>
  <c r="DW32" i="31"/>
  <c r="CN32" i="31"/>
  <c r="DV32" i="31" s="1"/>
  <c r="EO32" i="31" s="1"/>
  <c r="B32" i="31" s="1"/>
  <c r="DG32" i="31"/>
  <c r="T32" i="31"/>
  <c r="DF32" i="31" s="1"/>
  <c r="B277" i="31"/>
  <c r="B236" i="31"/>
  <c r="CN276" i="31"/>
  <c r="DV276" i="31" s="1"/>
  <c r="U121" i="31"/>
  <c r="DG121" i="31" s="1"/>
  <c r="B44" i="31"/>
  <c r="EM231" i="31"/>
  <c r="BW253" i="31"/>
  <c r="T253" i="31" s="1"/>
  <c r="DF253" i="31" s="1"/>
  <c r="BW112" i="31"/>
  <c r="U214" i="31"/>
  <c r="DG214" i="31" s="1"/>
  <c r="DW214" i="31"/>
  <c r="EO199" i="31"/>
  <c r="B199" i="31" s="1"/>
  <c r="EO114" i="31"/>
  <c r="B114" i="31" s="1"/>
  <c r="T276" i="31"/>
  <c r="DF276" i="31" s="1"/>
  <c r="CN21" i="31"/>
  <c r="DV21" i="31" s="1"/>
  <c r="CN130" i="31"/>
  <c r="DV130" i="31" s="1"/>
  <c r="EM198" i="31"/>
  <c r="DW112" i="31"/>
  <c r="U112" i="31"/>
  <c r="DG112" i="31" s="1"/>
  <c r="EM169" i="31"/>
  <c r="U174" i="31"/>
  <c r="DG174" i="31" s="1"/>
  <c r="U84" i="31"/>
  <c r="DG84" i="31" s="1"/>
  <c r="U130" i="31"/>
  <c r="DG130" i="31" s="1"/>
  <c r="T84" i="31"/>
  <c r="DF84" i="31" s="1"/>
  <c r="BW217" i="31"/>
  <c r="DW21" i="31"/>
  <c r="EM46" i="31"/>
  <c r="BW161" i="31"/>
  <c r="B148" i="31"/>
  <c r="R82" i="31"/>
  <c r="DD82" i="31" s="1"/>
  <c r="CL82" i="31"/>
  <c r="DT82" i="31" s="1"/>
  <c r="DE82" i="31"/>
  <c r="G82" i="31"/>
  <c r="CS82" i="31" s="1"/>
  <c r="M82" i="31"/>
  <c r="CY82" i="31" s="1"/>
  <c r="DW264" i="31"/>
  <c r="DW174" i="31"/>
  <c r="DW84" i="31"/>
  <c r="BW40" i="31"/>
  <c r="U40" i="31" s="1"/>
  <c r="DG40" i="31" s="1"/>
  <c r="R301" i="31"/>
  <c r="DD301" i="31" s="1"/>
  <c r="EM301" i="31" s="1"/>
  <c r="DE301" i="31"/>
  <c r="CL301" i="31"/>
  <c r="DT301" i="31" s="1"/>
  <c r="M301" i="31"/>
  <c r="CY301" i="31" s="1"/>
  <c r="G301" i="31"/>
  <c r="CS301" i="31" s="1"/>
  <c r="BW301" i="31"/>
  <c r="U301" i="31" s="1"/>
  <c r="DG301" i="31" s="1"/>
  <c r="U256" i="31"/>
  <c r="DG256" i="31" s="1"/>
  <c r="CN256" i="31"/>
  <c r="DV256" i="31" s="1"/>
  <c r="EO256" i="31" s="1"/>
  <c r="B256" i="31" s="1"/>
  <c r="T256" i="31"/>
  <c r="DF256" i="31" s="1"/>
  <c r="B182" i="31"/>
  <c r="EO265" i="31"/>
  <c r="B265" i="31" s="1"/>
  <c r="CN11" i="31"/>
  <c r="DV11" i="31" s="1"/>
  <c r="DW11" i="31"/>
  <c r="EO11" i="31" s="1"/>
  <c r="DF11" i="31"/>
  <c r="U11" i="31"/>
  <c r="DG11" i="31" s="1"/>
  <c r="M11" i="31"/>
  <c r="CY11" i="31" s="1"/>
  <c r="R11" i="31"/>
  <c r="CL11" i="31"/>
  <c r="DT11" i="31" s="1"/>
  <c r="EM11" i="31" s="1"/>
  <c r="DE11" i="31"/>
  <c r="G11" i="31"/>
  <c r="CS11" i="31" s="1"/>
  <c r="EO104" i="31"/>
  <c r="B104" i="31" s="1"/>
  <c r="DW82" i="31"/>
  <c r="EO160" i="31"/>
  <c r="R214" i="31"/>
  <c r="DD214" i="31" s="1"/>
  <c r="CL214" i="31"/>
  <c r="DT214" i="31" s="1"/>
  <c r="EM214" i="31" s="1"/>
  <c r="DE214" i="31"/>
  <c r="M214" i="31"/>
  <c r="CY214" i="31" s="1"/>
  <c r="G214" i="31"/>
  <c r="CS214" i="31" s="1"/>
  <c r="EO254" i="31"/>
  <c r="B254" i="31" s="1"/>
  <c r="U82" i="31"/>
  <c r="DG82" i="31" s="1"/>
  <c r="T82" i="31"/>
  <c r="DF82" i="31" s="1"/>
  <c r="CN82" i="31"/>
  <c r="DV82" i="31" s="1"/>
  <c r="T214" i="31"/>
  <c r="DF214" i="31" s="1"/>
  <c r="CN214" i="31"/>
  <c r="DV214" i="31" s="1"/>
  <c r="EO214" i="31" s="1"/>
  <c r="B214" i="31" s="1"/>
  <c r="R112" i="31"/>
  <c r="DD112" i="31" s="1"/>
  <c r="CL112" i="31"/>
  <c r="DT112" i="31" s="1"/>
  <c r="EM112" i="31" s="1"/>
  <c r="DE112" i="31"/>
  <c r="M112" i="31"/>
  <c r="CY112" i="31" s="1"/>
  <c r="G112" i="31"/>
  <c r="CS112" i="31" s="1"/>
  <c r="T137" i="31"/>
  <c r="DF137" i="31" s="1"/>
  <c r="CN137" i="31"/>
  <c r="DV137" i="31" s="1"/>
  <c r="BU115" i="31"/>
  <c r="DC115" i="31"/>
  <c r="S115" i="31"/>
  <c r="DU115" i="31"/>
  <c r="S221" i="31"/>
  <c r="DC221" i="31"/>
  <c r="BU221" i="31"/>
  <c r="DU221" i="31"/>
  <c r="AM185" i="31"/>
  <c r="BE185" i="31" s="1"/>
  <c r="BD185" i="31"/>
  <c r="AM120" i="31"/>
  <c r="BE120" i="31" s="1"/>
  <c r="BD120" i="31"/>
  <c r="BV120" i="31" s="1"/>
  <c r="S173" i="31"/>
  <c r="DC173" i="31"/>
  <c r="DU173" i="31"/>
  <c r="BU173" i="31"/>
  <c r="EO226" i="31"/>
  <c r="B226" i="31" s="1"/>
  <c r="DW17" i="27"/>
  <c r="CN142" i="31"/>
  <c r="DV142" i="31" s="1"/>
  <c r="EO22" i="27"/>
  <c r="B22" i="27" s="1"/>
  <c r="B160" i="31"/>
  <c r="DC145" i="31"/>
  <c r="DU145" i="31"/>
  <c r="BU145" i="31"/>
  <c r="S145" i="31"/>
  <c r="CN123" i="31"/>
  <c r="DV123" i="31" s="1"/>
  <c r="DW237" i="31"/>
  <c r="DW138" i="31"/>
  <c r="U29" i="31"/>
  <c r="DG29" i="31" s="1"/>
  <c r="CN88" i="31"/>
  <c r="DV88" i="31" s="1"/>
  <c r="EO121" i="31"/>
  <c r="EM234" i="31"/>
  <c r="EO204" i="31"/>
  <c r="B204" i="31" s="1"/>
  <c r="EO231" i="31"/>
  <c r="DW130" i="31"/>
  <c r="EO234" i="31"/>
  <c r="EM37" i="31"/>
  <c r="DU193" i="31"/>
  <c r="DC193" i="31"/>
  <c r="S193" i="31"/>
  <c r="BU193" i="31"/>
  <c r="M253" i="31"/>
  <c r="CY253" i="31" s="1"/>
  <c r="R253" i="31"/>
  <c r="DD253" i="31" s="1"/>
  <c r="DE253" i="31"/>
  <c r="CL253" i="31"/>
  <c r="DT253" i="31" s="1"/>
  <c r="EM253" i="31" s="1"/>
  <c r="G253" i="31"/>
  <c r="CS253" i="31" s="1"/>
  <c r="S177" i="31"/>
  <c r="DC177" i="31"/>
  <c r="DU177" i="31"/>
  <c r="BU177" i="31"/>
  <c r="AM213" i="31"/>
  <c r="BE213" i="31" s="1"/>
  <c r="BD213" i="31"/>
  <c r="BV213" i="31" s="1"/>
  <c r="BU141" i="31"/>
  <c r="DU141" i="31"/>
  <c r="DC141" i="31"/>
  <c r="S141" i="31"/>
  <c r="AM145" i="31"/>
  <c r="BE145" i="31" s="1"/>
  <c r="BD145" i="31"/>
  <c r="BV145" i="31" s="1"/>
  <c r="DW137" i="31"/>
  <c r="U137" i="31"/>
  <c r="DG137" i="31" s="1"/>
  <c r="AM115" i="31"/>
  <c r="BE115" i="31" s="1"/>
  <c r="BD115" i="31"/>
  <c r="BV115" i="31" s="1"/>
  <c r="S241" i="31"/>
  <c r="DU241" i="31"/>
  <c r="DC241" i="31"/>
  <c r="BU241" i="31"/>
  <c r="S209" i="31"/>
  <c r="DU209" i="31"/>
  <c r="DC209" i="31"/>
  <c r="BU209" i="31"/>
  <c r="T198" i="31"/>
  <c r="DF198" i="31" s="1"/>
  <c r="DW198" i="31"/>
  <c r="U198" i="31"/>
  <c r="DG198" i="31" s="1"/>
  <c r="CN198" i="31"/>
  <c r="DV198" i="31" s="1"/>
  <c r="CL181" i="31"/>
  <c r="DT181" i="31" s="1"/>
  <c r="R181" i="31"/>
  <c r="DD181" i="31" s="1"/>
  <c r="DE181" i="31"/>
  <c r="G181" i="31"/>
  <c r="CS181" i="31" s="1"/>
  <c r="M181" i="31"/>
  <c r="CY181" i="31" s="1"/>
  <c r="DC21" i="27"/>
  <c r="BU21" i="27"/>
  <c r="S21" i="27"/>
  <c r="DT21" i="27"/>
  <c r="DU21" i="27"/>
  <c r="CL106" i="31"/>
  <c r="DT106" i="31" s="1"/>
  <c r="EM106" i="31" s="1"/>
  <c r="M106" i="31"/>
  <c r="CY106" i="31" s="1"/>
  <c r="R106" i="31"/>
  <c r="DD106" i="31" s="1"/>
  <c r="DE106" i="31"/>
  <c r="G106" i="31"/>
  <c r="CS106" i="31" s="1"/>
  <c r="CN181" i="31"/>
  <c r="DV181" i="31" s="1"/>
  <c r="T181" i="31"/>
  <c r="DF181" i="31" s="1"/>
  <c r="BD293" i="31"/>
  <c r="BV293" i="31" s="1"/>
  <c r="AM293" i="31"/>
  <c r="BE293" i="31" s="1"/>
  <c r="T161" i="31"/>
  <c r="DF161" i="31" s="1"/>
  <c r="CN161" i="31"/>
  <c r="DV161" i="31" s="1"/>
  <c r="S233" i="31"/>
  <c r="DU233" i="31"/>
  <c r="DC233" i="31"/>
  <c r="BU233" i="31"/>
  <c r="BD157" i="31"/>
  <c r="BV157" i="31" s="1"/>
  <c r="AM157" i="31"/>
  <c r="BE157" i="31" s="1"/>
  <c r="BD149" i="31"/>
  <c r="BV149" i="31" s="1"/>
  <c r="AM149" i="31"/>
  <c r="BE149" i="31" s="1"/>
  <c r="BD221" i="31"/>
  <c r="BV221" i="31" s="1"/>
  <c r="AM221" i="31"/>
  <c r="BE221" i="31" s="1"/>
  <c r="BW221" i="31" s="1"/>
  <c r="R161" i="31"/>
  <c r="DD161" i="31" s="1"/>
  <c r="CL161" i="31"/>
  <c r="DT161" i="31" s="1"/>
  <c r="G161" i="31"/>
  <c r="CS161" i="31" s="1"/>
  <c r="M161" i="31"/>
  <c r="CY161" i="31" s="1"/>
  <c r="BV185" i="31"/>
  <c r="S185" i="31"/>
  <c r="DU185" i="31"/>
  <c r="DC185" i="31"/>
  <c r="BU185" i="31"/>
  <c r="BU120" i="31"/>
  <c r="S120" i="31"/>
  <c r="DU120" i="31"/>
  <c r="DC120" i="31"/>
  <c r="DC225" i="31"/>
  <c r="S225" i="31"/>
  <c r="BU225" i="31"/>
  <c r="DU225" i="31"/>
  <c r="DC201" i="31"/>
  <c r="S201" i="31"/>
  <c r="BU201" i="31"/>
  <c r="DU201" i="31"/>
  <c r="BD173" i="31"/>
  <c r="BV173" i="31" s="1"/>
  <c r="AM173" i="31"/>
  <c r="BE173" i="31" s="1"/>
  <c r="U126" i="31"/>
  <c r="DG126" i="31" s="1"/>
  <c r="EM195" i="31"/>
  <c r="EM142" i="31"/>
  <c r="DW88" i="31"/>
  <c r="BW218" i="31"/>
  <c r="U218" i="31" s="1"/>
  <c r="DG218" i="31" s="1"/>
  <c r="AM193" i="31"/>
  <c r="BE193" i="31" s="1"/>
  <c r="BD193" i="31"/>
  <c r="BV193" i="31" s="1"/>
  <c r="R137" i="31"/>
  <c r="DD137" i="31" s="1"/>
  <c r="DE137" i="31"/>
  <c r="CL137" i="31"/>
  <c r="DT137" i="31" s="1"/>
  <c r="M137" i="31"/>
  <c r="CY137" i="31" s="1"/>
  <c r="G137" i="31"/>
  <c r="CS137" i="31" s="1"/>
  <c r="BD177" i="31"/>
  <c r="BV177" i="31" s="1"/>
  <c r="AM177" i="31"/>
  <c r="BE177" i="31" s="1"/>
  <c r="DC213" i="31"/>
  <c r="DU213" i="31"/>
  <c r="S213" i="31"/>
  <c r="BU213" i="31"/>
  <c r="AM141" i="31"/>
  <c r="BE141" i="31" s="1"/>
  <c r="BD141" i="31"/>
  <c r="BV141" i="31" s="1"/>
  <c r="B152" i="31"/>
  <c r="B299" i="31"/>
  <c r="T123" i="31"/>
  <c r="DF123" i="31" s="1"/>
  <c r="U138" i="31"/>
  <c r="DG138" i="31" s="1"/>
  <c r="BW103" i="31"/>
  <c r="CN103" i="31" s="1"/>
  <c r="DV103" i="31" s="1"/>
  <c r="EM289" i="31"/>
  <c r="DW37" i="31"/>
  <c r="B155" i="31"/>
  <c r="DW181" i="31"/>
  <c r="U181" i="31"/>
  <c r="DG181" i="31" s="1"/>
  <c r="S293" i="31"/>
  <c r="DC293" i="31"/>
  <c r="BU293" i="31"/>
  <c r="DU293" i="31"/>
  <c r="U161" i="31"/>
  <c r="DG161" i="31" s="1"/>
  <c r="DW161" i="31"/>
  <c r="AM233" i="31"/>
  <c r="BE233" i="31" s="1"/>
  <c r="BD233" i="31"/>
  <c r="BV233" i="31" s="1"/>
  <c r="DC157" i="31"/>
  <c r="S157" i="31"/>
  <c r="DU157" i="31"/>
  <c r="BU157" i="31"/>
  <c r="BU149" i="31"/>
  <c r="S149" i="31"/>
  <c r="DU149" i="31"/>
  <c r="DC149" i="31"/>
  <c r="BD241" i="31"/>
  <c r="BV241" i="31" s="1"/>
  <c r="AM241" i="31"/>
  <c r="BE241" i="31" s="1"/>
  <c r="DE161" i="31"/>
  <c r="AM209" i="31"/>
  <c r="BE209" i="31" s="1"/>
  <c r="BD209" i="31"/>
  <c r="BV209" i="31" s="1"/>
  <c r="R130" i="31"/>
  <c r="M130" i="31"/>
  <c r="CY130" i="31" s="1"/>
  <c r="DE130" i="31"/>
  <c r="G130" i="31"/>
  <c r="CS130" i="31" s="1"/>
  <c r="CL130" i="31"/>
  <c r="DT130" i="31" s="1"/>
  <c r="BW106" i="31"/>
  <c r="AM225" i="31"/>
  <c r="BE225" i="31" s="1"/>
  <c r="BD225" i="31"/>
  <c r="BV225" i="31" s="1"/>
  <c r="AM201" i="31"/>
  <c r="BE201" i="31" s="1"/>
  <c r="BD201" i="31"/>
  <c r="BV201" i="31" s="1"/>
  <c r="BD21" i="27"/>
  <c r="BV21" i="27" s="1"/>
  <c r="AM21" i="27"/>
  <c r="BE21" i="27" s="1"/>
  <c r="CN253" i="31"/>
  <c r="DV253" i="31" s="1"/>
  <c r="BD58" i="31"/>
  <c r="BV58" i="31" s="1"/>
  <c r="AM58" i="31"/>
  <c r="BE58" i="31" s="1"/>
  <c r="BD183" i="31"/>
  <c r="BV183" i="31" s="1"/>
  <c r="AM183" i="31"/>
  <c r="BE183" i="31" s="1"/>
  <c r="BW183" i="31" s="1"/>
  <c r="U139" i="31"/>
  <c r="DG139" i="31" s="1"/>
  <c r="T139" i="31"/>
  <c r="DF139" i="31" s="1"/>
  <c r="CN139" i="31"/>
  <c r="DV139" i="31" s="1"/>
  <c r="DW139" i="31"/>
  <c r="AM239" i="31"/>
  <c r="BE239" i="31" s="1"/>
  <c r="BD239" i="31"/>
  <c r="BV239" i="31" s="1"/>
  <c r="DC183" i="31"/>
  <c r="BU183" i="31"/>
  <c r="DU183" i="31"/>
  <c r="S183" i="31"/>
  <c r="S279" i="31"/>
  <c r="DC279" i="31"/>
  <c r="DU279" i="31"/>
  <c r="BU279" i="31"/>
  <c r="B67" i="31"/>
  <c r="EO174" i="31"/>
  <c r="T37" i="31"/>
  <c r="DF37" i="31" s="1"/>
  <c r="CN37" i="31"/>
  <c r="DV37" i="31" s="1"/>
  <c r="DG37" i="31"/>
  <c r="DC191" i="31"/>
  <c r="DU191" i="31"/>
  <c r="S191" i="31"/>
  <c r="BU191" i="31"/>
  <c r="EO84" i="31"/>
  <c r="CL217" i="31"/>
  <c r="DT217" i="31" s="1"/>
  <c r="EM217" i="31" s="1"/>
  <c r="DE217" i="31"/>
  <c r="R217" i="31"/>
  <c r="DD217" i="31" s="1"/>
  <c r="G217" i="31"/>
  <c r="CS217" i="31" s="1"/>
  <c r="M217" i="31"/>
  <c r="CY217" i="31" s="1"/>
  <c r="EM62" i="31"/>
  <c r="U46" i="31"/>
  <c r="T46" i="31"/>
  <c r="DF46" i="31" s="1"/>
  <c r="DG46" i="31"/>
  <c r="CN46" i="31"/>
  <c r="DV46" i="31" s="1"/>
  <c r="EO46" i="31" s="1"/>
  <c r="B46" i="31" s="1"/>
  <c r="DE15" i="31"/>
  <c r="CL15" i="31"/>
  <c r="DT15" i="31" s="1"/>
  <c r="R15" i="31"/>
  <c r="DD15" i="31" s="1"/>
  <c r="G15" i="31"/>
  <c r="CS15" i="31" s="1"/>
  <c r="M15" i="31"/>
  <c r="CY15" i="31" s="1"/>
  <c r="BD191" i="31"/>
  <c r="BV191" i="31" s="1"/>
  <c r="AM191" i="31"/>
  <c r="BE191" i="31" s="1"/>
  <c r="B231" i="31"/>
  <c r="BD219" i="31"/>
  <c r="BV219" i="31" s="1"/>
  <c r="AM219" i="31"/>
  <c r="BE219" i="31" s="1"/>
  <c r="DC203" i="31"/>
  <c r="DU203" i="31"/>
  <c r="S203" i="31"/>
  <c r="BU203" i="31"/>
  <c r="U249" i="31"/>
  <c r="DG249" i="31" s="1"/>
  <c r="CN249" i="31"/>
  <c r="DV249" i="31" s="1"/>
  <c r="T249" i="31"/>
  <c r="DF249" i="31" s="1"/>
  <c r="G249" i="31"/>
  <c r="CS249" i="31" s="1"/>
  <c r="M249" i="31"/>
  <c r="CY249" i="31" s="1"/>
  <c r="DE249" i="31"/>
  <c r="CL249" i="31"/>
  <c r="DT249" i="31" s="1"/>
  <c r="R249" i="31"/>
  <c r="DD249" i="31" s="1"/>
  <c r="EM249" i="31" s="1"/>
  <c r="BD279" i="31"/>
  <c r="BV279" i="31" s="1"/>
  <c r="AM279" i="31"/>
  <c r="BE279" i="31" s="1"/>
  <c r="DW71" i="31"/>
  <c r="DW142" i="31"/>
  <c r="BW41" i="31"/>
  <c r="B286" i="31"/>
  <c r="EM84" i="31"/>
  <c r="DU219" i="31"/>
  <c r="S219" i="31"/>
  <c r="BU219" i="31"/>
  <c r="DC219" i="31"/>
  <c r="EO51" i="31"/>
  <c r="B51" i="31" s="1"/>
  <c r="BD203" i="31"/>
  <c r="BV203" i="31" s="1"/>
  <c r="AM203" i="31"/>
  <c r="BE203" i="31" s="1"/>
  <c r="BW47" i="31"/>
  <c r="DW249" i="31"/>
  <c r="CL47" i="31"/>
  <c r="DT47" i="31" s="1"/>
  <c r="DE47" i="31"/>
  <c r="R47" i="31"/>
  <c r="DD47" i="31" s="1"/>
  <c r="M47" i="31"/>
  <c r="CY47" i="31" s="1"/>
  <c r="G47" i="31"/>
  <c r="CS47" i="31" s="1"/>
  <c r="DU239" i="31"/>
  <c r="S239" i="31"/>
  <c r="BU239" i="31"/>
  <c r="DC239" i="31"/>
  <c r="DW217" i="31"/>
  <c r="CN217" i="31"/>
  <c r="DV217" i="31" s="1"/>
  <c r="T217" i="31"/>
  <c r="DF217" i="31" s="1"/>
  <c r="DC66" i="31"/>
  <c r="S66" i="31"/>
  <c r="BU66" i="31"/>
  <c r="DU66" i="31"/>
  <c r="B62" i="31"/>
  <c r="U142" i="31"/>
  <c r="DG142" i="31" s="1"/>
  <c r="EM42" i="31"/>
  <c r="BW122" i="31"/>
  <c r="CN122" i="31" s="1"/>
  <c r="DV122" i="31" s="1"/>
  <c r="CL17" i="31"/>
  <c r="DT17" i="31" s="1"/>
  <c r="EM17" i="31" s="1"/>
  <c r="R17" i="31"/>
  <c r="DD17" i="31" s="1"/>
  <c r="DE17" i="31"/>
  <c r="M17" i="31"/>
  <c r="CY17" i="31" s="1"/>
  <c r="G17" i="31"/>
  <c r="CS17" i="31" s="1"/>
  <c r="M50" i="31"/>
  <c r="CY50" i="31" s="1"/>
  <c r="DE50" i="31"/>
  <c r="CL50" i="31"/>
  <c r="DT50" i="31" s="1"/>
  <c r="R50" i="31"/>
  <c r="DD50" i="31" s="1"/>
  <c r="G50" i="31"/>
  <c r="CS50" i="31" s="1"/>
  <c r="DC251" i="31"/>
  <c r="BU251" i="31"/>
  <c r="S251" i="31"/>
  <c r="DU251" i="31"/>
  <c r="DG23" i="27"/>
  <c r="CN23" i="27"/>
  <c r="T23" i="27"/>
  <c r="CL40" i="31"/>
  <c r="DT40" i="31" s="1"/>
  <c r="DE40" i="31"/>
  <c r="R40" i="31"/>
  <c r="DD40" i="31" s="1"/>
  <c r="G40" i="31"/>
  <c r="CS40" i="31" s="1"/>
  <c r="M40" i="31"/>
  <c r="CY40" i="31" s="1"/>
  <c r="BD263" i="31"/>
  <c r="BV263" i="31" s="1"/>
  <c r="AM263" i="31"/>
  <c r="BE263" i="31" s="1"/>
  <c r="BD303" i="31"/>
  <c r="BV303" i="31" s="1"/>
  <c r="AM303" i="31"/>
  <c r="BE303" i="31" s="1"/>
  <c r="BW303" i="31" s="1"/>
  <c r="DU295" i="31"/>
  <c r="S295" i="31"/>
  <c r="BU295" i="31"/>
  <c r="DC295" i="31"/>
  <c r="DW205" i="31"/>
  <c r="EM276" i="31"/>
  <c r="DW129" i="31"/>
  <c r="T129" i="31"/>
  <c r="DF129" i="31" s="1"/>
  <c r="CN129" i="31"/>
  <c r="DV129" i="31" s="1"/>
  <c r="B234" i="31"/>
  <c r="AM251" i="31"/>
  <c r="BE251" i="31" s="1"/>
  <c r="BD251" i="31"/>
  <c r="BV251" i="31" s="1"/>
  <c r="BD291" i="31"/>
  <c r="BV291" i="31" s="1"/>
  <c r="AM291" i="31"/>
  <c r="BE291" i="31" s="1"/>
  <c r="BW291" i="31" s="1"/>
  <c r="EO21" i="31"/>
  <c r="B21" i="31" s="1"/>
  <c r="DU255" i="31"/>
  <c r="BU255" i="31"/>
  <c r="DC255" i="31"/>
  <c r="S255" i="31"/>
  <c r="DC263" i="31"/>
  <c r="S263" i="31"/>
  <c r="DU263" i="31"/>
  <c r="BU263" i="31"/>
  <c r="T22" i="27"/>
  <c r="CN22" i="27"/>
  <c r="BU303" i="31"/>
  <c r="DU303" i="31"/>
  <c r="S303" i="31"/>
  <c r="DC303" i="31"/>
  <c r="AM295" i="31"/>
  <c r="BE295" i="31" s="1"/>
  <c r="BW295" i="31" s="1"/>
  <c r="BD295" i="31"/>
  <c r="BV295" i="31" s="1"/>
  <c r="EM61" i="31"/>
  <c r="BW17" i="31"/>
  <c r="DW17" i="31" s="1"/>
  <c r="BW50" i="31"/>
  <c r="DW50" i="31" s="1"/>
  <c r="DU58" i="31"/>
  <c r="S58" i="31"/>
  <c r="BU58" i="31"/>
  <c r="DC58" i="31"/>
  <c r="U217" i="31"/>
  <c r="DG217" i="31" s="1"/>
  <c r="DC291" i="31"/>
  <c r="S291" i="31"/>
  <c r="BU291" i="31"/>
  <c r="DU291" i="31"/>
  <c r="AM255" i="31"/>
  <c r="BE255" i="31" s="1"/>
  <c r="BD255" i="31"/>
  <c r="BV255" i="31" s="1"/>
  <c r="EM15" i="31"/>
  <c r="DW23" i="27"/>
  <c r="EO23" i="27" s="1"/>
  <c r="B23" i="27" s="1"/>
  <c r="BD66" i="31"/>
  <c r="BV66" i="31" s="1"/>
  <c r="AM66" i="31"/>
  <c r="BE66" i="31" s="1"/>
  <c r="BW15" i="31"/>
  <c r="DE100" i="31"/>
  <c r="G100" i="31"/>
  <c r="CS100" i="31" s="1"/>
  <c r="CL100" i="31"/>
  <c r="DT100" i="31" s="1"/>
  <c r="M100" i="31"/>
  <c r="CY100" i="31" s="1"/>
  <c r="R100" i="31"/>
  <c r="DD100" i="31" s="1"/>
  <c r="CN205" i="31"/>
  <c r="DV205" i="31" s="1"/>
  <c r="CN15" i="27"/>
  <c r="T15" i="27"/>
  <c r="U15" i="27"/>
  <c r="DG15" i="27" s="1"/>
  <c r="B121" i="31"/>
  <c r="BW73" i="31"/>
  <c r="BW101" i="31"/>
  <c r="U122" i="31"/>
  <c r="DG122" i="31" s="1"/>
  <c r="R60" i="31"/>
  <c r="DD60" i="31" s="1"/>
  <c r="DE60" i="31"/>
  <c r="M60" i="31"/>
  <c r="CY60" i="31" s="1"/>
  <c r="CL60" i="31"/>
  <c r="DT60" i="31" s="1"/>
  <c r="G60" i="31"/>
  <c r="CS60" i="31" s="1"/>
  <c r="EO13" i="27"/>
  <c r="B13" i="27" s="1"/>
  <c r="BW76" i="31"/>
  <c r="CN76" i="31" s="1"/>
  <c r="DV76" i="31" s="1"/>
  <c r="EM174" i="31"/>
  <c r="T220" i="31"/>
  <c r="DF220" i="31" s="1"/>
  <c r="CN220" i="31"/>
  <c r="DV220" i="31" s="1"/>
  <c r="EO220" i="31" s="1"/>
  <c r="B220" i="31" s="1"/>
  <c r="DW218" i="31"/>
  <c r="T218" i="31"/>
  <c r="DF218" i="31" s="1"/>
  <c r="CN218" i="31"/>
  <c r="DV218" i="31" s="1"/>
  <c r="R73" i="31"/>
  <c r="DD73" i="31" s="1"/>
  <c r="CL73" i="31"/>
  <c r="DT73" i="31" s="1"/>
  <c r="EM73" i="31" s="1"/>
  <c r="DE73" i="31"/>
  <c r="M73" i="31"/>
  <c r="CY73" i="31" s="1"/>
  <c r="G73" i="31"/>
  <c r="CS73" i="31" s="1"/>
  <c r="U220" i="31"/>
  <c r="DG220" i="31" s="1"/>
  <c r="U73" i="31"/>
  <c r="DG73" i="31" s="1"/>
  <c r="DW73" i="31"/>
  <c r="EO123" i="31"/>
  <c r="B123" i="31" s="1"/>
  <c r="B140" i="31"/>
  <c r="EO42" i="31"/>
  <c r="BW100" i="31"/>
  <c r="U100" i="31" s="1"/>
  <c r="EM139" i="31"/>
  <c r="DW15" i="27"/>
  <c r="EO15" i="27" s="1"/>
  <c r="B15" i="27" s="1"/>
  <c r="CL218" i="31"/>
  <c r="DT218" i="31" s="1"/>
  <c r="EM218" i="31" s="1"/>
  <c r="R218" i="31"/>
  <c r="DD218" i="31" s="1"/>
  <c r="DE218" i="31"/>
  <c r="G218" i="31"/>
  <c r="CS218" i="31" s="1"/>
  <c r="M218" i="31"/>
  <c r="CY218" i="31" s="1"/>
  <c r="R101" i="31"/>
  <c r="DD101" i="31" s="1"/>
  <c r="DE101" i="31"/>
  <c r="CL101" i="31"/>
  <c r="DT101" i="31" s="1"/>
  <c r="G101" i="31"/>
  <c r="CS101" i="31" s="1"/>
  <c r="M101" i="31"/>
  <c r="CY101" i="31" s="1"/>
  <c r="DE122" i="31"/>
  <c r="R122" i="31"/>
  <c r="DD122" i="31" s="1"/>
  <c r="CL122" i="31"/>
  <c r="DT122" i="31" s="1"/>
  <c r="EM122" i="31" s="1"/>
  <c r="G122" i="31"/>
  <c r="CS122" i="31" s="1"/>
  <c r="M122" i="31"/>
  <c r="CY122" i="31" s="1"/>
  <c r="T13" i="27"/>
  <c r="CN13" i="27"/>
  <c r="EO289" i="31"/>
  <c r="B289" i="31" s="1"/>
  <c r="BW60" i="31"/>
  <c r="U60" i="31" s="1"/>
  <c r="DG60" i="31" s="1"/>
  <c r="EM86" i="31"/>
  <c r="EM278" i="31"/>
  <c r="EM29" i="31"/>
  <c r="DE146" i="31"/>
  <c r="CL146" i="31"/>
  <c r="DT146" i="31" s="1"/>
  <c r="R146" i="31"/>
  <c r="DD146" i="31" s="1"/>
  <c r="M146" i="31"/>
  <c r="CY146" i="31" s="1"/>
  <c r="G146" i="31"/>
  <c r="CS146" i="31" s="1"/>
  <c r="EO276" i="31"/>
  <c r="B276" i="31" s="1"/>
  <c r="EM74" i="31"/>
  <c r="EM227" i="31"/>
  <c r="B48" i="31"/>
  <c r="T237" i="31"/>
  <c r="DF237" i="31" s="1"/>
  <c r="EM72" i="31"/>
  <c r="BW97" i="31"/>
  <c r="U97" i="31" s="1"/>
  <c r="DG97" i="31" s="1"/>
  <c r="EO29" i="31"/>
  <c r="EM34" i="31"/>
  <c r="BW247" i="31"/>
  <c r="DW247" i="31" s="1"/>
  <c r="BW113" i="31"/>
  <c r="CN113" i="31" s="1"/>
  <c r="DV113" i="31" s="1"/>
  <c r="BW271" i="31"/>
  <c r="DW271" i="31" s="1"/>
  <c r="EM36" i="31"/>
  <c r="BW284" i="31"/>
  <c r="CN284" i="31" s="1"/>
  <c r="DV284" i="31" s="1"/>
  <c r="CL91" i="31"/>
  <c r="DT91" i="31" s="1"/>
  <c r="R91" i="31"/>
  <c r="DD91" i="31" s="1"/>
  <c r="DE91" i="31"/>
  <c r="M91" i="31"/>
  <c r="CY91" i="31" s="1"/>
  <c r="G91" i="31"/>
  <c r="CS91" i="31" s="1"/>
  <c r="BW146" i="31"/>
  <c r="DW146" i="31" s="1"/>
  <c r="BW91" i="31"/>
  <c r="CN13" i="31"/>
  <c r="DV13" i="31" s="1"/>
  <c r="EO13" i="31" s="1"/>
  <c r="B13" i="31" s="1"/>
  <c r="T13" i="31"/>
  <c r="DF13" i="31" s="1"/>
  <c r="U36" i="31"/>
  <c r="DG36" i="31" s="1"/>
  <c r="T36" i="31"/>
  <c r="DF36" i="31" s="1"/>
  <c r="CN36" i="31"/>
  <c r="DV36" i="31" s="1"/>
  <c r="CN133" i="31"/>
  <c r="DV133" i="31" s="1"/>
  <c r="T133" i="31"/>
  <c r="DF133" i="31" s="1"/>
  <c r="U41" i="31"/>
  <c r="DG41" i="31" s="1"/>
  <c r="T41" i="31"/>
  <c r="DF41" i="31" s="1"/>
  <c r="CN41" i="31"/>
  <c r="DV41" i="31" s="1"/>
  <c r="BW24" i="27"/>
  <c r="U24" i="27" s="1"/>
  <c r="DV24" i="27"/>
  <c r="T278" i="31"/>
  <c r="DF278" i="31" s="1"/>
  <c r="CN278" i="31"/>
  <c r="DV278" i="31" s="1"/>
  <c r="DW36" i="31"/>
  <c r="T12" i="27"/>
  <c r="U12" i="27"/>
  <c r="DG12" i="27" s="1"/>
  <c r="CN12" i="27"/>
  <c r="DW12" i="27"/>
  <c r="EO12" i="27" s="1"/>
  <c r="B12" i="27" s="1"/>
  <c r="B174" i="31"/>
  <c r="CL247" i="31"/>
  <c r="DT247" i="31" s="1"/>
  <c r="DE247" i="31"/>
  <c r="R247" i="31"/>
  <c r="DD247" i="31" s="1"/>
  <c r="M247" i="31"/>
  <c r="CY247" i="31" s="1"/>
  <c r="G247" i="31"/>
  <c r="CS247" i="31" s="1"/>
  <c r="DE113" i="31"/>
  <c r="R113" i="31"/>
  <c r="DD113" i="31" s="1"/>
  <c r="CL113" i="31"/>
  <c r="DT113" i="31" s="1"/>
  <c r="EM113" i="31" s="1"/>
  <c r="M113" i="31"/>
  <c r="CY113" i="31" s="1"/>
  <c r="G113" i="31"/>
  <c r="CS113" i="31" s="1"/>
  <c r="DE96" i="31"/>
  <c r="R96" i="31"/>
  <c r="DD96" i="31" s="1"/>
  <c r="CL96" i="31"/>
  <c r="DT96" i="31" s="1"/>
  <c r="M96" i="31"/>
  <c r="CY96" i="31" s="1"/>
  <c r="G96" i="31"/>
  <c r="CS96" i="31" s="1"/>
  <c r="EM310" i="31"/>
  <c r="EO168" i="31"/>
  <c r="B168" i="31" s="1"/>
  <c r="U205" i="31"/>
  <c r="DG205" i="31" s="1"/>
  <c r="B25" i="31"/>
  <c r="DF24" i="27"/>
  <c r="BW167" i="31"/>
  <c r="DE284" i="31"/>
  <c r="R284" i="31"/>
  <c r="DD284" i="31" s="1"/>
  <c r="CL284" i="31"/>
  <c r="DT284" i="31" s="1"/>
  <c r="G284" i="31"/>
  <c r="CS284" i="31" s="1"/>
  <c r="M284" i="31"/>
  <c r="CY284" i="31" s="1"/>
  <c r="CL97" i="31"/>
  <c r="DT97" i="31" s="1"/>
  <c r="DE97" i="31"/>
  <c r="R97" i="31"/>
  <c r="DD97" i="31" s="1"/>
  <c r="G97" i="31"/>
  <c r="CS97" i="31" s="1"/>
  <c r="M97" i="31"/>
  <c r="CY97" i="31" s="1"/>
  <c r="EO23" i="31"/>
  <c r="B23" i="31" s="1"/>
  <c r="DE24" i="27"/>
  <c r="T86" i="31"/>
  <c r="DF86" i="31" s="1"/>
  <c r="CN86" i="31"/>
  <c r="DV86" i="31" s="1"/>
  <c r="EO86" i="31" s="1"/>
  <c r="B86" i="31" s="1"/>
  <c r="DG86" i="31"/>
  <c r="T284" i="31"/>
  <c r="DF284" i="31" s="1"/>
  <c r="DW133" i="31"/>
  <c r="EM125" i="31"/>
  <c r="EM257" i="31"/>
  <c r="EM237" i="31"/>
  <c r="U6" i="31"/>
  <c r="DG6" i="31" s="1"/>
  <c r="DE167" i="31"/>
  <c r="R167" i="31"/>
  <c r="DD167" i="31" s="1"/>
  <c r="CL167" i="31"/>
  <c r="DT167" i="31" s="1"/>
  <c r="G167" i="31"/>
  <c r="CS167" i="31" s="1"/>
  <c r="M167" i="31"/>
  <c r="CY167" i="31" s="1"/>
  <c r="DW34" i="31"/>
  <c r="T34" i="31"/>
  <c r="DF34" i="31" s="1"/>
  <c r="CN34" i="31"/>
  <c r="DV34" i="31" s="1"/>
  <c r="R305" i="31"/>
  <c r="DD305" i="31" s="1"/>
  <c r="CL305" i="31"/>
  <c r="DT305" i="31" s="1"/>
  <c r="EM305" i="31" s="1"/>
  <c r="DE305" i="31"/>
  <c r="G305" i="31"/>
  <c r="CS305" i="31" s="1"/>
  <c r="M305" i="31"/>
  <c r="CY305" i="31" s="1"/>
  <c r="CL271" i="31"/>
  <c r="DT271" i="31" s="1"/>
  <c r="DE271" i="31"/>
  <c r="R271" i="31"/>
  <c r="DD271" i="31" s="1"/>
  <c r="M271" i="31"/>
  <c r="CY271" i="31" s="1"/>
  <c r="G271" i="31"/>
  <c r="CS271" i="31" s="1"/>
  <c r="CN247" i="31"/>
  <c r="DV247" i="31" s="1"/>
  <c r="T247" i="31"/>
  <c r="DF247" i="31" s="1"/>
  <c r="U113" i="31"/>
  <c r="DG113" i="31" s="1"/>
  <c r="T113" i="31"/>
  <c r="DF113" i="31" s="1"/>
  <c r="CL41" i="31"/>
  <c r="DT41" i="31" s="1"/>
  <c r="R41" i="31"/>
  <c r="DD41" i="31" s="1"/>
  <c r="DE41" i="31"/>
  <c r="G41" i="31"/>
  <c r="CS41" i="31" s="1"/>
  <c r="M41" i="31"/>
  <c r="CY41" i="31" s="1"/>
  <c r="CN271" i="31"/>
  <c r="DV271" i="31" s="1"/>
  <c r="T271" i="31"/>
  <c r="DF271" i="31" s="1"/>
  <c r="U278" i="31"/>
  <c r="DG278" i="31" s="1"/>
  <c r="CL76" i="31"/>
  <c r="DT76" i="31" s="1"/>
  <c r="DE76" i="31"/>
  <c r="R76" i="31"/>
  <c r="DD76" i="31" s="1"/>
  <c r="G76" i="31"/>
  <c r="CS76" i="31" s="1"/>
  <c r="M76" i="31"/>
  <c r="CY76" i="31" s="1"/>
  <c r="CL24" i="27"/>
  <c r="R24" i="27"/>
  <c r="M24" i="27"/>
  <c r="CY24" i="27" s="1"/>
  <c r="G24" i="27"/>
  <c r="CS24" i="27" s="1"/>
  <c r="BD287" i="31"/>
  <c r="BV287" i="31" s="1"/>
  <c r="AM287" i="31"/>
  <c r="BE287" i="31" s="1"/>
  <c r="DW284" i="31"/>
  <c r="U284" i="31"/>
  <c r="DG284" i="31" s="1"/>
  <c r="EO186" i="31"/>
  <c r="B186" i="31" s="1"/>
  <c r="BW305" i="31"/>
  <c r="U305" i="31" s="1"/>
  <c r="U133" i="31"/>
  <c r="DG133" i="31" s="1"/>
  <c r="EM126" i="31"/>
  <c r="EM269" i="31"/>
  <c r="EM264" i="31"/>
  <c r="EM78" i="31"/>
  <c r="EM71" i="31"/>
  <c r="EO79" i="31"/>
  <c r="B79" i="31" s="1"/>
  <c r="B92" i="31"/>
  <c r="EM196" i="31"/>
  <c r="CN237" i="31"/>
  <c r="DV237" i="31" s="1"/>
  <c r="T93" i="31"/>
  <c r="DF93" i="31" s="1"/>
  <c r="CN93" i="31"/>
  <c r="DV93" i="31" s="1"/>
  <c r="EO93" i="31" s="1"/>
  <c r="B93" i="31" s="1"/>
  <c r="DW41" i="31"/>
  <c r="BW96" i="31"/>
  <c r="DW96" i="31" s="1"/>
  <c r="EO138" i="31"/>
  <c r="U34" i="31"/>
  <c r="DG34" i="31" s="1"/>
  <c r="EM138" i="31"/>
  <c r="U247" i="31"/>
  <c r="DG247" i="31" s="1"/>
  <c r="DW113" i="31"/>
  <c r="U271" i="31"/>
  <c r="DG271" i="31" s="1"/>
  <c r="DW278" i="31"/>
  <c r="EM24" i="27"/>
  <c r="CN169" i="31"/>
  <c r="DV169" i="31" s="1"/>
  <c r="DG169" i="31"/>
  <c r="T169" i="31"/>
  <c r="DF169" i="31" s="1"/>
  <c r="DU287" i="31"/>
  <c r="BU287" i="31"/>
  <c r="DC287" i="31"/>
  <c r="S287" i="31"/>
  <c r="CL103" i="31"/>
  <c r="DT103" i="31" s="1"/>
  <c r="EM103" i="31" s="1"/>
  <c r="DE103" i="31"/>
  <c r="R103" i="31"/>
  <c r="DD103" i="31" s="1"/>
  <c r="M103" i="31"/>
  <c r="CY103" i="31" s="1"/>
  <c r="G103" i="31"/>
  <c r="CS103" i="31" s="1"/>
  <c r="DW169" i="31"/>
  <c r="U93" i="31"/>
  <c r="DG93" i="31" s="1"/>
  <c r="DW132" i="31"/>
  <c r="U109" i="31"/>
  <c r="DG109" i="31" s="1"/>
  <c r="CN72" i="31"/>
  <c r="DV72" i="31" s="1"/>
  <c r="T72" i="31"/>
  <c r="DF72" i="31" s="1"/>
  <c r="CN43" i="31"/>
  <c r="DV43" i="31" s="1"/>
  <c r="T43" i="31"/>
  <c r="DF43" i="31" s="1"/>
  <c r="U72" i="31"/>
  <c r="DG72" i="31" s="1"/>
  <c r="DW43" i="31"/>
  <c r="AM275" i="31"/>
  <c r="BE275" i="31" s="1"/>
  <c r="BD275" i="31"/>
  <c r="BV275" i="31" s="1"/>
  <c r="EO205" i="31"/>
  <c r="B205" i="31" s="1"/>
  <c r="EM88" i="31"/>
  <c r="CN6" i="31"/>
  <c r="DV6" i="31" s="1"/>
  <c r="EO6" i="31" s="1"/>
  <c r="B6" i="31" s="1"/>
  <c r="T6" i="31"/>
  <c r="DF6" i="31" s="1"/>
  <c r="EM267" i="31"/>
  <c r="EM27" i="31"/>
  <c r="EM296" i="31"/>
  <c r="EO150" i="31"/>
  <c r="B150" i="31" s="1"/>
  <c r="U57" i="31"/>
  <c r="DG57" i="31" s="1"/>
  <c r="DW61" i="31"/>
  <c r="EM172" i="31"/>
  <c r="EM57" i="31"/>
  <c r="DW72" i="31"/>
  <c r="U43" i="31"/>
  <c r="DG43" i="31" s="1"/>
  <c r="BU275" i="31"/>
  <c r="DC275" i="31"/>
  <c r="DU275" i="31"/>
  <c r="S275" i="31"/>
  <c r="EO69" i="31"/>
  <c r="B69" i="31" s="1"/>
  <c r="CN308" i="31"/>
  <c r="DV308" i="31" s="1"/>
  <c r="EO308" i="31" s="1"/>
  <c r="T308" i="31"/>
  <c r="DF308" i="31" s="1"/>
  <c r="T172" i="31"/>
  <c r="DF172" i="31" s="1"/>
  <c r="CN172" i="31"/>
  <c r="DV172" i="31" s="1"/>
  <c r="CN196" i="31"/>
  <c r="DV196" i="31" s="1"/>
  <c r="T196" i="31"/>
  <c r="DF196" i="31" s="1"/>
  <c r="CN227" i="31"/>
  <c r="DV227" i="31" s="1"/>
  <c r="T227" i="31"/>
  <c r="DF227" i="31" s="1"/>
  <c r="CL285" i="31"/>
  <c r="DT285" i="31" s="1"/>
  <c r="R285" i="31"/>
  <c r="DD285" i="31" s="1"/>
  <c r="DE285" i="31"/>
  <c r="G285" i="31"/>
  <c r="CS285" i="31" s="1"/>
  <c r="M285" i="31"/>
  <c r="CY285" i="31" s="1"/>
  <c r="EO90" i="31"/>
  <c r="B90" i="31" s="1"/>
  <c r="CN296" i="31"/>
  <c r="DV296" i="31" s="1"/>
  <c r="T296" i="31"/>
  <c r="DF296" i="31" s="1"/>
  <c r="U308" i="31"/>
  <c r="DG308" i="31" s="1"/>
  <c r="CN143" i="31"/>
  <c r="DV143" i="31" s="1"/>
  <c r="T143" i="31"/>
  <c r="DF143" i="31" s="1"/>
  <c r="R297" i="31"/>
  <c r="DD297" i="31" s="1"/>
  <c r="DE297" i="31"/>
  <c r="CL297" i="31"/>
  <c r="DT297" i="31" s="1"/>
  <c r="G297" i="31"/>
  <c r="CS297" i="31" s="1"/>
  <c r="M297" i="31"/>
  <c r="CY297" i="31" s="1"/>
  <c r="B308" i="31"/>
  <c r="EO235" i="31"/>
  <c r="B235" i="31" s="1"/>
  <c r="BW285" i="31"/>
  <c r="U285" i="31" s="1"/>
  <c r="BW228" i="31"/>
  <c r="U228" i="31" s="1"/>
  <c r="DE7" i="31"/>
  <c r="R7" i="31"/>
  <c r="CL7" i="31"/>
  <c r="DT7" i="31" s="1"/>
  <c r="M7" i="31"/>
  <c r="CY7" i="31" s="1"/>
  <c r="G7" i="31"/>
  <c r="CS7" i="31" s="1"/>
  <c r="DO7" i="31"/>
  <c r="EG7" i="31" s="1"/>
  <c r="T17" i="27"/>
  <c r="CN17" i="27"/>
  <c r="DG17" i="27"/>
  <c r="CN78" i="31"/>
  <c r="DV78" i="31" s="1"/>
  <c r="EO78" i="31" s="1"/>
  <c r="T78" i="31"/>
  <c r="DF78" i="31" s="1"/>
  <c r="U143" i="31"/>
  <c r="DG143" i="31" s="1"/>
  <c r="DG132" i="31"/>
  <c r="CN132" i="31"/>
  <c r="DV132" i="31" s="1"/>
  <c r="T132" i="31"/>
  <c r="DF132" i="31" s="1"/>
  <c r="U78" i="31"/>
  <c r="DG78" i="31" s="1"/>
  <c r="CN74" i="31"/>
  <c r="DV74" i="31" s="1"/>
  <c r="EO74" i="31" s="1"/>
  <c r="B74" i="31" s="1"/>
  <c r="T74" i="31"/>
  <c r="DF74" i="31" s="1"/>
  <c r="CN109" i="31"/>
  <c r="DV109" i="31" s="1"/>
  <c r="EO109" i="31" s="1"/>
  <c r="B109" i="31" s="1"/>
  <c r="T109" i="31"/>
  <c r="DF109" i="31" s="1"/>
  <c r="EO55" i="31"/>
  <c r="B55" i="31" s="1"/>
  <c r="T195" i="31"/>
  <c r="DF195" i="31" s="1"/>
  <c r="CN195" i="31"/>
  <c r="DV195" i="31" s="1"/>
  <c r="DG195" i="31"/>
  <c r="BW184" i="31"/>
  <c r="U184" i="31" s="1"/>
  <c r="AM274" i="31"/>
  <c r="BE274" i="31" s="1"/>
  <c r="BD274" i="31"/>
  <c r="BV274" i="31" s="1"/>
  <c r="CN264" i="31"/>
  <c r="DV264" i="31" s="1"/>
  <c r="EO264" i="31" s="1"/>
  <c r="DG264" i="31"/>
  <c r="T264" i="31"/>
  <c r="DF264" i="31" s="1"/>
  <c r="AM202" i="31"/>
  <c r="BE202" i="31" s="1"/>
  <c r="BD202" i="31"/>
  <c r="BV202" i="31" s="1"/>
  <c r="BW16" i="31"/>
  <c r="U16" i="31" s="1"/>
  <c r="T125" i="31"/>
  <c r="DF125" i="31" s="1"/>
  <c r="CN125" i="31"/>
  <c r="DV125" i="31" s="1"/>
  <c r="T222" i="31"/>
  <c r="DF222" i="31" s="1"/>
  <c r="CN222" i="31"/>
  <c r="DV222" i="31" s="1"/>
  <c r="EO222" i="31" s="1"/>
  <c r="B222" i="31" s="1"/>
  <c r="DG163" i="31"/>
  <c r="CN163" i="31"/>
  <c r="DV163" i="31" s="1"/>
  <c r="EO163" i="31" s="1"/>
  <c r="B163" i="31" s="1"/>
  <c r="T163" i="31"/>
  <c r="DF163" i="31" s="1"/>
  <c r="CN257" i="31"/>
  <c r="DV257" i="31" s="1"/>
  <c r="DG257" i="31"/>
  <c r="T257" i="31"/>
  <c r="DF257" i="31" s="1"/>
  <c r="DW125" i="31"/>
  <c r="U222" i="31"/>
  <c r="DG222" i="31" s="1"/>
  <c r="DW296" i="31"/>
  <c r="DW257" i="31"/>
  <c r="DW227" i="31"/>
  <c r="R215" i="31"/>
  <c r="DD215" i="31" s="1"/>
  <c r="CL215" i="31"/>
  <c r="DT215" i="31" s="1"/>
  <c r="EM215" i="31" s="1"/>
  <c r="DE215" i="31"/>
  <c r="G215" i="31"/>
  <c r="CS215" i="31" s="1"/>
  <c r="M215" i="31"/>
  <c r="CY215" i="31" s="1"/>
  <c r="BW83" i="31"/>
  <c r="DW83" i="31" s="1"/>
  <c r="BW56" i="31"/>
  <c r="BW7" i="31"/>
  <c r="U7" i="31" s="1"/>
  <c r="CN27" i="31"/>
  <c r="DV27" i="31" s="1"/>
  <c r="EO27" i="31" s="1"/>
  <c r="T27" i="31"/>
  <c r="DF27" i="31" s="1"/>
  <c r="CN269" i="31"/>
  <c r="DV269" i="31" s="1"/>
  <c r="EO269" i="31" s="1"/>
  <c r="B269" i="31" s="1"/>
  <c r="T269" i="31"/>
  <c r="DF269" i="31" s="1"/>
  <c r="DW172" i="31"/>
  <c r="EO17" i="27"/>
  <c r="B17" i="27" s="1"/>
  <c r="BW215" i="31"/>
  <c r="DW215" i="31" s="1"/>
  <c r="U196" i="31"/>
  <c r="DG196" i="31" s="1"/>
  <c r="U227" i="31"/>
  <c r="DG227" i="31" s="1"/>
  <c r="CL117" i="31"/>
  <c r="DT117" i="31" s="1"/>
  <c r="EM117" i="31" s="1"/>
  <c r="R117" i="31"/>
  <c r="DD117" i="31" s="1"/>
  <c r="DE117" i="31"/>
  <c r="G117" i="31"/>
  <c r="CS117" i="31" s="1"/>
  <c r="M117" i="31"/>
  <c r="CY117" i="31" s="1"/>
  <c r="DW56" i="31"/>
  <c r="BW117" i="31"/>
  <c r="U117" i="31" s="1"/>
  <c r="DW143" i="31"/>
  <c r="DE56" i="31"/>
  <c r="R56" i="31"/>
  <c r="DD56" i="31" s="1"/>
  <c r="CL56" i="31"/>
  <c r="DT56" i="31" s="1"/>
  <c r="G56" i="31"/>
  <c r="CS56" i="31" s="1"/>
  <c r="M56" i="31"/>
  <c r="CY56" i="31" s="1"/>
  <c r="DE10" i="31"/>
  <c r="R10" i="31"/>
  <c r="DD10" i="31" s="1"/>
  <c r="CL10" i="31"/>
  <c r="DT10" i="31" s="1"/>
  <c r="M10" i="31"/>
  <c r="CY10" i="31" s="1"/>
  <c r="G10" i="31"/>
  <c r="CS10" i="31" s="1"/>
  <c r="DG310" i="31"/>
  <c r="CN310" i="31"/>
  <c r="DV310" i="31" s="1"/>
  <c r="T310" i="31"/>
  <c r="DF310" i="31" s="1"/>
  <c r="U27" i="31"/>
  <c r="DG27" i="31" s="1"/>
  <c r="U269" i="31"/>
  <c r="DG269" i="31" s="1"/>
  <c r="BW10" i="31"/>
  <c r="DW310" i="31"/>
  <c r="CN57" i="31"/>
  <c r="DV57" i="31" s="1"/>
  <c r="EO57" i="31" s="1"/>
  <c r="B57" i="31" s="1"/>
  <c r="T57" i="31"/>
  <c r="DF57" i="31" s="1"/>
  <c r="DU274" i="31"/>
  <c r="S274" i="31"/>
  <c r="BU274" i="31"/>
  <c r="DC274" i="31"/>
  <c r="CN71" i="31"/>
  <c r="DV71" i="31" s="1"/>
  <c r="T71" i="31"/>
  <c r="DF71" i="31" s="1"/>
  <c r="DG71" i="31"/>
  <c r="R228" i="31"/>
  <c r="DE228" i="31"/>
  <c r="CL228" i="31"/>
  <c r="DT228" i="31" s="1"/>
  <c r="M228" i="31"/>
  <c r="CY228" i="31" s="1"/>
  <c r="G228" i="31"/>
  <c r="CS228" i="31" s="1"/>
  <c r="CL52" i="31"/>
  <c r="DT52" i="31" s="1"/>
  <c r="DE52" i="31"/>
  <c r="R52" i="31"/>
  <c r="DD52" i="31" s="1"/>
  <c r="G52" i="31"/>
  <c r="CS52" i="31" s="1"/>
  <c r="M52" i="31"/>
  <c r="CY52" i="31" s="1"/>
  <c r="S202" i="31"/>
  <c r="BU202" i="31"/>
  <c r="DU202" i="31"/>
  <c r="DC202" i="31"/>
  <c r="T126" i="31"/>
  <c r="DF126" i="31" s="1"/>
  <c r="CN126" i="31"/>
  <c r="DV126" i="31" s="1"/>
  <c r="EO126" i="31" s="1"/>
  <c r="CL83" i="31"/>
  <c r="DT83" i="31" s="1"/>
  <c r="EM83" i="31" s="1"/>
  <c r="R83" i="31"/>
  <c r="DD83" i="31" s="1"/>
  <c r="DE83" i="31"/>
  <c r="G83" i="31"/>
  <c r="CS83" i="31" s="1"/>
  <c r="M83" i="31"/>
  <c r="CY83" i="31" s="1"/>
  <c r="DW195" i="31"/>
  <c r="DE184" i="31"/>
  <c r="R184" i="31"/>
  <c r="DD184" i="31" s="1"/>
  <c r="CL184" i="31"/>
  <c r="DT184" i="31" s="1"/>
  <c r="M184" i="31"/>
  <c r="CY184" i="31" s="1"/>
  <c r="G184" i="31"/>
  <c r="CS184" i="31" s="1"/>
  <c r="BW297" i="31"/>
  <c r="U297" i="31" s="1"/>
  <c r="U172" i="31"/>
  <c r="DG172" i="31" s="1"/>
  <c r="CN61" i="31"/>
  <c r="DV61" i="31" s="1"/>
  <c r="EO61" i="31" s="1"/>
  <c r="B61" i="31" s="1"/>
  <c r="T61" i="31"/>
  <c r="DF61" i="31" s="1"/>
  <c r="DG61" i="31"/>
  <c r="T267" i="31"/>
  <c r="DF267" i="31" s="1"/>
  <c r="CN267" i="31"/>
  <c r="DV267" i="31" s="1"/>
  <c r="EO267" i="31" s="1"/>
  <c r="BW52" i="31"/>
  <c r="U52" i="31" s="1"/>
  <c r="DE16" i="31"/>
  <c r="R16" i="31"/>
  <c r="CL16" i="31"/>
  <c r="DT16" i="31" s="1"/>
  <c r="G16" i="31"/>
  <c r="CS16" i="31" s="1"/>
  <c r="DI16" i="31"/>
  <c r="EA16" i="31" s="1"/>
  <c r="M16" i="31"/>
  <c r="CY16" i="31" s="1"/>
  <c r="EG16" i="31" s="1"/>
  <c r="DO16" i="31"/>
  <c r="U125" i="31"/>
  <c r="DG125" i="31" s="1"/>
  <c r="DW196" i="31"/>
  <c r="U296" i="31"/>
  <c r="DG296" i="31" s="1"/>
  <c r="U74" i="31"/>
  <c r="DG74" i="31" s="1"/>
  <c r="U267" i="31"/>
  <c r="DG267" i="31" s="1"/>
  <c r="U102" i="31" l="1"/>
  <c r="DG102" i="31"/>
  <c r="T102" i="31"/>
  <c r="DF102" i="31" s="1"/>
  <c r="CN102" i="31"/>
  <c r="DV102" i="31" s="1"/>
  <c r="EO102" i="31" s="1"/>
  <c r="B102" i="31" s="1"/>
  <c r="DW102" i="31"/>
  <c r="EO217" i="31"/>
  <c r="EO130" i="31"/>
  <c r="EM82" i="31"/>
  <c r="EM87" i="31"/>
  <c r="B87" i="31" s="1"/>
  <c r="EO20" i="31"/>
  <c r="B20" i="31" s="1"/>
  <c r="U14" i="31"/>
  <c r="DG14" i="31" s="1"/>
  <c r="CN14" i="31"/>
  <c r="DV14" i="31" s="1"/>
  <c r="EO14" i="31" s="1"/>
  <c r="B14" i="31" s="1"/>
  <c r="T14" i="31"/>
  <c r="DF14" i="31" s="1"/>
  <c r="EM40" i="31"/>
  <c r="EM181" i="31"/>
  <c r="BW203" i="31"/>
  <c r="B82" i="31"/>
  <c r="EO71" i="31"/>
  <c r="B27" i="31"/>
  <c r="EM100" i="31"/>
  <c r="BW279" i="31"/>
  <c r="EM130" i="31"/>
  <c r="B130" i="31" s="1"/>
  <c r="BW241" i="31"/>
  <c r="EM137" i="31"/>
  <c r="BW173" i="31"/>
  <c r="U173" i="31" s="1"/>
  <c r="DG173" i="31" s="1"/>
  <c r="DW103" i="31"/>
  <c r="EO237" i="31"/>
  <c r="T103" i="31"/>
  <c r="DF103" i="31" s="1"/>
  <c r="DW301" i="31"/>
  <c r="T301" i="31"/>
  <c r="DF301" i="31" s="1"/>
  <c r="CN301" i="31"/>
  <c r="DV301" i="31" s="1"/>
  <c r="U103" i="31"/>
  <c r="DG103" i="31" s="1"/>
  <c r="DW24" i="27"/>
  <c r="EO24" i="27" s="1"/>
  <c r="B24" i="27" s="1"/>
  <c r="T40" i="31"/>
  <c r="DF40" i="31" s="1"/>
  <c r="EM50" i="31"/>
  <c r="BW157" i="31"/>
  <c r="BW293" i="31"/>
  <c r="BW66" i="31"/>
  <c r="CN40" i="31"/>
  <c r="DV40" i="31" s="1"/>
  <c r="BW58" i="31"/>
  <c r="U253" i="31"/>
  <c r="DG253" i="31" s="1"/>
  <c r="EO82" i="31"/>
  <c r="B11" i="31"/>
  <c r="B264" i="31"/>
  <c r="DW40" i="31"/>
  <c r="DW253" i="31"/>
  <c r="EO253" i="31" s="1"/>
  <c r="B253" i="31" s="1"/>
  <c r="EO142" i="31"/>
  <c r="B142" i="31" s="1"/>
  <c r="BW219" i="31"/>
  <c r="EM161" i="31"/>
  <c r="T112" i="31"/>
  <c r="DF112" i="31" s="1"/>
  <c r="CN112" i="31"/>
  <c r="DV112" i="31" s="1"/>
  <c r="EO112" i="31" s="1"/>
  <c r="B112" i="31" s="1"/>
  <c r="DV21" i="27"/>
  <c r="BW21" i="27"/>
  <c r="T241" i="31"/>
  <c r="DF241" i="31" s="1"/>
  <c r="CN241" i="31"/>
  <c r="DV241" i="31" s="1"/>
  <c r="R201" i="31"/>
  <c r="DD201" i="31" s="1"/>
  <c r="DE201" i="31"/>
  <c r="CL201" i="31"/>
  <c r="DT201" i="31" s="1"/>
  <c r="G201" i="31"/>
  <c r="CS201" i="31" s="1"/>
  <c r="M201" i="31"/>
  <c r="CY201" i="31" s="1"/>
  <c r="CL225" i="31"/>
  <c r="DT225" i="31" s="1"/>
  <c r="DE225" i="31"/>
  <c r="EM225" i="31" s="1"/>
  <c r="R225" i="31"/>
  <c r="M225" i="31"/>
  <c r="CY225" i="31" s="1"/>
  <c r="G225" i="31"/>
  <c r="CS225" i="31" s="1"/>
  <c r="CL185" i="31"/>
  <c r="DT185" i="31" s="1"/>
  <c r="DE185" i="31"/>
  <c r="EM185" i="31" s="1"/>
  <c r="R185" i="31"/>
  <c r="DD185" i="31" s="1"/>
  <c r="M185" i="31"/>
  <c r="CY185" i="31" s="1"/>
  <c r="G185" i="31"/>
  <c r="CS185" i="31" s="1"/>
  <c r="EO181" i="31"/>
  <c r="B181" i="31" s="1"/>
  <c r="EM21" i="27"/>
  <c r="CL193" i="31"/>
  <c r="DT193" i="31" s="1"/>
  <c r="EM193" i="31" s="1"/>
  <c r="DE193" i="31"/>
  <c r="R193" i="31"/>
  <c r="DD193" i="31" s="1"/>
  <c r="M193" i="31"/>
  <c r="CY193" i="31" s="1"/>
  <c r="G193" i="31"/>
  <c r="CS193" i="31" s="1"/>
  <c r="EM47" i="31"/>
  <c r="B84" i="31"/>
  <c r="U58" i="31"/>
  <c r="DG58" i="31" s="1"/>
  <c r="DF21" i="27"/>
  <c r="DW21" i="27"/>
  <c r="EO21" i="27" s="1"/>
  <c r="DW241" i="31"/>
  <c r="U241" i="31"/>
  <c r="DG241" i="31" s="1"/>
  <c r="CL149" i="31"/>
  <c r="DT149" i="31" s="1"/>
  <c r="M149" i="31"/>
  <c r="CY149" i="31" s="1"/>
  <c r="DE149" i="31"/>
  <c r="G149" i="31"/>
  <c r="CS149" i="31" s="1"/>
  <c r="R149" i="31"/>
  <c r="DD149" i="31" s="1"/>
  <c r="CN173" i="31"/>
  <c r="DV173" i="31" s="1"/>
  <c r="DW221" i="31"/>
  <c r="CN221" i="31"/>
  <c r="DV221" i="31" s="1"/>
  <c r="T221" i="31"/>
  <c r="DF221" i="31" s="1"/>
  <c r="T157" i="31"/>
  <c r="DF157" i="31" s="1"/>
  <c r="CN157" i="31"/>
  <c r="DV157" i="31" s="1"/>
  <c r="U293" i="31"/>
  <c r="DG293" i="31" s="1"/>
  <c r="CN293" i="31"/>
  <c r="DV293" i="31" s="1"/>
  <c r="T293" i="31"/>
  <c r="DF293" i="31" s="1"/>
  <c r="BW213" i="31"/>
  <c r="U213" i="31" s="1"/>
  <c r="R145" i="31"/>
  <c r="DD145" i="31" s="1"/>
  <c r="DE145" i="31"/>
  <c r="G145" i="31"/>
  <c r="CS145" i="31" s="1"/>
  <c r="CL145" i="31"/>
  <c r="DT145" i="31" s="1"/>
  <c r="M145" i="31"/>
  <c r="CY145" i="31" s="1"/>
  <c r="BW185" i="31"/>
  <c r="U185" i="31" s="1"/>
  <c r="DG185" i="31" s="1"/>
  <c r="CL115" i="31"/>
  <c r="DT115" i="31" s="1"/>
  <c r="EM115" i="31" s="1"/>
  <c r="DE115" i="31"/>
  <c r="R115" i="31"/>
  <c r="DD115" i="31" s="1"/>
  <c r="G115" i="31"/>
  <c r="CS115" i="31" s="1"/>
  <c r="M115" i="31"/>
  <c r="CY115" i="31" s="1"/>
  <c r="B78" i="31"/>
  <c r="T122" i="31"/>
  <c r="DF122" i="31" s="1"/>
  <c r="DW122" i="31"/>
  <c r="EO122" i="31" s="1"/>
  <c r="B122" i="31" s="1"/>
  <c r="B217" i="31"/>
  <c r="EO139" i="31"/>
  <c r="B139" i="31" s="1"/>
  <c r="BW225" i="31"/>
  <c r="BW209" i="31"/>
  <c r="U209" i="31" s="1"/>
  <c r="DG209" i="31" s="1"/>
  <c r="DE157" i="31"/>
  <c r="CL157" i="31"/>
  <c r="DT157" i="31" s="1"/>
  <c r="R157" i="31"/>
  <c r="DD157" i="31" s="1"/>
  <c r="G157" i="31"/>
  <c r="CS157" i="31" s="1"/>
  <c r="M157" i="31"/>
  <c r="CY157" i="31" s="1"/>
  <c r="BW141" i="31"/>
  <c r="U141" i="31" s="1"/>
  <c r="U221" i="31"/>
  <c r="DG221" i="31" s="1"/>
  <c r="DW157" i="31"/>
  <c r="U157" i="31"/>
  <c r="DG157" i="31" s="1"/>
  <c r="DW293" i="31"/>
  <c r="EO198" i="31"/>
  <c r="B198" i="31" s="1"/>
  <c r="DE209" i="31"/>
  <c r="CL209" i="31"/>
  <c r="DT209" i="31" s="1"/>
  <c r="EM209" i="31" s="1"/>
  <c r="R209" i="31"/>
  <c r="DD209" i="31" s="1"/>
  <c r="M209" i="31"/>
  <c r="CY209" i="31" s="1"/>
  <c r="G209" i="31"/>
  <c r="CS209" i="31" s="1"/>
  <c r="DE241" i="31"/>
  <c r="R241" i="31"/>
  <c r="DD241" i="31" s="1"/>
  <c r="CL241" i="31"/>
  <c r="DT241" i="31" s="1"/>
  <c r="M241" i="31"/>
  <c r="CY241" i="31" s="1"/>
  <c r="G241" i="31"/>
  <c r="CS241" i="31" s="1"/>
  <c r="DE177" i="31"/>
  <c r="CL177" i="31"/>
  <c r="DT177" i="31" s="1"/>
  <c r="R177" i="31"/>
  <c r="DD177" i="31" s="1"/>
  <c r="M177" i="31"/>
  <c r="CY177" i="31" s="1"/>
  <c r="G177" i="31"/>
  <c r="CS177" i="31" s="1"/>
  <c r="DE173" i="31"/>
  <c r="CL173" i="31"/>
  <c r="DT173" i="31" s="1"/>
  <c r="EM173" i="31" s="1"/>
  <c r="R173" i="31"/>
  <c r="DD173" i="31" s="1"/>
  <c r="G173" i="31"/>
  <c r="CS173" i="31" s="1"/>
  <c r="M173" i="31"/>
  <c r="CY173" i="31" s="1"/>
  <c r="EO137" i="31"/>
  <c r="B137" i="31" s="1"/>
  <c r="EM167" i="31"/>
  <c r="EM146" i="31"/>
  <c r="EM101" i="31"/>
  <c r="EO129" i="31"/>
  <c r="B129" i="31" s="1"/>
  <c r="EO37" i="31"/>
  <c r="B37" i="31" s="1"/>
  <c r="BW201" i="31"/>
  <c r="DW106" i="31"/>
  <c r="CN106" i="31"/>
  <c r="DV106" i="31" s="1"/>
  <c r="T106" i="31"/>
  <c r="DF106" i="31" s="1"/>
  <c r="BW233" i="31"/>
  <c r="DW233" i="31" s="1"/>
  <c r="CL293" i="31"/>
  <c r="DT293" i="31" s="1"/>
  <c r="EM293" i="31" s="1"/>
  <c r="DE293" i="31"/>
  <c r="R293" i="31"/>
  <c r="DD293" i="31" s="1"/>
  <c r="M293" i="31"/>
  <c r="CY293" i="31" s="1"/>
  <c r="G293" i="31"/>
  <c r="CS293" i="31" s="1"/>
  <c r="DE213" i="31"/>
  <c r="G213" i="31"/>
  <c r="CS213" i="31" s="1"/>
  <c r="CL213" i="31"/>
  <c r="DT213" i="31" s="1"/>
  <c r="EM213" i="31" s="1"/>
  <c r="R213" i="31"/>
  <c r="DD213" i="31" s="1"/>
  <c r="M213" i="31"/>
  <c r="CY213" i="31" s="1"/>
  <c r="BW177" i="31"/>
  <c r="DW177" i="31" s="1"/>
  <c r="BW193" i="31"/>
  <c r="U106" i="31"/>
  <c r="DG106" i="31" s="1"/>
  <c r="CL120" i="31"/>
  <c r="DT120" i="31" s="1"/>
  <c r="EM120" i="31" s="1"/>
  <c r="DE120" i="31"/>
  <c r="R120" i="31"/>
  <c r="DD120" i="31" s="1"/>
  <c r="G120" i="31"/>
  <c r="CS120" i="31" s="1"/>
  <c r="M120" i="31"/>
  <c r="CY120" i="31" s="1"/>
  <c r="BW149" i="31"/>
  <c r="DW149" i="31" s="1"/>
  <c r="CL233" i="31"/>
  <c r="DT233" i="31" s="1"/>
  <c r="EM233" i="31" s="1"/>
  <c r="DE233" i="31"/>
  <c r="R233" i="31"/>
  <c r="DD233" i="31" s="1"/>
  <c r="M233" i="31"/>
  <c r="CY233" i="31" s="1"/>
  <c r="G233" i="31"/>
  <c r="CS233" i="31" s="1"/>
  <c r="EO161" i="31"/>
  <c r="B161" i="31" s="1"/>
  <c r="DE21" i="27"/>
  <c r="CL21" i="27"/>
  <c r="R21" i="27"/>
  <c r="G21" i="27"/>
  <c r="CS21" i="27" s="1"/>
  <c r="M21" i="27"/>
  <c r="CY21" i="27" s="1"/>
  <c r="EM241" i="31"/>
  <c r="BW115" i="31"/>
  <c r="DW115" i="31" s="1"/>
  <c r="BW145" i="31"/>
  <c r="CL141" i="31"/>
  <c r="DT141" i="31" s="1"/>
  <c r="R141" i="31"/>
  <c r="DD141" i="31" s="1"/>
  <c r="G141" i="31"/>
  <c r="CS141" i="31" s="1"/>
  <c r="DE141" i="31"/>
  <c r="M141" i="31"/>
  <c r="CY141" i="31" s="1"/>
  <c r="EO88" i="31"/>
  <c r="B88" i="31" s="1"/>
  <c r="BW120" i="31"/>
  <c r="R221" i="31"/>
  <c r="DD221" i="31" s="1"/>
  <c r="DE221" i="31"/>
  <c r="CL221" i="31"/>
  <c r="DT221" i="31" s="1"/>
  <c r="EM221" i="31" s="1"/>
  <c r="M221" i="31"/>
  <c r="CY221" i="31" s="1"/>
  <c r="G221" i="31"/>
  <c r="CS221" i="31" s="1"/>
  <c r="R203" i="31"/>
  <c r="DD203" i="31" s="1"/>
  <c r="CL203" i="31"/>
  <c r="DT203" i="31" s="1"/>
  <c r="EM203" i="31" s="1"/>
  <c r="DE203" i="31"/>
  <c r="M203" i="31"/>
  <c r="CY203" i="31" s="1"/>
  <c r="G203" i="31"/>
  <c r="CS203" i="31" s="1"/>
  <c r="BW255" i="31"/>
  <c r="CL295" i="31"/>
  <c r="DT295" i="31" s="1"/>
  <c r="EM295" i="31" s="1"/>
  <c r="R295" i="31"/>
  <c r="DD295" i="31" s="1"/>
  <c r="DE295" i="31"/>
  <c r="M295" i="31"/>
  <c r="CY295" i="31" s="1"/>
  <c r="G295" i="31"/>
  <c r="CS295" i="31" s="1"/>
  <c r="T291" i="31"/>
  <c r="DF291" i="31" s="1"/>
  <c r="CN291" i="31"/>
  <c r="DV291" i="31" s="1"/>
  <c r="R239" i="31"/>
  <c r="DD239" i="31" s="1"/>
  <c r="DE239" i="31"/>
  <c r="CL239" i="31"/>
  <c r="DT239" i="31" s="1"/>
  <c r="G239" i="31"/>
  <c r="CS239" i="31" s="1"/>
  <c r="M239" i="31"/>
  <c r="CY239" i="31" s="1"/>
  <c r="DE183" i="31"/>
  <c r="CL183" i="31"/>
  <c r="DT183" i="31" s="1"/>
  <c r="EM183" i="31" s="1"/>
  <c r="R183" i="31"/>
  <c r="DD183" i="31" s="1"/>
  <c r="M183" i="31"/>
  <c r="CY183" i="31" s="1"/>
  <c r="G183" i="31"/>
  <c r="CS183" i="31" s="1"/>
  <c r="EM41" i="31"/>
  <c r="U15" i="31"/>
  <c r="DG15" i="31" s="1"/>
  <c r="T15" i="31"/>
  <c r="DF15" i="31" s="1"/>
  <c r="CN15" i="31"/>
  <c r="DV15" i="31" s="1"/>
  <c r="R291" i="31"/>
  <c r="DD291" i="31" s="1"/>
  <c r="DE291" i="31"/>
  <c r="CL291" i="31"/>
  <c r="DT291" i="31" s="1"/>
  <c r="M291" i="31"/>
  <c r="CY291" i="31" s="1"/>
  <c r="G291" i="31"/>
  <c r="CS291" i="31" s="1"/>
  <c r="T50" i="31"/>
  <c r="DF50" i="31" s="1"/>
  <c r="CN50" i="31"/>
  <c r="DV50" i="31" s="1"/>
  <c r="EO50" i="31" s="1"/>
  <c r="B50" i="31" s="1"/>
  <c r="U291" i="31"/>
  <c r="DG291" i="31" s="1"/>
  <c r="DW291" i="31"/>
  <c r="DW47" i="31"/>
  <c r="T47" i="31"/>
  <c r="DF47" i="31" s="1"/>
  <c r="CN47" i="31"/>
  <c r="DV47" i="31" s="1"/>
  <c r="CL191" i="31"/>
  <c r="DT191" i="31" s="1"/>
  <c r="R191" i="31"/>
  <c r="DD191" i="31" s="1"/>
  <c r="DE191" i="31"/>
  <c r="M191" i="31"/>
  <c r="CY191" i="31" s="1"/>
  <c r="G191" i="31"/>
  <c r="CS191" i="31" s="1"/>
  <c r="DW15" i="31"/>
  <c r="DW255" i="31"/>
  <c r="R263" i="31"/>
  <c r="DD263" i="31" s="1"/>
  <c r="G263" i="31"/>
  <c r="CS263" i="31" s="1"/>
  <c r="CL263" i="31"/>
  <c r="DT263" i="31" s="1"/>
  <c r="EM263" i="31" s="1"/>
  <c r="DE263" i="31"/>
  <c r="M263" i="31"/>
  <c r="CY263" i="31" s="1"/>
  <c r="R66" i="31"/>
  <c r="DD66" i="31" s="1"/>
  <c r="DE66" i="31"/>
  <c r="CL66" i="31"/>
  <c r="DT66" i="31" s="1"/>
  <c r="EM66" i="31" s="1"/>
  <c r="G66" i="31"/>
  <c r="CS66" i="31" s="1"/>
  <c r="M66" i="31"/>
  <c r="CY66" i="31" s="1"/>
  <c r="DW228" i="31"/>
  <c r="CN97" i="31"/>
  <c r="DV97" i="31" s="1"/>
  <c r="T66" i="31"/>
  <c r="DF66" i="31" s="1"/>
  <c r="CN66" i="31"/>
  <c r="DV66" i="31" s="1"/>
  <c r="T17" i="31"/>
  <c r="DF17" i="31" s="1"/>
  <c r="CN17" i="31"/>
  <c r="DV17" i="31" s="1"/>
  <c r="EO17" i="31" s="1"/>
  <c r="B17" i="31" s="1"/>
  <c r="R303" i="31"/>
  <c r="DD303" i="31" s="1"/>
  <c r="CL303" i="31"/>
  <c r="DT303" i="31" s="1"/>
  <c r="EM303" i="31" s="1"/>
  <c r="DE303" i="31"/>
  <c r="M303" i="31"/>
  <c r="CY303" i="31" s="1"/>
  <c r="G303" i="31"/>
  <c r="CS303" i="31" s="1"/>
  <c r="T303" i="31"/>
  <c r="DF303" i="31" s="1"/>
  <c r="CN303" i="31"/>
  <c r="DV303" i="31" s="1"/>
  <c r="DE251" i="31"/>
  <c r="EM251" i="31" s="1"/>
  <c r="R251" i="31"/>
  <c r="DD251" i="31" s="1"/>
  <c r="CL251" i="31"/>
  <c r="DT251" i="31" s="1"/>
  <c r="G251" i="31"/>
  <c r="CS251" i="31" s="1"/>
  <c r="M251" i="31"/>
  <c r="CY251" i="31" s="1"/>
  <c r="CN203" i="31"/>
  <c r="DV203" i="31" s="1"/>
  <c r="T203" i="31"/>
  <c r="DF203" i="31" s="1"/>
  <c r="CL219" i="31"/>
  <c r="DT219" i="31" s="1"/>
  <c r="EM219" i="31" s="1"/>
  <c r="R219" i="31"/>
  <c r="DD219" i="31" s="1"/>
  <c r="DE219" i="31"/>
  <c r="M219" i="31"/>
  <c r="CY219" i="31" s="1"/>
  <c r="G219" i="31"/>
  <c r="CS219" i="31" s="1"/>
  <c r="CN279" i="31"/>
  <c r="DV279" i="31" s="1"/>
  <c r="T279" i="31"/>
  <c r="DF279" i="31" s="1"/>
  <c r="T219" i="31"/>
  <c r="DF219" i="31" s="1"/>
  <c r="CN219" i="31"/>
  <c r="DV219" i="31" s="1"/>
  <c r="DE279" i="31"/>
  <c r="CL279" i="31"/>
  <c r="DT279" i="31" s="1"/>
  <c r="R279" i="31"/>
  <c r="DD279" i="31" s="1"/>
  <c r="M279" i="31"/>
  <c r="CY279" i="31" s="1"/>
  <c r="G279" i="31"/>
  <c r="CS279" i="31" s="1"/>
  <c r="U183" i="31"/>
  <c r="DG183" i="31" s="1"/>
  <c r="T183" i="31"/>
  <c r="DF183" i="31" s="1"/>
  <c r="CN183" i="31"/>
  <c r="DV183" i="31" s="1"/>
  <c r="EM228" i="31"/>
  <c r="U83" i="31"/>
  <c r="EO284" i="31"/>
  <c r="T97" i="31"/>
  <c r="DF97" i="31" s="1"/>
  <c r="U76" i="31"/>
  <c r="DG76" i="31" s="1"/>
  <c r="B42" i="31"/>
  <c r="U66" i="31"/>
  <c r="DG66" i="31" s="1"/>
  <c r="DW66" i="31"/>
  <c r="EM291" i="31"/>
  <c r="BW251" i="31"/>
  <c r="U17" i="31"/>
  <c r="DG17" i="31" s="1"/>
  <c r="DW303" i="31"/>
  <c r="U303" i="31"/>
  <c r="DG303" i="31" s="1"/>
  <c r="DW203" i="31"/>
  <c r="U203" i="31"/>
  <c r="DG203" i="31" s="1"/>
  <c r="U279" i="31"/>
  <c r="DG279" i="31" s="1"/>
  <c r="DW279" i="31"/>
  <c r="EO249" i="31"/>
  <c r="B249" i="31" s="1"/>
  <c r="DW219" i="31"/>
  <c r="U219" i="31"/>
  <c r="DG219" i="31" s="1"/>
  <c r="BW239" i="31"/>
  <c r="U239" i="31" s="1"/>
  <c r="DG239" i="31" s="1"/>
  <c r="DW183" i="31"/>
  <c r="EM297" i="31"/>
  <c r="DW97" i="31"/>
  <c r="T76" i="31"/>
  <c r="DF76" i="31" s="1"/>
  <c r="EM284" i="31"/>
  <c r="B284" i="31" s="1"/>
  <c r="DW76" i="31"/>
  <c r="EO76" i="31" s="1"/>
  <c r="DW295" i="31"/>
  <c r="U295" i="31"/>
  <c r="DG295" i="31" s="1"/>
  <c r="BW263" i="31"/>
  <c r="U50" i="31"/>
  <c r="DG50" i="31" s="1"/>
  <c r="DW58" i="31"/>
  <c r="T58" i="31"/>
  <c r="DF58" i="31" s="1"/>
  <c r="CN58" i="31"/>
  <c r="DV58" i="31" s="1"/>
  <c r="EO58" i="31" s="1"/>
  <c r="M58" i="31"/>
  <c r="CY58" i="31" s="1"/>
  <c r="DE58" i="31"/>
  <c r="CL58" i="31"/>
  <c r="DT58" i="31" s="1"/>
  <c r="R58" i="31"/>
  <c r="DD58" i="31" s="1"/>
  <c r="G58" i="31"/>
  <c r="CS58" i="31" s="1"/>
  <c r="CN295" i="31"/>
  <c r="DV295" i="31" s="1"/>
  <c r="T295" i="31"/>
  <c r="DF295" i="31" s="1"/>
  <c r="CL255" i="31"/>
  <c r="DT255" i="31" s="1"/>
  <c r="R255" i="31"/>
  <c r="DD255" i="31" s="1"/>
  <c r="DE255" i="31"/>
  <c r="G255" i="31"/>
  <c r="CS255" i="31" s="1"/>
  <c r="M255" i="31"/>
  <c r="CY255" i="31" s="1"/>
  <c r="U47" i="31"/>
  <c r="DG47" i="31" s="1"/>
  <c r="BW191" i="31"/>
  <c r="U191" i="31" s="1"/>
  <c r="DG191" i="31" s="1"/>
  <c r="EM56" i="31"/>
  <c r="T60" i="31"/>
  <c r="DF60" i="31" s="1"/>
  <c r="CN60" i="31"/>
  <c r="DV60" i="31" s="1"/>
  <c r="EO60" i="31" s="1"/>
  <c r="DW60" i="31"/>
  <c r="T101" i="31"/>
  <c r="DF101" i="31" s="1"/>
  <c r="CN101" i="31"/>
  <c r="DV101" i="31" s="1"/>
  <c r="B71" i="31"/>
  <c r="DE287" i="31"/>
  <c r="BW287" i="31"/>
  <c r="CN287" i="31" s="1"/>
  <c r="DV287" i="31" s="1"/>
  <c r="EM76" i="31"/>
  <c r="EM91" i="31"/>
  <c r="DG100" i="31"/>
  <c r="T100" i="31"/>
  <c r="DF100" i="31" s="1"/>
  <c r="CN100" i="31"/>
  <c r="DV100" i="31" s="1"/>
  <c r="DW101" i="31"/>
  <c r="EM60" i="31"/>
  <c r="T73" i="31"/>
  <c r="DF73" i="31" s="1"/>
  <c r="CN73" i="31"/>
  <c r="DV73" i="31" s="1"/>
  <c r="EO73" i="31" s="1"/>
  <c r="B73" i="31" s="1"/>
  <c r="EO34" i="31"/>
  <c r="B34" i="31" s="1"/>
  <c r="EO218" i="31"/>
  <c r="B218" i="31" s="1"/>
  <c r="U101" i="31"/>
  <c r="DG101" i="31" s="1"/>
  <c r="DW100" i="31"/>
  <c r="DW91" i="31"/>
  <c r="T91" i="31"/>
  <c r="DF91" i="31" s="1"/>
  <c r="CN91" i="31"/>
  <c r="DV91" i="31" s="1"/>
  <c r="B29" i="31"/>
  <c r="DE275" i="31"/>
  <c r="EO113" i="31"/>
  <c r="B237" i="31"/>
  <c r="EM96" i="31"/>
  <c r="EM247" i="31"/>
  <c r="EO278" i="31"/>
  <c r="B278" i="31" s="1"/>
  <c r="EO41" i="31"/>
  <c r="T146" i="31"/>
  <c r="DF146" i="31" s="1"/>
  <c r="CN146" i="31"/>
  <c r="DV146" i="31" s="1"/>
  <c r="EO146" i="31" s="1"/>
  <c r="B146" i="31" s="1"/>
  <c r="U91" i="31"/>
  <c r="DG91" i="31" s="1"/>
  <c r="U146" i="31"/>
  <c r="DG146" i="31" s="1"/>
  <c r="T167" i="31"/>
  <c r="DF167" i="31" s="1"/>
  <c r="CN167" i="31"/>
  <c r="DV167" i="31" s="1"/>
  <c r="EO132" i="31"/>
  <c r="B132" i="31" s="1"/>
  <c r="B138" i="31"/>
  <c r="EO247" i="31"/>
  <c r="EM271" i="31"/>
  <c r="EM97" i="31"/>
  <c r="CN96" i="31"/>
  <c r="DV96" i="31" s="1"/>
  <c r="EO96" i="31" s="1"/>
  <c r="B96" i="31" s="1"/>
  <c r="T96" i="31"/>
  <c r="DF96" i="31" s="1"/>
  <c r="B113" i="31"/>
  <c r="EM16" i="31"/>
  <c r="B267" i="31"/>
  <c r="B126" i="31"/>
  <c r="R287" i="31"/>
  <c r="DD287" i="31" s="1"/>
  <c r="CL287" i="31"/>
  <c r="DT287" i="31" s="1"/>
  <c r="G287" i="31"/>
  <c r="CS287" i="31" s="1"/>
  <c r="M287" i="31"/>
  <c r="CY287" i="31" s="1"/>
  <c r="EO169" i="31"/>
  <c r="B169" i="31" s="1"/>
  <c r="DW305" i="31"/>
  <c r="CN305" i="31"/>
  <c r="DV305" i="31" s="1"/>
  <c r="T305" i="31"/>
  <c r="DF305" i="31" s="1"/>
  <c r="DG305" i="31"/>
  <c r="T287" i="31"/>
  <c r="DF287" i="31" s="1"/>
  <c r="EO271" i="31"/>
  <c r="DW167" i="31"/>
  <c r="U96" i="31"/>
  <c r="DG96" i="31" s="1"/>
  <c r="EO133" i="31"/>
  <c r="B133" i="31" s="1"/>
  <c r="EO103" i="31"/>
  <c r="B103" i="31" s="1"/>
  <c r="U287" i="31"/>
  <c r="DG287" i="31" s="1"/>
  <c r="DW287" i="31"/>
  <c r="U167" i="31"/>
  <c r="DG167" i="31" s="1"/>
  <c r="EO97" i="31"/>
  <c r="DG24" i="27"/>
  <c r="CN24" i="27"/>
  <c r="T24" i="27"/>
  <c r="EO36" i="31"/>
  <c r="B36" i="31" s="1"/>
  <c r="EO257" i="31"/>
  <c r="B257" i="31" s="1"/>
  <c r="EO43" i="31"/>
  <c r="B43" i="31" s="1"/>
  <c r="EM184" i="31"/>
  <c r="EM52" i="31"/>
  <c r="EM10" i="31"/>
  <c r="EO125" i="31"/>
  <c r="B125" i="31" s="1"/>
  <c r="EO195" i="31"/>
  <c r="B195" i="31" s="1"/>
  <c r="EM7" i="31"/>
  <c r="EO296" i="31"/>
  <c r="B296" i="31" s="1"/>
  <c r="EM285" i="31"/>
  <c r="CL275" i="31"/>
  <c r="DT275" i="31" s="1"/>
  <c r="R275" i="31"/>
  <c r="DD275" i="31" s="1"/>
  <c r="G275" i="31"/>
  <c r="CS275" i="31" s="1"/>
  <c r="M275" i="31"/>
  <c r="CY275" i="31" s="1"/>
  <c r="BW275" i="31"/>
  <c r="DW275" i="31" s="1"/>
  <c r="EO72" i="31"/>
  <c r="B72" i="31" s="1"/>
  <c r="DG7" i="31"/>
  <c r="T7" i="31"/>
  <c r="DF7" i="31" s="1"/>
  <c r="CN7" i="31"/>
  <c r="DV7" i="31" s="1"/>
  <c r="CN56" i="31"/>
  <c r="DV56" i="31" s="1"/>
  <c r="EO56" i="31" s="1"/>
  <c r="T56" i="31"/>
  <c r="DF56" i="31" s="1"/>
  <c r="BW202" i="31"/>
  <c r="U202" i="31" s="1"/>
  <c r="DE274" i="31"/>
  <c r="CL274" i="31"/>
  <c r="DT274" i="31" s="1"/>
  <c r="R274" i="31"/>
  <c r="DD274" i="31" s="1"/>
  <c r="M274" i="31"/>
  <c r="CY274" i="31" s="1"/>
  <c r="G274" i="31"/>
  <c r="CS274" i="31" s="1"/>
  <c r="T10" i="31"/>
  <c r="DF10" i="31" s="1"/>
  <c r="CN10" i="31"/>
  <c r="DV10" i="31" s="1"/>
  <c r="EO310" i="31"/>
  <c r="B310" i="31" s="1"/>
  <c r="DG83" i="31"/>
  <c r="T83" i="31"/>
  <c r="DF83" i="31" s="1"/>
  <c r="CN83" i="31"/>
  <c r="DV83" i="31" s="1"/>
  <c r="EO83" i="31" s="1"/>
  <c r="B83" i="31" s="1"/>
  <c r="BW274" i="31"/>
  <c r="DW274" i="31" s="1"/>
  <c r="U10" i="31"/>
  <c r="DG10" i="31" s="1"/>
  <c r="CN228" i="31"/>
  <c r="DV228" i="31" s="1"/>
  <c r="EO228" i="31" s="1"/>
  <c r="B228" i="31" s="1"/>
  <c r="DG228" i="31"/>
  <c r="T228" i="31"/>
  <c r="DF228" i="31" s="1"/>
  <c r="EO143" i="31"/>
  <c r="B143" i="31" s="1"/>
  <c r="CN297" i="31"/>
  <c r="DV297" i="31" s="1"/>
  <c r="T297" i="31"/>
  <c r="DF297" i="31" s="1"/>
  <c r="DG297" i="31"/>
  <c r="DW117" i="31"/>
  <c r="T184" i="31"/>
  <c r="DF184" i="31" s="1"/>
  <c r="DG184" i="31"/>
  <c r="CN184" i="31"/>
  <c r="DV184" i="31" s="1"/>
  <c r="DE202" i="31"/>
  <c r="CL202" i="31"/>
  <c r="DT202" i="31" s="1"/>
  <c r="R202" i="31"/>
  <c r="DD202" i="31" s="1"/>
  <c r="M202" i="31"/>
  <c r="CY202" i="31" s="1"/>
  <c r="G202" i="31"/>
  <c r="CS202" i="31" s="1"/>
  <c r="CN215" i="31"/>
  <c r="DV215" i="31" s="1"/>
  <c r="EO215" i="31" s="1"/>
  <c r="B215" i="31" s="1"/>
  <c r="T215" i="31"/>
  <c r="DF215" i="31" s="1"/>
  <c r="U274" i="31"/>
  <c r="T285" i="31"/>
  <c r="DF285" i="31" s="1"/>
  <c r="DG285" i="31"/>
  <c r="CN285" i="31"/>
  <c r="DV285" i="31" s="1"/>
  <c r="U215" i="31"/>
  <c r="DG215" i="31" s="1"/>
  <c r="DG52" i="31"/>
  <c r="T52" i="31"/>
  <c r="DF52" i="31" s="1"/>
  <c r="CN52" i="31"/>
  <c r="DV52" i="31" s="1"/>
  <c r="DW7" i="31"/>
  <c r="DW184" i="31"/>
  <c r="U56" i="31"/>
  <c r="DG56" i="31" s="1"/>
  <c r="DW285" i="31"/>
  <c r="T16" i="31"/>
  <c r="DF16" i="31" s="1"/>
  <c r="DG16" i="31"/>
  <c r="CN16" i="31"/>
  <c r="DV16" i="31" s="1"/>
  <c r="DW10" i="31"/>
  <c r="DW16" i="31"/>
  <c r="EO227" i="31"/>
  <c r="B227" i="31" s="1"/>
  <c r="DW52" i="31"/>
  <c r="CN117" i="31"/>
  <c r="DV117" i="31" s="1"/>
  <c r="EO117" i="31" s="1"/>
  <c r="B117" i="31" s="1"/>
  <c r="DG117" i="31"/>
  <c r="T117" i="31"/>
  <c r="DF117" i="31" s="1"/>
  <c r="DW297" i="31"/>
  <c r="EO196" i="31"/>
  <c r="B196" i="31" s="1"/>
  <c r="EO172" i="31"/>
  <c r="B172" i="31" s="1"/>
  <c r="EM149" i="31" l="1"/>
  <c r="EO40" i="31"/>
  <c r="B40" i="31" s="1"/>
  <c r="EM177" i="31"/>
  <c r="EO221" i="31"/>
  <c r="EO301" i="31"/>
  <c r="B301" i="31" s="1"/>
  <c r="EO47" i="31"/>
  <c r="B47" i="31" s="1"/>
  <c r="EM157" i="31"/>
  <c r="T173" i="31"/>
  <c r="DF173" i="31" s="1"/>
  <c r="EM145" i="31"/>
  <c r="DW173" i="31"/>
  <c r="EO173" i="31" s="1"/>
  <c r="B173" i="31" s="1"/>
  <c r="B21" i="27"/>
  <c r="EM201" i="31"/>
  <c r="EM255" i="31"/>
  <c r="T145" i="31"/>
  <c r="DF145" i="31" s="1"/>
  <c r="CN145" i="31"/>
  <c r="DV145" i="31" s="1"/>
  <c r="T225" i="31"/>
  <c r="DF225" i="31" s="1"/>
  <c r="CN225" i="31"/>
  <c r="DV225" i="31" s="1"/>
  <c r="EO293" i="31"/>
  <c r="B293" i="31" s="1"/>
  <c r="U225" i="31"/>
  <c r="DG225" i="31" s="1"/>
  <c r="U21" i="27"/>
  <c r="DG21" i="27" s="1"/>
  <c r="T21" i="27"/>
  <c r="CN21" i="27"/>
  <c r="EM58" i="31"/>
  <c r="B58" i="31" s="1"/>
  <c r="EO219" i="31"/>
  <c r="B219" i="31" s="1"/>
  <c r="CN120" i="31"/>
  <c r="DV120" i="31" s="1"/>
  <c r="T120" i="31"/>
  <c r="DF120" i="31" s="1"/>
  <c r="T115" i="31"/>
  <c r="DF115" i="31" s="1"/>
  <c r="CN115" i="31"/>
  <c r="DV115" i="31" s="1"/>
  <c r="EO115" i="31" s="1"/>
  <c r="B115" i="31" s="1"/>
  <c r="DW193" i="31"/>
  <c r="CN193" i="31"/>
  <c r="DV193" i="31" s="1"/>
  <c r="T193" i="31"/>
  <c r="DF193" i="31" s="1"/>
  <c r="U233" i="31"/>
  <c r="DG233" i="31" s="1"/>
  <c r="CN233" i="31"/>
  <c r="DV233" i="31" s="1"/>
  <c r="EO233" i="31" s="1"/>
  <c r="B233" i="31" s="1"/>
  <c r="T233" i="31"/>
  <c r="DF233" i="31" s="1"/>
  <c r="T201" i="31"/>
  <c r="DF201" i="31" s="1"/>
  <c r="CN201" i="31"/>
  <c r="DV201" i="31" s="1"/>
  <c r="U120" i="31"/>
  <c r="DG120" i="31" s="1"/>
  <c r="U145" i="31"/>
  <c r="DG145" i="31" s="1"/>
  <c r="DW201" i="31"/>
  <c r="DW213" i="31"/>
  <c r="DG213" i="31"/>
  <c r="T213" i="31"/>
  <c r="DF213" i="31" s="1"/>
  <c r="CN213" i="31"/>
  <c r="DV213" i="31" s="1"/>
  <c r="EO241" i="31"/>
  <c r="B241" i="31" s="1"/>
  <c r="EO295" i="31"/>
  <c r="B295" i="31" s="1"/>
  <c r="EM191" i="31"/>
  <c r="EM239" i="31"/>
  <c r="T149" i="31"/>
  <c r="DF149" i="31" s="1"/>
  <c r="CN149" i="31"/>
  <c r="DV149" i="31" s="1"/>
  <c r="EO149" i="31" s="1"/>
  <c r="B149" i="31" s="1"/>
  <c r="U177" i="31"/>
  <c r="DG177" i="31" s="1"/>
  <c r="T177" i="31"/>
  <c r="DF177" i="31" s="1"/>
  <c r="CN177" i="31"/>
  <c r="DV177" i="31" s="1"/>
  <c r="EO177" i="31" s="1"/>
  <c r="B177" i="31" s="1"/>
  <c r="DW120" i="31"/>
  <c r="EO120" i="31" s="1"/>
  <c r="DW145" i="31"/>
  <c r="U193" i="31"/>
  <c r="DG193" i="31" s="1"/>
  <c r="U201" i="31"/>
  <c r="DG201" i="31" s="1"/>
  <c r="EO157" i="31"/>
  <c r="B157" i="31" s="1"/>
  <c r="B221" i="31"/>
  <c r="B76" i="31"/>
  <c r="EM141" i="31"/>
  <c r="B120" i="31"/>
  <c r="EO106" i="31"/>
  <c r="B106" i="31" s="1"/>
  <c r="U115" i="31"/>
  <c r="DG115" i="31" s="1"/>
  <c r="DW141" i="31"/>
  <c r="T141" i="31"/>
  <c r="DF141" i="31" s="1"/>
  <c r="CN141" i="31"/>
  <c r="DV141" i="31" s="1"/>
  <c r="DG141" i="31"/>
  <c r="DW209" i="31"/>
  <c r="CN209" i="31"/>
  <c r="DV209" i="31" s="1"/>
  <c r="T209" i="31"/>
  <c r="DF209" i="31" s="1"/>
  <c r="T185" i="31"/>
  <c r="DF185" i="31" s="1"/>
  <c r="CN185" i="31"/>
  <c r="DV185" i="31" s="1"/>
  <c r="DW225" i="31"/>
  <c r="U149" i="31"/>
  <c r="DG149" i="31" s="1"/>
  <c r="DW185" i="31"/>
  <c r="EO303" i="31"/>
  <c r="B303" i="31" s="1"/>
  <c r="EO203" i="31"/>
  <c r="B203" i="31" s="1"/>
  <c r="T191" i="31"/>
  <c r="DF191" i="31" s="1"/>
  <c r="CN191" i="31"/>
  <c r="DV191" i="31" s="1"/>
  <c r="U251" i="31"/>
  <c r="DG251" i="31" s="1"/>
  <c r="CN251" i="31"/>
  <c r="DV251" i="31" s="1"/>
  <c r="T251" i="31"/>
  <c r="DF251" i="31" s="1"/>
  <c r="EO279" i="31"/>
  <c r="DW251" i="31"/>
  <c r="EO66" i="31"/>
  <c r="B66" i="31" s="1"/>
  <c r="EO291" i="31"/>
  <c r="B291" i="31" s="1"/>
  <c r="B56" i="31"/>
  <c r="B60" i="31"/>
  <c r="U263" i="31"/>
  <c r="DG263" i="31" s="1"/>
  <c r="CN263" i="31"/>
  <c r="DV263" i="31" s="1"/>
  <c r="T263" i="31"/>
  <c r="DF263" i="31" s="1"/>
  <c r="DW263" i="31"/>
  <c r="EO15" i="31"/>
  <c r="B15" i="31" s="1"/>
  <c r="DW239" i="31"/>
  <c r="T239" i="31"/>
  <c r="DF239" i="31" s="1"/>
  <c r="CN239" i="31"/>
  <c r="DV239" i="31" s="1"/>
  <c r="EO239" i="31" s="1"/>
  <c r="B239" i="31" s="1"/>
  <c r="EM274" i="31"/>
  <c r="EO183" i="31"/>
  <c r="B183" i="31" s="1"/>
  <c r="EM279" i="31"/>
  <c r="U255" i="31"/>
  <c r="DG255" i="31" s="1"/>
  <c r="T255" i="31"/>
  <c r="DF255" i="31" s="1"/>
  <c r="CN255" i="31"/>
  <c r="DV255" i="31" s="1"/>
  <c r="EO255" i="31" s="1"/>
  <c r="B255" i="31" s="1"/>
  <c r="B41" i="31"/>
  <c r="DW191" i="31"/>
  <c r="B247" i="31"/>
  <c r="EO100" i="31"/>
  <c r="B100" i="31" s="1"/>
  <c r="EO101" i="31"/>
  <c r="B101" i="31" s="1"/>
  <c r="EO91" i="31"/>
  <c r="B91" i="31" s="1"/>
  <c r="EM275" i="31"/>
  <c r="EO287" i="31"/>
  <c r="EM287" i="31"/>
  <c r="B271" i="31"/>
  <c r="EO167" i="31"/>
  <c r="B167" i="31" s="1"/>
  <c r="B97" i="31"/>
  <c r="EO305" i="31"/>
  <c r="B305" i="31" s="1"/>
  <c r="EM202" i="31"/>
  <c r="EO10" i="31"/>
  <c r="B10" i="31" s="1"/>
  <c r="T275" i="31"/>
  <c r="DF275" i="31" s="1"/>
  <c r="CN275" i="31"/>
  <c r="DV275" i="31" s="1"/>
  <c r="EO275" i="31" s="1"/>
  <c r="U275" i="31"/>
  <c r="DG275" i="31" s="1"/>
  <c r="EO7" i="31"/>
  <c r="B7" i="31" s="1"/>
  <c r="EO184" i="31"/>
  <c r="B184" i="31" s="1"/>
  <c r="DG274" i="31"/>
  <c r="T274" i="31"/>
  <c r="DF274" i="31" s="1"/>
  <c r="CN274" i="31"/>
  <c r="DV274" i="31" s="1"/>
  <c r="EO274" i="31" s="1"/>
  <c r="B274" i="31" s="1"/>
  <c r="DW202" i="31"/>
  <c r="EO16" i="31"/>
  <c r="B16" i="31" s="1"/>
  <c r="EO52" i="31"/>
  <c r="B52" i="31" s="1"/>
  <c r="EO285" i="31"/>
  <c r="B285" i="31" s="1"/>
  <c r="EO297" i="31"/>
  <c r="B297" i="31" s="1"/>
  <c r="T202" i="31"/>
  <c r="DF202" i="31" s="1"/>
  <c r="DG202" i="31"/>
  <c r="CN202" i="31"/>
  <c r="DV202" i="31" s="1"/>
  <c r="EO209" i="31" l="1"/>
  <c r="B209" i="31" s="1"/>
  <c r="EO201" i="31"/>
  <c r="B201" i="31" s="1"/>
  <c r="B279" i="31"/>
  <c r="EO193" i="31"/>
  <c r="B193" i="31" s="1"/>
  <c r="EO185" i="31"/>
  <c r="B185" i="31" s="1"/>
  <c r="EO213" i="31"/>
  <c r="B213" i="31" s="1"/>
  <c r="EO225" i="31"/>
  <c r="B225" i="31" s="1"/>
  <c r="EO145" i="31"/>
  <c r="B145" i="31" s="1"/>
  <c r="EO141" i="31"/>
  <c r="B141" i="31" s="1"/>
  <c r="EO263" i="31"/>
  <c r="B263" i="31" s="1"/>
  <c r="EO251" i="31"/>
  <c r="B251" i="31" s="1"/>
  <c r="EO191" i="31"/>
  <c r="B191" i="31" s="1"/>
  <c r="B275" i="31"/>
  <c r="B287" i="31"/>
  <c r="EO202" i="31"/>
  <c r="B202"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dsoleno</author>
  </authors>
  <commentList>
    <comment ref="C13" authorId="0" shapeId="0" xr:uid="{00000000-0006-0000-0000-000001000000}">
      <text>
        <r>
          <rPr>
            <sz val="8"/>
            <color indexed="81"/>
            <rFont val="Tahoma"/>
            <family val="2"/>
          </rPr>
          <t xml:space="preserve">SELECCIONE  EL TIPO DE COMPROMISO O CONTRATO.
</t>
        </r>
      </text>
    </comment>
    <comment ref="O13" authorId="0" shapeId="0" xr:uid="{00000000-0006-0000-0000-000002000000}">
      <text>
        <r>
          <rPr>
            <sz val="8"/>
            <color indexed="81"/>
            <rFont val="Tahoma"/>
            <family val="2"/>
          </rPr>
          <t xml:space="preserve">DILIGENCIE  EN CASO DE  NO ENCONTRAR EL TIPO DE COMPROMISO.
</t>
        </r>
      </text>
    </comment>
    <comment ref="W13" authorId="0" shapeId="0" xr:uid="{00000000-0006-0000-0000-000003000000}">
      <text>
        <r>
          <rPr>
            <sz val="8"/>
            <color indexed="81"/>
            <rFont val="Tahoma"/>
            <family val="2"/>
          </rPr>
          <t xml:space="preserve">INDIQUE EL NUMERO ASIGNADO AL TIPO DE COMPROMISO
</t>
        </r>
      </text>
    </comment>
    <comment ref="AF13" authorId="0" shapeId="0" xr:uid="{00000000-0006-0000-0000-000004000000}">
      <text>
        <r>
          <rPr>
            <sz val="8"/>
            <color indexed="81"/>
            <rFont val="Tahoma"/>
            <family val="2"/>
          </rPr>
          <t xml:space="preserve">CORRESPONDE A LA FECHA DE  FIRMA DEL COMPROMISO (CONTRATO).
</t>
        </r>
      </text>
    </comment>
    <comment ref="E14" authorId="0" shapeId="0" xr:uid="{00000000-0006-0000-0000-000005000000}">
      <text>
        <r>
          <rPr>
            <sz val="8"/>
            <color indexed="81"/>
            <rFont val="Tahoma"/>
            <family val="2"/>
          </rPr>
          <t xml:space="preserve">NOMBRE  Y APELLIDOS DEL CONTRATISTA Y/O RAZON SOCIAL.
</t>
        </r>
      </text>
    </comment>
    <comment ref="W14" authorId="0" shapeId="0" xr:uid="{00000000-0006-0000-0000-000006000000}">
      <text>
        <r>
          <rPr>
            <sz val="8"/>
            <color indexed="81"/>
            <rFont val="Tahoma"/>
            <family val="2"/>
          </rPr>
          <t xml:space="preserve">INDIQUE CON X SI ES NIT
</t>
        </r>
      </text>
    </comment>
    <comment ref="Z14" authorId="0" shapeId="0" xr:uid="{00000000-0006-0000-0000-000007000000}">
      <text>
        <r>
          <rPr>
            <sz val="8"/>
            <color indexed="81"/>
            <rFont val="Tahoma"/>
            <family val="2"/>
          </rPr>
          <t xml:space="preserve">INDIQUE CON X SI ES CEDULA
</t>
        </r>
      </text>
    </comment>
    <comment ref="AB14" authorId="0" shapeId="0" xr:uid="{00000000-0006-0000-0000-000008000000}">
      <text>
        <r>
          <rPr>
            <sz val="8"/>
            <color indexed="81"/>
            <rFont val="Tahoma"/>
            <family val="2"/>
          </rPr>
          <t xml:space="preserve">NUMERO SIN PUNTOS NI COMAS DE LA IDENTIFICACION YA SEA NIT  SIN DIGITO DE VERIFICACION O CEDULA.
</t>
        </r>
      </text>
    </comment>
    <comment ref="E15" authorId="0" shapeId="0" xr:uid="{00000000-0006-0000-0000-000009000000}">
      <text>
        <r>
          <rPr>
            <sz val="8"/>
            <color indexed="81"/>
            <rFont val="Tahoma"/>
            <family val="2"/>
          </rPr>
          <t xml:space="preserve">ESCRIBA LA DIRECCION DE DOMICILIO O ESTABLECIMIENTO DEL CONTRATISTA.
</t>
        </r>
      </text>
    </comment>
    <comment ref="Y15" authorId="0" shapeId="0" xr:uid="{00000000-0006-0000-0000-00000A000000}">
      <text>
        <r>
          <rPr>
            <sz val="8"/>
            <color indexed="81"/>
            <rFont val="Tahoma"/>
            <family val="2"/>
          </rPr>
          <t xml:space="preserve">NUMEROS EN LOS CUALES SE UBIQUE AL CONTRATISTA.
</t>
        </r>
      </text>
    </comment>
    <comment ref="AA16" authorId="0" shapeId="0" xr:uid="{00000000-0006-0000-0000-00000B000000}">
      <text>
        <r>
          <rPr>
            <sz val="8"/>
            <color indexed="81"/>
            <rFont val="Tahoma"/>
            <family val="2"/>
          </rPr>
          <t xml:space="preserve">MARQUE CON UNA X SI ES NIT. (DEL CEDENTE)
</t>
        </r>
      </text>
    </comment>
    <comment ref="AC16" authorId="0" shapeId="0" xr:uid="{00000000-0006-0000-0000-00000C000000}">
      <text>
        <r>
          <rPr>
            <sz val="8"/>
            <color indexed="81"/>
            <rFont val="Tahoma"/>
            <family val="2"/>
          </rPr>
          <t xml:space="preserve">MARQUE CON UNA X SI ES CEDULA. (DEL CEDENTE)
</t>
        </r>
      </text>
    </comment>
    <comment ref="F17" authorId="0" shapeId="0" xr:uid="{00000000-0006-0000-0000-00000D000000}">
      <text>
        <r>
          <rPr>
            <sz val="8"/>
            <color indexed="81"/>
            <rFont val="Tahoma"/>
            <family val="2"/>
          </rPr>
          <t xml:space="preserve">MARQUE CON UNA X SI REALIZA APORTES A PENSIONES VOLUNTARIAS.
</t>
        </r>
      </text>
    </comment>
    <comment ref="K17" authorId="0" shapeId="0" xr:uid="{00000000-0006-0000-0000-00000E000000}">
      <text>
        <r>
          <rPr>
            <sz val="8"/>
            <color indexed="81"/>
            <rFont val="Tahoma"/>
            <family val="2"/>
          </rPr>
          <t xml:space="preserve">MARQUE CON UNA X SI REALIZA  APORTE AL FOMENTO DE LA CONSTRUCCION. (AFC).
</t>
        </r>
      </text>
    </comment>
    <comment ref="W17" authorId="0" shapeId="0" xr:uid="{00000000-0006-0000-0000-00000F000000}">
      <text>
        <r>
          <rPr>
            <sz val="8"/>
            <color indexed="81"/>
            <rFont val="Tahoma"/>
            <family val="2"/>
          </rPr>
          <t>ESCRIBA EN NOMBRE DE LA ENTIDAD A LA CUAL SE LE DEBE REALIZAR EL APORTE
EJ. FDO. DE PENSIONES SANTANDER</t>
        </r>
      </text>
    </comment>
    <comment ref="AG17" authorId="0" shapeId="0" xr:uid="{00000000-0006-0000-0000-000010000000}">
      <text>
        <r>
          <rPr>
            <sz val="8"/>
            <color indexed="81"/>
            <rFont val="Tahoma"/>
            <family val="2"/>
          </rPr>
          <t>ESCRIBA EL NUMERO SIN PUNTOS NI COMAS DEL NIT SIN DIGITO DE VERIFICACION O CEDULA,</t>
        </r>
      </text>
    </comment>
    <comment ref="E20" authorId="0" shapeId="0" xr:uid="{00000000-0006-0000-0000-000011000000}">
      <text>
        <r>
          <rPr>
            <sz val="8"/>
            <color indexed="81"/>
            <rFont val="Tahoma"/>
            <family val="2"/>
          </rPr>
          <t xml:space="preserve">ESCRIBA EL NUMERO DE LA CUENTA BANCARIA SIN RAYAS, PUNTOS, COMAS NI GUIONES.
</t>
        </r>
      </text>
    </comment>
    <comment ref="AF20" authorId="0" shapeId="0" xr:uid="{00000000-0006-0000-0000-000012000000}">
      <text>
        <r>
          <rPr>
            <sz val="8"/>
            <color indexed="81"/>
            <rFont val="Tahoma"/>
            <family val="2"/>
          </rPr>
          <t xml:space="preserve">MARQUE CON UNA X SI  LA CUENTA BANCARIA ES DE AHORROS
</t>
        </r>
      </text>
    </comment>
    <comment ref="AJ20" authorId="0" shapeId="0" xr:uid="{00000000-0006-0000-0000-000013000000}">
      <text>
        <r>
          <rPr>
            <sz val="8"/>
            <color indexed="81"/>
            <rFont val="Tahoma"/>
            <family val="2"/>
          </rPr>
          <t xml:space="preserve">MARQUE CON UNA X SI  LA CUENTA BANCARIA ES  CORRIENTE
</t>
        </r>
      </text>
    </comment>
    <comment ref="C21" authorId="0" shapeId="0" xr:uid="{00000000-0006-0000-0000-000014000000}">
      <text>
        <r>
          <rPr>
            <sz val="8"/>
            <color indexed="81"/>
            <rFont val="Tahoma"/>
            <family val="2"/>
          </rPr>
          <t>DE ACUERDO AL REGISTRO UNICO TRIBUTARIO (RUT) Y ACTIVIDAD PRESTADA, ESPECIFIQUE  CON UNA X  EN LAS CASILLAS SIGUIENTES  A QUE CORRESPONDE</t>
        </r>
      </text>
    </comment>
    <comment ref="L24" authorId="0" shapeId="0" xr:uid="{00000000-0006-0000-0000-000015000000}">
      <text>
        <r>
          <rPr>
            <sz val="8"/>
            <color indexed="81"/>
            <rFont val="Tahoma"/>
            <family val="2"/>
          </rPr>
          <t xml:space="preserve">ESCRIBA EL NUMERO DEL RECIBO DE PAGO DEL IMPUESTO DE TIMBRE .
</t>
        </r>
      </text>
    </comment>
    <comment ref="AB24" authorId="0" shapeId="0" xr:uid="{00000000-0006-0000-0000-000016000000}">
      <text>
        <r>
          <rPr>
            <sz val="8"/>
            <color indexed="81"/>
            <rFont val="Tahoma"/>
            <family val="2"/>
          </rPr>
          <t xml:space="preserve">ESCRIBA EL NUMERO DEL RECIBO DE PAGO DEL IMPUESTO DE TIMBRE  DE LAS ADICIONES DEL CONTRATO
</t>
        </r>
      </text>
    </comment>
    <comment ref="F27" authorId="0" shapeId="0" xr:uid="{00000000-0006-0000-0000-000017000000}">
      <text>
        <r>
          <rPr>
            <sz val="8"/>
            <color indexed="81"/>
            <rFont val="Tahoma"/>
            <family val="2"/>
          </rPr>
          <t xml:space="preserve">INDIQUE CON UNA X SI EL ABONO DEBE HACERCE A UN TERCERO.
</t>
        </r>
      </text>
    </comment>
    <comment ref="J27" authorId="0" shapeId="0" xr:uid="{00000000-0006-0000-0000-000018000000}">
      <text>
        <r>
          <rPr>
            <sz val="8"/>
            <color indexed="81"/>
            <rFont val="Tahoma"/>
            <family val="2"/>
          </rPr>
          <t xml:space="preserve">MARQUE CON UNA X SI CORRESPONDE A EMBARGO.
</t>
        </r>
      </text>
    </comment>
    <comment ref="S27" authorId="0" shapeId="0" xr:uid="{00000000-0006-0000-0000-000019000000}">
      <text>
        <r>
          <rPr>
            <sz val="8"/>
            <color indexed="81"/>
            <rFont val="Tahoma"/>
            <family val="2"/>
          </rPr>
          <t xml:space="preserve">MARQUE CON UNA X SI EXISTE  CESION DE DERECHOS ECONOMICOS.
</t>
        </r>
      </text>
    </comment>
    <comment ref="W27" authorId="0" shapeId="0" xr:uid="{00000000-0006-0000-0000-00001A000000}">
      <text>
        <r>
          <rPr>
            <sz val="8"/>
            <color indexed="81"/>
            <rFont val="Tahoma"/>
            <family val="2"/>
          </rPr>
          <t xml:space="preserve">MARQUE CON UNA X SI EL ABONO  DEBE HACERCE A UN APODERADO.
</t>
        </r>
      </text>
    </comment>
    <comment ref="Y27" authorId="0" shapeId="0" xr:uid="{00000000-0006-0000-0000-00001B000000}">
      <text>
        <r>
          <rPr>
            <sz val="8"/>
            <color indexed="81"/>
            <rFont val="Tahoma"/>
            <family val="2"/>
          </rPr>
          <t xml:space="preserve">MARQUE CON UNA X SI EL ABONO  ES DIFERENTE A LAS NOMBRADAS ANTERIORMENTE . (EJEMPLO: CHEQUE).
</t>
        </r>
      </text>
    </comment>
    <comment ref="Y28" authorId="0" shapeId="0" xr:uid="{00000000-0006-0000-0000-00001C000000}">
      <text>
        <r>
          <rPr>
            <b/>
            <sz val="8"/>
            <color indexed="81"/>
            <rFont val="Tahoma"/>
            <family val="2"/>
          </rPr>
          <t>MARQUE CON UNA X SI ES NIT</t>
        </r>
        <r>
          <rPr>
            <sz val="8"/>
            <color indexed="81"/>
            <rFont val="Tahoma"/>
            <family val="2"/>
          </rPr>
          <t xml:space="preserve">
</t>
        </r>
      </text>
    </comment>
    <comment ref="AA28" authorId="0" shapeId="0" xr:uid="{00000000-0006-0000-0000-00001D000000}">
      <text>
        <r>
          <rPr>
            <sz val="8"/>
            <color indexed="81"/>
            <rFont val="Tahoma"/>
            <family val="2"/>
          </rPr>
          <t xml:space="preserve">MARQUE CON UNA X SI ES CEDULA
</t>
        </r>
      </text>
    </comment>
    <comment ref="AC28" authorId="0" shapeId="0" xr:uid="{00000000-0006-0000-0000-00001E000000}">
      <text>
        <r>
          <rPr>
            <sz val="8"/>
            <color indexed="81"/>
            <rFont val="Tahoma"/>
            <family val="2"/>
          </rPr>
          <t>ESCRIBA EL NUMERO SIN PUNTOS NI COMAS DEL NIT SIN DIGITO DE VERIFICACION O CEDULA,</t>
        </r>
      </text>
    </comment>
    <comment ref="AG29" authorId="0" shapeId="0" xr:uid="{00000000-0006-0000-0000-00001F000000}">
      <text>
        <r>
          <rPr>
            <sz val="8"/>
            <color indexed="81"/>
            <rFont val="Tahoma"/>
            <family val="2"/>
          </rPr>
          <t xml:space="preserve">MARQUE CON UNA X SI  LA CUENTA BANCARIA ES DE AHORROS
</t>
        </r>
      </text>
    </comment>
    <comment ref="AJ29" authorId="0" shapeId="0" xr:uid="{00000000-0006-0000-0000-000020000000}">
      <text>
        <r>
          <rPr>
            <sz val="8"/>
            <color indexed="81"/>
            <rFont val="Tahoma"/>
            <family val="2"/>
          </rPr>
          <t xml:space="preserve">MARQUE CON UNA X SI  LA CUENTA BANCARIA ES  CORRIENTE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Oficina</author>
    <author>Jorge Tovar</author>
  </authors>
  <commentList>
    <comment ref="W25" authorId="0" shapeId="0" xr:uid="{B162BFE7-177A-4DF4-8C84-2BAF6EBEE4E5}">
      <text>
        <r>
          <rPr>
            <b/>
            <sz val="9"/>
            <color indexed="81"/>
            <rFont val="Tahoma"/>
            <family val="2"/>
          </rPr>
          <t>Recurso:</t>
        </r>
        <r>
          <rPr>
            <sz val="9"/>
            <color indexed="81"/>
            <rFont val="Tahoma"/>
            <family val="2"/>
          </rPr>
          <t xml:space="preserve">
El que aparece en el Compromiso, Nro de la fuente de financiación y nombre del recurso</t>
        </r>
      </text>
    </comment>
    <comment ref="H32" authorId="1" shapeId="0" xr:uid="{09FFC9D0-7DA7-491D-A4B4-FD0BFBFEB98A}">
      <text>
        <r>
          <rPr>
            <b/>
            <sz val="9"/>
            <color indexed="81"/>
            <rFont val="Tahoma"/>
            <family val="2"/>
          </rPr>
          <t>Recomendación: Digitar el valor inicial del contrato</t>
        </r>
        <r>
          <rPr>
            <sz val="9"/>
            <color indexed="81"/>
            <rFont val="Tahoma"/>
            <family val="2"/>
          </rPr>
          <t xml:space="preserve">
</t>
        </r>
      </text>
    </comment>
    <comment ref="H33" authorId="1" shapeId="0" xr:uid="{107D2FD5-79B7-4B03-9AA6-1AE10D777D0C}">
      <text>
        <r>
          <rPr>
            <b/>
            <sz val="9"/>
            <color indexed="81"/>
            <rFont val="Tahoma"/>
            <family val="2"/>
          </rPr>
          <t>Recomendación: Digitar el valor adicional al contrato en caso de adición</t>
        </r>
        <r>
          <rPr>
            <sz val="9"/>
            <color indexed="81"/>
            <rFont val="Tahoma"/>
            <family val="2"/>
          </rPr>
          <t xml:space="preserve">
</t>
        </r>
      </text>
    </comment>
    <comment ref="M33" authorId="1" shapeId="0" xr:uid="{5BD742DD-AA34-41B9-9502-AE714E403F60}">
      <text>
        <r>
          <rPr>
            <b/>
            <sz val="9"/>
            <color indexed="81"/>
            <rFont val="Tahoma"/>
            <family val="2"/>
          </rPr>
          <t>Recomendación:Digitar valor cuenta ya cobrada mes a mes. Ejemplo:si usted va a cobrar la cuenta 5 debe ya estar registradas las cinco primeras cuentas cobradas en sus respectivas casillas.</t>
        </r>
        <r>
          <rPr>
            <sz val="9"/>
            <color indexed="81"/>
            <rFont val="Tahoma"/>
            <family val="2"/>
          </rPr>
          <t xml:space="preserve">
</t>
        </r>
      </text>
    </comment>
    <comment ref="H34" authorId="1" shapeId="0" xr:uid="{9A63BEA8-3A2F-4B94-9BE5-DFEC5E0B660D}">
      <text>
        <r>
          <rPr>
            <b/>
            <sz val="9"/>
            <color indexed="81"/>
            <rFont val="Tahoma"/>
            <family val="2"/>
          </rPr>
          <t>Recomendación: Por favor NO DIGITAR NADA</t>
        </r>
        <r>
          <rPr>
            <sz val="9"/>
            <color indexed="81"/>
            <rFont val="Tahoma"/>
            <family val="2"/>
          </rPr>
          <t xml:space="preserve">
</t>
        </r>
      </text>
    </comment>
    <comment ref="H36" authorId="1" shapeId="0" xr:uid="{9725ED88-20B9-44BF-BC25-C594CFC1C439}">
      <text>
        <r>
          <rPr>
            <b/>
            <sz val="9"/>
            <color indexed="81"/>
            <rFont val="Tahoma"/>
            <family val="2"/>
          </rPr>
          <t>Recomendación: NO DIGITAR informacion se recopila segun el numero de cuentas ya cobradas.</t>
        </r>
        <r>
          <rPr>
            <sz val="9"/>
            <color indexed="81"/>
            <rFont val="Tahoma"/>
            <family val="2"/>
          </rPr>
          <t xml:space="preserve">
</t>
        </r>
      </text>
    </comment>
    <comment ref="H37" authorId="1" shapeId="0" xr:uid="{5874F7F8-2807-4100-9FEB-C6BE739CF6E5}">
      <text>
        <r>
          <rPr>
            <b/>
            <sz val="9"/>
            <color indexed="81"/>
            <rFont val="Tahoma"/>
            <family val="2"/>
          </rPr>
          <t>Recomendació: Por favor digitar el valor a cobrar en el periodo.</t>
        </r>
        <r>
          <rPr>
            <sz val="9"/>
            <color indexed="81"/>
            <rFont val="Tahoma"/>
            <family val="2"/>
          </rPr>
          <t xml:space="preserve">
</t>
        </r>
      </text>
    </comment>
    <comment ref="H38" authorId="1" shapeId="0" xr:uid="{D49C464A-E40D-41A8-AAFA-FF0A1C42B087}">
      <text>
        <r>
          <rPr>
            <b/>
            <sz val="9"/>
            <color indexed="81"/>
            <rFont val="Tahoma"/>
            <family val="2"/>
          </rPr>
          <t>Recomendación: Por favor NO DIGITAR</t>
        </r>
        <r>
          <rPr>
            <sz val="9"/>
            <color indexed="81"/>
            <rFont val="Tahoma"/>
            <family val="2"/>
          </rPr>
          <t xml:space="preserve">
</t>
        </r>
      </text>
    </comment>
  </commentList>
</comments>
</file>

<file path=xl/sharedStrings.xml><?xml version="1.0" encoding="utf-8"?>
<sst xmlns="http://schemas.openxmlformats.org/spreadsheetml/2006/main" count="2121" uniqueCount="1302">
  <si>
    <t>JAIRO IVAN LOAIZA AGUDELO</t>
  </si>
  <si>
    <t>SUBDIRECTOR</t>
  </si>
  <si>
    <t>Ahorros</t>
  </si>
  <si>
    <t>Art.100 Ley  21/92</t>
  </si>
  <si>
    <t>Código actividad ICA del RIT</t>
  </si>
  <si>
    <t>CODIGOS PRESUPUESTALES</t>
  </si>
  <si>
    <t>3-3-1-12-01-02-0312-00</t>
  </si>
  <si>
    <t>3-3-1-12-01-02-7069-00</t>
  </si>
  <si>
    <t>3-3-1-11-04-20-7073-00</t>
  </si>
  <si>
    <t>3-3-1-11-04-20-7069-00</t>
  </si>
  <si>
    <t>3-3-1-11-03-18-7363-00</t>
  </si>
  <si>
    <t>3-3-4-00-00-00-0000-00</t>
  </si>
  <si>
    <t>3-3-7-12-01-02-0312-00</t>
  </si>
  <si>
    <t>3-3-7-12-01-02-7069-00</t>
  </si>
  <si>
    <t>NOMBRE DEL RUBRO</t>
  </si>
  <si>
    <t>MEJORAMIENTO INTEGRAL DE INFRAESTRUCTURA Y PREVENCION DE RIESGOS EN LAS INSTITUCIONES EDUCATIVAS</t>
  </si>
  <si>
    <t>CONSTRUCCION Y DOTACION DE PLANTAS FISICAS DISTRITALES</t>
  </si>
  <si>
    <t>MEJORAMIENTO DE LA INFRAESTRUCTURA DE LOS CENTROS EDUCATIVOS DISTRITALES</t>
  </si>
  <si>
    <t>CONSTRUCCION Y DOTACION DE CENTROS EDUCATIVOS EN ZONAS MARGINALES</t>
  </si>
  <si>
    <t>REFORZAMIENTO ESTRUCTURAL DE LOS CENTROS EDUCATIVOS OFICIALES</t>
  </si>
  <si>
    <t>PASIVOS EXIGIBLES</t>
  </si>
  <si>
    <t>MEJORAMIENTO INTEGRAL DE INFRAESTRUCTURA Y PREVENCION DE RIESGOS EN LAS INSTITUCIONES EDUCATIVAS - RECURSOS SGP</t>
  </si>
  <si>
    <t>CONSTRUCCION Y DOTACION DE PLANTAS FISICAS DISTRITALES - RECURSOS SGP</t>
  </si>
  <si>
    <t>FUENTE</t>
  </si>
  <si>
    <t>03  S.G .P.</t>
  </si>
  <si>
    <t>04  B.I.D.</t>
  </si>
  <si>
    <t>05  K.F.W.</t>
  </si>
  <si>
    <t>06 RECURSOS NACION FINDETER</t>
  </si>
  <si>
    <t>07 RENDIMIENTOS FINANCIEROS</t>
  </si>
  <si>
    <t>09 CREDITO BANCA MUNDIAL</t>
  </si>
  <si>
    <t>10  RECURSOS PLAN CANTERAS</t>
  </si>
  <si>
    <t>11  CREDITO CAF</t>
  </si>
  <si>
    <t xml:space="preserve">13  CREDITO </t>
  </si>
  <si>
    <t>NOMBRE DEL SOLICITANTE</t>
  </si>
  <si>
    <t>OFICINA</t>
  </si>
  <si>
    <t>CARGO</t>
  </si>
  <si>
    <t>EXT.</t>
  </si>
  <si>
    <t>TIPOS DE CONTRATO</t>
  </si>
  <si>
    <t>CONTRATO DE OBRA</t>
  </si>
  <si>
    <t>CONTRATO DE CONSULTORIA Y OBRA</t>
  </si>
  <si>
    <t>ORDEN DE TRABAJO</t>
  </si>
  <si>
    <t xml:space="preserve">CONTRATO DE CONSULTORIA </t>
  </si>
  <si>
    <t>ORDEN DE CONSULTORIA</t>
  </si>
  <si>
    <t>ORDEN DE SERVICIO</t>
  </si>
  <si>
    <t>CONTRATO DE PRESTACION DE SERVICIO</t>
  </si>
  <si>
    <t>CONTRATO DE INTERVENTORIA</t>
  </si>
  <si>
    <t>ORDEN DE INTERVENTORIA</t>
  </si>
  <si>
    <t>CONTRATO INTERADMINISTRATIVO DE CONSULTORIA</t>
  </si>
  <si>
    <t>ORDEN DE COMPRA</t>
  </si>
  <si>
    <t>CONTRATO DE COMPRAVENTA</t>
  </si>
  <si>
    <t>PAGO DE FACTURA</t>
  </si>
  <si>
    <t>ORDEN INTERADMINISTRATIVA DE CONSULTORIA</t>
  </si>
  <si>
    <t>PAGO DE EXPENSAS POR EXPEDICION DE LICENCIAS</t>
  </si>
  <si>
    <t>ORDEN DE SUMINISTRO</t>
  </si>
  <si>
    <t>CONTRATO DE SUMINISTRO</t>
  </si>
  <si>
    <t xml:space="preserve">PAGO RESOLUCION </t>
  </si>
  <si>
    <t>PROMESA DE COMPRAVENTA</t>
  </si>
  <si>
    <t>PAGO MINUTA</t>
  </si>
  <si>
    <t>CONCEPTO DE RETENCION</t>
  </si>
  <si>
    <t>HONORARIOS-CONSULTORIAS-COMISIONES</t>
  </si>
  <si>
    <t>SERVICIO</t>
  </si>
  <si>
    <t>OTRO</t>
  </si>
  <si>
    <t>BBVA HORIZONTE S.A.</t>
  </si>
  <si>
    <t>COLFONDOS S.A.</t>
  </si>
  <si>
    <t>PENSIONES Y CESANTIAS SANTANDER</t>
  </si>
  <si>
    <t>FONDO DE PENSIONES Y CESANTIAS PORVENIR</t>
  </si>
  <si>
    <t>FONDO DE PENSIONES OBLIGATORIAS SKANDIA</t>
  </si>
  <si>
    <t>PROTECCCION S.A.</t>
  </si>
  <si>
    <t>DAFUTURO</t>
  </si>
  <si>
    <t>FIDUCOLOMBIA</t>
  </si>
  <si>
    <t>FONDO DE PENSIONES</t>
  </si>
  <si>
    <t>SANCIONES DEL COMPROMISO</t>
  </si>
  <si>
    <t>NINGUNA</t>
  </si>
  <si>
    <t>CESION DEL CONTRATO</t>
  </si>
  <si>
    <t xml:space="preserve"> peso</t>
  </si>
  <si>
    <t xml:space="preserve"> pesos</t>
  </si>
  <si>
    <t xml:space="preserve"> centavo</t>
  </si>
  <si>
    <t xml:space="preserve"> centavos</t>
  </si>
  <si>
    <t xml:space="preserve"> M/L</t>
  </si>
  <si>
    <t xml:space="preserve"> mil</t>
  </si>
  <si>
    <t>Número</t>
  </si>
  <si>
    <t>Letras</t>
  </si>
  <si>
    <t xml:space="preserve"> </t>
  </si>
  <si>
    <t>un</t>
  </si>
  <si>
    <t>dos</t>
  </si>
  <si>
    <t>tres</t>
  </si>
  <si>
    <t>cuatro</t>
  </si>
  <si>
    <t>cinco</t>
  </si>
  <si>
    <t>seis</t>
  </si>
  <si>
    <t>siete</t>
  </si>
  <si>
    <t>ocho</t>
  </si>
  <si>
    <t>nueve</t>
  </si>
  <si>
    <t>diez</t>
  </si>
  <si>
    <t>once</t>
  </si>
  <si>
    <t>doce</t>
  </si>
  <si>
    <t>trece</t>
  </si>
  <si>
    <t>catorce</t>
  </si>
  <si>
    <t>quince</t>
  </si>
  <si>
    <t>dieciseis</t>
  </si>
  <si>
    <t>diecisiete</t>
  </si>
  <si>
    <t>dieciocho</t>
  </si>
  <si>
    <t>diecinueve</t>
  </si>
  <si>
    <t>veinte</t>
  </si>
  <si>
    <t>treinta</t>
  </si>
  <si>
    <t>cuarenta</t>
  </si>
  <si>
    <t>cincuenta</t>
  </si>
  <si>
    <t>sesenta</t>
  </si>
  <si>
    <t>setenta</t>
  </si>
  <si>
    <t>ochenta</t>
  </si>
  <si>
    <t>noventa</t>
  </si>
  <si>
    <t xml:space="preserve">ciento </t>
  </si>
  <si>
    <t xml:space="preserve">doscientos </t>
  </si>
  <si>
    <t xml:space="preserve">trescientos </t>
  </si>
  <si>
    <t xml:space="preserve">cuatrocientos </t>
  </si>
  <si>
    <t xml:space="preserve">quinientos </t>
  </si>
  <si>
    <t xml:space="preserve">seisientos </t>
  </si>
  <si>
    <t xml:space="preserve">setecientos </t>
  </si>
  <si>
    <t xml:space="preserve">ochocientos </t>
  </si>
  <si>
    <t xml:space="preserve">novecientos </t>
  </si>
  <si>
    <t>mil</t>
  </si>
  <si>
    <t>un millón de</t>
  </si>
  <si>
    <t>NORMA IVA</t>
  </si>
  <si>
    <t>-</t>
  </si>
  <si>
    <t>16  CONTRAPARTIDA BID</t>
  </si>
  <si>
    <t>ORDEN DE OBRA</t>
  </si>
  <si>
    <t>Fecha:</t>
  </si>
  <si>
    <t xml:space="preserve"> Contribuyente de Renta</t>
  </si>
  <si>
    <t>Autorretenedor de Renta</t>
  </si>
  <si>
    <t>Régimen Tributario especial de renta. Art. 19 E.T. y  Art. 14 Dec. 4400 de 2004</t>
  </si>
  <si>
    <t>Gran Contribuyente</t>
  </si>
  <si>
    <t>Régimen Común</t>
  </si>
  <si>
    <t>Régimen Simplificado</t>
  </si>
  <si>
    <t xml:space="preserve">NIT </t>
  </si>
  <si>
    <t>C.C.</t>
  </si>
  <si>
    <t>No.</t>
  </si>
  <si>
    <t>Contratista</t>
  </si>
  <si>
    <t>Cuenta Bancaria</t>
  </si>
  <si>
    <t>Pago a Tercero</t>
  </si>
  <si>
    <t>Apoderado</t>
  </si>
  <si>
    <t>Aporte cuenta AFC</t>
  </si>
  <si>
    <t>Otro</t>
  </si>
  <si>
    <t>Cual?</t>
  </si>
  <si>
    <t>Cesión de derechos económicos</t>
  </si>
  <si>
    <t>Aporte a pensiones voluntarias</t>
  </si>
  <si>
    <t>RECIBIDO POR:</t>
  </si>
  <si>
    <t>Hora</t>
  </si>
  <si>
    <t>Folios</t>
  </si>
  <si>
    <t>Prima el factor intelectual</t>
  </si>
  <si>
    <t>Prima el factor material</t>
  </si>
  <si>
    <t xml:space="preserve"> 1- Clase  y Datos del Compromiso</t>
  </si>
  <si>
    <t>Firma contratista</t>
  </si>
  <si>
    <t>Nombre del cedente</t>
  </si>
  <si>
    <t>Beneficiario</t>
  </si>
  <si>
    <t>Recibo de impuesto de timbre contrato original</t>
  </si>
  <si>
    <t>Recibos impuesto de timbre adiciones</t>
  </si>
  <si>
    <t xml:space="preserve">Tipo </t>
  </si>
  <si>
    <t>01 RECURSOS PROPIOS (FUNCIONAMIENTO)</t>
  </si>
  <si>
    <t>02 INVERSION PROPIOS (INVERSION)</t>
  </si>
  <si>
    <t>08 FONDO NACIONAL DE REGALIAS</t>
  </si>
  <si>
    <t>12 ASIGNACIONES ESPECIALES (SGP)</t>
  </si>
  <si>
    <t>14 RECURSOS LEY 21</t>
  </si>
  <si>
    <t>15  OTROS RECURSOS DE K. ORIGEN</t>
  </si>
  <si>
    <t>17 OTRAS TRANSFERENCIAS NACION</t>
  </si>
  <si>
    <t>18 CONTRAPARTIDA BANCO MUNDIAL</t>
  </si>
  <si>
    <t>19 CONTRAPARTIDA CAF</t>
  </si>
  <si>
    <t>20 PASIVOS EXIGIBLES S.G.P.</t>
  </si>
  <si>
    <t>21 RENDIMIENTOS FINANCIEROS TES.DISTR.</t>
  </si>
  <si>
    <t>22 DONACION -GONIERNO JAPON-</t>
  </si>
  <si>
    <t>I. OBJETIVO</t>
  </si>
  <si>
    <t>II. RESPONSABLE</t>
  </si>
  <si>
    <t>III. FRECUENCIA</t>
  </si>
  <si>
    <t>Clave</t>
  </si>
  <si>
    <t>Concepto</t>
  </si>
  <si>
    <t>Descripción</t>
  </si>
  <si>
    <t xml:space="preserve">  Condiciones especiales para el abono  </t>
  </si>
  <si>
    <t>Informacion Tributaria</t>
  </si>
  <si>
    <t xml:space="preserve"> Clase de Pago</t>
  </si>
  <si>
    <t xml:space="preserve"> Registros Presupuestales y Valores  a afectar 
 </t>
  </si>
  <si>
    <t>Responsables de la solicitud de pago</t>
  </si>
  <si>
    <t>FORMATO INFORMACION DE PAGOS A CONTRATISTAS</t>
  </si>
  <si>
    <t>Al presente formato se le debe anexar certificación bancaria.</t>
  </si>
  <si>
    <t>El presente formato y sus soportes deberan ser archivados por el interventor de la SED o funcionario responsable de la SED, con toda la documentación del Contratista</t>
  </si>
  <si>
    <t>En la certificación bancaria deberá figurar el mismo documento de identificación con que se abrió la cuenta, en donde se depositarán los pagos.</t>
  </si>
  <si>
    <t xml:space="preserve">Clase de Compromiso y Datos del compromiso  </t>
  </si>
  <si>
    <t>IV. PUNTOS IMPORTANTES</t>
  </si>
  <si>
    <t xml:space="preserve">V. EXPLICACIÓN </t>
  </si>
  <si>
    <t>VI. LISTA DE VERSIONES  </t>
  </si>
  <si>
    <t>VERSION</t>
  </si>
  <si>
    <t>FECHA</t>
  </si>
  <si>
    <t>RESOLUCION</t>
  </si>
  <si>
    <t>RAZON DE LA ACTUALIZACION</t>
  </si>
  <si>
    <t>ELABORO</t>
  </si>
  <si>
    <t>REVISO</t>
  </si>
  <si>
    <r>
      <t xml:space="preserve">Cargo: </t>
    </r>
    <r>
      <rPr>
        <sz val="11"/>
        <color indexed="8"/>
        <rFont val="Arial"/>
        <family val="2"/>
      </rPr>
      <t>PROFESIONAL ESPECIALIZADO</t>
    </r>
  </si>
  <si>
    <t>APROBO</t>
  </si>
  <si>
    <t xml:space="preserve">DATOS PARA SER TRAMITADOS POR EL CONTRATISTA / INFORMACION DE PAGOS </t>
  </si>
  <si>
    <t>A:</t>
  </si>
  <si>
    <t>10. El régimen tributario informado no es aplicable al beneficiario.
11. El bien o servicio objeto del pago está gravado con IVA y no fue discriminado.
12. La factura no cumple con todos los requisitos de ley.
13. No se anexa factura
14. La factura presenta errores en la información o está mal liquidada.
15. Falta el pago del impuesto de timbre.
16. El objeto contractual presenta diferencias con los soportes de pago.
17. El valor del compromiso y/o sus adiciones esta errado.</t>
  </si>
  <si>
    <t xml:space="preserve">Por evento, segun el número de pagos de un compromiso (contrato, resolución, orden u otro), establecidos dentro del documento que oficializó el compromiso. </t>
  </si>
  <si>
    <t>Radicación: Quien recibe la solicitud numerará el FURC con el sello consecutivo y colocará la fecha y hora en que se recibió, el número de folios y firmará tanto el original como la copia.</t>
  </si>
  <si>
    <t>18. La fecha del acta de inicio es incorrecta.
19. El período de pago no se menciona o es incorrecto
20. El número de pago del acta parcial o la fecha están errados
21. Carece o esta errado el número, fecha y/o valor del ingreso al almacén.
22. El período objeto de pago es incorrecto o carece de consecutivo de recibido a satisfacción.
23. No se informa o se hace erradamente que es un anticipo, reajuste, único pago o adición.
24. El valor de la adición objeto de pago está errado.</t>
  </si>
  <si>
    <t>SECRETARIA DE EDUCACION DEL DISTRITO</t>
  </si>
  <si>
    <t>Articulo 06º, Resolución 888 del 14 deAbrl de 2009</t>
  </si>
  <si>
    <t>Recoger y registrar la información requerida de los terceros así como la de los documentos que respaldan el compromiso adquirido, para que junto con los soportes necesarios se radique en la ventanilla de la Oficina de Tesorería y Contabilidad para iniciar el proceso que culmina con el pago.</t>
  </si>
  <si>
    <t xml:space="preserve">Si la Oficina de Tesorería y Contabilidad no puede tramitar el FURC, lo devolverá con radicación interna de correspondencia, informando quien realizó el trámite y la fecha, de la misma forma se mencionará la causal con un número arábigo de dos dígitos que se verificará en la siguiente tabla:
1. La clase de compromiso no corresponde al establecido presupuestamente.
2. El número del compromiso y/o la fecha del mismo están errados.
3. El nombre y/o la identificación del contratista son diferentes o presentan errores.
4.  El número de identificación es diferente con respecto al contrato
5. Falta la dirección y/o teléfono del contratista.
6. El número, banco y tipo de la cuenta bancaria informada no existen o presentan errores.
7. El pago presenta Pago a tercero o Cesión de derechos económicos y no fue informado.
8.  El nombre o la identificación del beneficiario por condición especial de abono, así como el número, banco y tipo de la cuenta bancaria informada no existen o presentan errores.
9. La información tributaria es diferente a la que se puede establecer por la factura o el contrato. </t>
  </si>
  <si>
    <t>SUBSECRETARIA DE GESTION INSTITUCIONAL</t>
  </si>
  <si>
    <t>DIRECCION FINANCIERA - OFICINA DE TESORERIA Y CONTABILIDAD</t>
  </si>
  <si>
    <t xml:space="preserve"> De la misma forma si es una entidad que informa que es del régimen tributario especial debe ser obligatoriamente contribuyente de renta. Para que se marque con una "X" la casilla regimen tributario especial de renta el interventor debe verificar que en el certificado de cámara de comercio vigente la entidad figure inscrita como entidad sin ánimo de lucro. </t>
  </si>
  <si>
    <r>
      <t xml:space="preserve">En las respectivas casillas escriba el nombre y cargo del Directivo responsable del área funcional o responsable de la UEL. Así como el nombre y el cargo de la persona que elabora el FURC, seguido de la fecha de elaboración y el número de la extensión en la cual se puede contactar extensión telefónica respectiva, así como el visto bueno del interventor del contrato. 
Recuerde que al firmar la presente solicitud como Directivo responsable del área funcional o responsable de la UEL debe diligenciar la fecha en que lo hace y declara que: </t>
    </r>
    <r>
      <rPr>
        <b/>
        <sz val="11"/>
        <rFont val="Arial"/>
        <family val="2"/>
      </rPr>
      <t>la información contenida en este FURC es verdadera y que el pago cumple con los compromisos adquiridos en el contrato  y todos los requisitos de ley (incluidos los aportes al sistema general de seguridad social)</t>
    </r>
    <r>
      <rPr>
        <sz val="11"/>
        <rFont val="Arial"/>
        <family val="2"/>
      </rPr>
      <t xml:space="preserve">. </t>
    </r>
  </si>
  <si>
    <t>25. El número de registro no coincide con el compromiso.
26. El año del registro presupuestal está errado
27. La fuente del registro presupuestal es incorrecta
28. El proyecto del registro presupuestal no coincide.
29. El registro presupuestal no tiene saldo suficiente.
30. El valor del acta a pagar esta errada o no coincide con la factura
31. La amortización del anticipo es incorrecta,  no existe o es diferente a la factura.
32. La fecha de la factura es anterior al la fecha del compromiso
33. La fecha del acta parcial y/o de la solicitud de pago es anterior al período de pago.
34. El valor en números es diferente que en letras.
35. No tiene o no se puede verificar el visto bueno del interventor o carece de fecha
36. No tiene o no se puede verificar la firma del responsable del área funcional o responsable de la UEL o carece de fecha.
37. El interesado solicitó la devolución del FURC.
38. El FURC tiene enmendaduras o tachones.
39. Otra.
En caso que la causal no esté contemplada se remitirá un oficio anexo donde se explicará la razón.</t>
  </si>
  <si>
    <t>Responsable del compromiso ante la SED, Interventor, Directivo del Area Funcional o Responsable de la UEL y contratista para los casos en que el compromiso se soporte en un contrato.</t>
  </si>
  <si>
    <t xml:space="preserve">• El presente formato esta compuesto por dos hojas: la primera denominada "Información Pagos a Contratistas", corresponde a la Información que debe ser diligenciada exclusivamente por el beneficiario por una única vez, al suscribir el contrato o en ausencia de este cuando sea exigible la obligación, de la misma forma cada vez que requiera modificarla; debe reposar impresa y firmada en la carpeta del contrato u obligación. Esta hoja alimenta automáticamante la información de la segunda hoja del FURC, que corresponde a la "Información de Pagos del Contratista", que sumada a la información denominada "Datos para ser Tramitados por el Interventor", completan el FURC; ésta segunda hoja debe ser diligenciada estrictamente por el interventor (o area funcional responsable) cada vez que se vaya a tramitar un pago al Contratista.                                                                                      </t>
  </si>
  <si>
    <t>• Para control del interventor (o area funcional responsable) es importante que se lleve un archivo de cada FURC por contratista, con el fin de conservar la información entregada por el mismo.</t>
  </si>
  <si>
    <t>• Al inicio de la ejecución del contrato, el Contratista debe diligenciar, imprimir y firmar la hoja de "Información de Pagos a Contratistas", con el fin de entregar la copia física y en medio magnético al interventor (o area funcional responsable), anexando la certificación bancaria original. A su vez, el interventor (o area funcional responsable) debe anexar el formato "Información de Pagos a Contratistas" al acta de iniciación del compromiso y archivarla en la carpeta correspondiente al Contratista.</t>
  </si>
  <si>
    <t>• Cuando se presenten modificaciones contractuales que afecten las condiciones del pago, el Contratista deberá diligenciar, imprimir y firmar la hoja de "Información de Pagos" entregando la copia física y en medio magnético, junto con la certificación bancaria original al interventor ( o area funcional responsable), quien deberá archivar estos soportes en la carpeta del Contratista y actualizar el archivo magnético para tramitar los pagos.</t>
  </si>
  <si>
    <t>Esta información la debe solicitar el interventor (o área funcional responsable) por escrito al tercero al entrar en vigencia el presente formato y/o al suscribir cada uno de los contratos y es deber del obligado contractualmente informar cualquier cambio que ocurra en su situación tributaria. La casilla régimen común o régimen simplificado aplica para todo servicio gravado con impuesto a las ventas (IVA), incluidos los contratos u ordenes de prestación de servicios; Se debe tener en cuenta que toda persona natural es contribuyente de renta, solamente algunas personas jurídicas son no contribuyentes y deben estar contenidas en los artículos 22 y 23 del Estatuto Tributario y demás normas legales.</t>
  </si>
  <si>
    <t>• Las fuentes de información son el compromiso y sus adicionales (contrato, adiciones de contrato, actas de recibido a satisfacción y contratista, informes de interventoria y facturas, Resoluciones, Sentencias Judiciales y cualquier otro documento que establezca la obligatoriedad del pago). 
• EI responsable de recibirlo es el encargado de recepción de cuentas en la ventanilla de la Dirección Financiera ubicada en la Oficina de Servicio al Ciudadano. 
• Este formato es de obligatorio diligenciamiento preferiblemente en computador o en letra de imprenta legible para la totalidad de las cuentas que se radiquen en la Dirección Financiera. 
• AI firmar el FURC se definen las responsabilidades del tercero, del directivo funcional de área o responsable de la UEL y del interventor (o profesional designado al contrato) sobre toda la información allí contenida.</t>
  </si>
  <si>
    <t>Si el contrato es de prestación de servicios, se debe definir si en el mismo predomina el factor material o el intelectual porque de ello depende la retención en la fuente, recuerde que como interventor, profesional designado al contrato o directivo funcional del area o responsable de la UEL es quien conoce el contrato y será responsable ante las entidades competentes por las sanciones e intereses que se generen al informar erradamente esta condición.</t>
  </si>
  <si>
    <t>DATOS PARA SER TRAMITADOS POR EL INTERVENTOR (O PROFESIONAL DESIGNADO)</t>
  </si>
  <si>
    <t>Registre la información de los certificados de registro presupuestal que se van afectar, diligenciando el número y año, la Fuente y los cuatro dígitos que identifican el proyecto. Para los campos de fecha indique siempre dia/mes/año utilizando dos dígitos para cada uno.</t>
  </si>
  <si>
    <t>OTC-IF-001</t>
  </si>
  <si>
    <t>NINGUNO</t>
  </si>
  <si>
    <t>Nombre:</t>
  </si>
  <si>
    <r>
      <t xml:space="preserve">Nombre: </t>
    </r>
    <r>
      <rPr>
        <sz val="11"/>
        <color indexed="8"/>
        <rFont val="Arial"/>
        <family val="2"/>
      </rPr>
      <t/>
    </r>
  </si>
  <si>
    <t>Cargo: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</si>
  <si>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</si>
  <si>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</si>
  <si>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</si>
  <si>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</si>
  <si>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</si>
  <si>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</si>
  <si>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</si>
  <si>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</si>
  <si>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</si>
  <si>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</si>
  <si>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</si>
  <si>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</si>
  <si>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</si>
  <si>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</si>
  <si>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</si>
  <si>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</si>
  <si>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</si>
  <si>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</si>
  <si>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</si>
  <si>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</si>
  <si>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</si>
  <si>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</si>
  <si>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</si>
  <si>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</si>
  <si>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</si>
  <si>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</si>
  <si>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</si>
  <si>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</si>
  <si>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</si>
  <si>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</si>
  <si>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</si>
  <si>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 xml:space="preserve"> Pesos</t>
  </si>
  <si>
    <t xml:space="preserve"> Centavo</t>
  </si>
  <si>
    <t xml:space="preserve"> Centavos</t>
  </si>
  <si>
    <t>Un</t>
  </si>
  <si>
    <t>Dos</t>
  </si>
  <si>
    <t>Tres</t>
  </si>
  <si>
    <t>Cuatro</t>
  </si>
  <si>
    <t>Cinco</t>
  </si>
  <si>
    <t>Seis</t>
  </si>
  <si>
    <t>Siete</t>
  </si>
  <si>
    <t>Ocho</t>
  </si>
  <si>
    <t>Nueve</t>
  </si>
  <si>
    <t>Diez</t>
  </si>
  <si>
    <t>Once</t>
  </si>
  <si>
    <t>Doce</t>
  </si>
  <si>
    <t>Trece</t>
  </si>
  <si>
    <t>Catorce</t>
  </si>
  <si>
    <t>Quince</t>
  </si>
  <si>
    <t>Dieciseis</t>
  </si>
  <si>
    <t>Diecisiete</t>
  </si>
  <si>
    <t>Dieciocho</t>
  </si>
  <si>
    <t>Diecinueve</t>
  </si>
  <si>
    <t>Veinte</t>
  </si>
  <si>
    <t>Treinta</t>
  </si>
  <si>
    <t>Cuarenta</t>
  </si>
  <si>
    <t>Cincuenta</t>
  </si>
  <si>
    <t>Sesenta</t>
  </si>
  <si>
    <t>Setenta</t>
  </si>
  <si>
    <t>Ochenta</t>
  </si>
  <si>
    <t>Noventa</t>
  </si>
  <si>
    <t xml:space="preserve">Ciento </t>
  </si>
  <si>
    <t xml:space="preserve">Doscientos </t>
  </si>
  <si>
    <t xml:space="preserve">Trescientos </t>
  </si>
  <si>
    <t xml:space="preserve">Cuatrocientos </t>
  </si>
  <si>
    <t xml:space="preserve">Quinientos </t>
  </si>
  <si>
    <t xml:space="preserve">Seiscientos </t>
  </si>
  <si>
    <t xml:space="preserve">Setecientos </t>
  </si>
  <si>
    <t xml:space="preserve">Ochocientos </t>
  </si>
  <si>
    <t xml:space="preserve">Novecientos </t>
  </si>
  <si>
    <t>Mil</t>
  </si>
  <si>
    <t>Un Millón de</t>
  </si>
  <si>
    <t>PARCIAL</t>
  </si>
  <si>
    <t>FINAL</t>
  </si>
  <si>
    <t>2009</t>
  </si>
  <si>
    <t>2010</t>
  </si>
  <si>
    <t>2011</t>
  </si>
  <si>
    <t>2012</t>
  </si>
  <si>
    <t>2013</t>
  </si>
  <si>
    <t>Período:</t>
  </si>
  <si>
    <t>De</t>
  </si>
  <si>
    <t>01 LOCALIDAD USAQUEN</t>
  </si>
  <si>
    <t>03 LOCALIDAD SANTAFE</t>
  </si>
  <si>
    <t>02 LOCALIDAD CHAPINERO</t>
  </si>
  <si>
    <t>04 LOCALIDAD SAN CRISTOBAL</t>
  </si>
  <si>
    <t>05 LOCALIDAD USME</t>
  </si>
  <si>
    <t>06 LOCALIDAD TUNJUELITO</t>
  </si>
  <si>
    <t>07 LOCALIDAD BOSA</t>
  </si>
  <si>
    <t>08 LOCALIDAD KENNEDY</t>
  </si>
  <si>
    <t>09 LOCALIDAD FONTIBON</t>
  </si>
  <si>
    <t>10 LOCALIDAD ENGATIVA</t>
  </si>
  <si>
    <t>11 LOCALIDAD SUBA</t>
  </si>
  <si>
    <t>12 LOCALIDAD BARRIOS UNIDOS</t>
  </si>
  <si>
    <t>13 LOCALIDAD TEUSAQUILLO</t>
  </si>
  <si>
    <t>14 LOCALIDAD LOS MARTIRES</t>
  </si>
  <si>
    <t>15 LOCALIDAD ANTONIO NARIÑO</t>
  </si>
  <si>
    <t>16 LOCALIDAD PUENTE ARANDA</t>
  </si>
  <si>
    <t>17 LOCALIDAD LA CANDELARIA</t>
  </si>
  <si>
    <t>18 LOCALIDAD RAFAEL URIBE URIBE</t>
  </si>
  <si>
    <t>CONTRATO DE ARRENDAMIENTO</t>
  </si>
  <si>
    <t>DATOS PARA SER TRAMITADOS POR EL AREA FUNCIONAL</t>
  </si>
  <si>
    <t>DATOS PARA SER TRAMITADOS POR LA DIRECCIÓN FINANCIERA</t>
  </si>
  <si>
    <t>Radicación /  Devolución</t>
  </si>
  <si>
    <t>Causales de devolución del FURC</t>
  </si>
  <si>
    <t>19 LOCALIDAD SIMON BOLIVAR</t>
  </si>
  <si>
    <t>20 LOCALIDAD SUMAPAZ</t>
  </si>
  <si>
    <t>2000</t>
  </si>
  <si>
    <t>2001</t>
  </si>
  <si>
    <t>2002</t>
  </si>
  <si>
    <t>2003</t>
  </si>
  <si>
    <t>2004</t>
  </si>
  <si>
    <t>2005</t>
  </si>
  <si>
    <t>2006</t>
  </si>
  <si>
    <t>2007</t>
  </si>
  <si>
    <t>2008</t>
  </si>
  <si>
    <t>2, Sistema automatico de pagos (SAP)</t>
  </si>
  <si>
    <t>4. Condiciones especiales para el abono ( Diligenciar si es necesario)</t>
  </si>
  <si>
    <t>U.E.L.</t>
  </si>
  <si>
    <t>Cesión de contrato :</t>
  </si>
  <si>
    <t>En la casilla No., escriba el número del compromiso que le asignaron en el momento de suscribirlo. En la casilla Fecha, seleccione el día, el mes y el año de suscripción del compromiso. En la casilla Contratista, escriba sus nombres y apellidos si es persona natural o razón social si es persona juridica (en caso de que exista cesión de contrato, se debe escribir en esta casilla el nombre de quien recibió el mismo).  En las casillas C.C o NIT marque una "X" segun sea el caso y en la casilla No. digite el número que corresponda a la cédula o NIT. En las Casillas Dirección y Teléfono escibra la dirección y teléfono del beneficiario, respectivamente.</t>
  </si>
  <si>
    <t>Si el pago del compromiso es final o único marque con una "X" en la casilla correspondiente, según sea el caso; si es pago parcial escriba el número de dicho pago en la Casilla Pago Parcial No., igualmente indique en las casillas De-A: el periodo a que corresponde el pago parcial.  Si usted es persona natural independiente, en la casilla valor aporte Seguridad Social (Salud+Pensión), digite la sumatoria del aporte que realizó por salud  y pensión para efectos de disminución en la base deretención en la fuente, según circular No. 07 del 25/02/09 emitida por el contador General de Bogotá D.C. En la casilla Recibo a Satisfacción No. indique el número del acta de entrega recibida a satisfacción por el interventor y en la casilla Fecha indique la fecha en que fue recibida a satisfacción dicha acta.                                  
En caso de que el compromiso tenga estipulado un anticipo, marque con una "X" esta opción e indique en las casillas siguientes el porcentaje y valor estipulado para el respectivo anticipo, según corresponda. 
Si el pago a realizar corresponde a un contrato de suministro donde haya entrega de elementos por parte del contratista, en la casilla de Entrada a Almacén No. digite el número asignado por la Dirección de Dotaciones Escolares y en las casillas siguientes indique la fecha (día, mes y año) y el valor de la entrada correspondiente.        
En caso de existir otra clase de pago utilice las casillas otros y cual con la 
especificación correspondiente.</t>
  </si>
  <si>
    <t>Sanción o Multa</t>
  </si>
  <si>
    <t>NIT   No:</t>
  </si>
  <si>
    <t xml:space="preserve"> 3- Información Tributaria del Contratista</t>
  </si>
  <si>
    <t>Anexe Formulario diligenciado</t>
  </si>
  <si>
    <t xml:space="preserve">Valor Aporte </t>
  </si>
  <si>
    <t>Entidad donde realiza el aporte</t>
  </si>
  <si>
    <t>Cuenta de Aporte AFC y/o Pension Vol.</t>
  </si>
  <si>
    <t>O</t>
  </si>
  <si>
    <t>336000000000000 Obligaciones por Pagar</t>
  </si>
  <si>
    <t>• Cuando sean casos de cesión de derechos o pago a terceros, el Contratista deberá anexar certificaciones de Cámara y Comercio en donde se establezca la identificación del Representante Legal.</t>
  </si>
  <si>
    <t>• El constratista debe manifestar su voluntad de hacer aportes a Fondo de Pensiones Voluntarias o a cuenta AFC, marcando con "X" la casilla correspondiente, indicando el valor del aporte, así como también la entidad donde se realiza el aporte con su número de identificación y cuenta a consignar. Además, deberá anexar el formulario debidamente diligenciado de pago al FURC correspondiente, cada vez que se radique una cuenta. En caso de modificar la decisión o valores de los aportes, deberá diligenciar nuevamente la "Información de Pagos a Contratistas" y entregar copia impresa y magnética al interventor para ajustar las condiones de pago.</t>
  </si>
  <si>
    <t>En la casilla tipo de compromiso seleccione una de las siguientes opciones: Contrato de obra,Contrato de consultoría y obra, Contrato de Consultoría, Contrato de interventoría, Contrato de Prestación de Servicios, Orden de prestación de servicios, Contrato de suministro, Contrato de Compraventa, Resolución, Sentencia judicial, Tutela, Póliza de seguros, Conciliación, Contrato de arrendamiento, Convenio de cooperación, Convenio de Asociación, Convenio interinstitucional, Convenio de subsidio a la demanda educativa, Contratos Interadministrativos, Factura, Orden de compra, Orden de servicios, Promesa de venta, Escritura pública.                                                   En caso de no encontrar allí relacionado el compromiso a pagar, diligencie la casilla Otro y mencione cual es el tipo del compromiso para el que usted aplica.</t>
  </si>
  <si>
    <t xml:space="preserve">En la casilla Cuenta Bancaria, escriba el número de la cuenta bancaria del contratista, en la casilla Banco escriba el nombre de la entidad financiera y en las casillas Ahorros o Corriente marque con una "X" si es cuenta de ahorros o corriente (Para esto se debe solicitar certificación bancaria al contratista), a la cual se deben realizar los pagos. </t>
  </si>
  <si>
    <t xml:space="preserve">Para los casos que aplique alguna condición especial para el abono, se debe indicar marcando la casilla correspondiente, indicando si es: Pago a Tercero (tramitado previamente ante la Dirección Financiera), Sanción o multa, Apoderado (anexar copia del poder), Cesión de derechos económicos (tramitado previamente ante la Dirección de Contratación) u Otro indicando Cual. </t>
  </si>
  <si>
    <t xml:space="preserve">Además se debe informar en la casilla Beneficiario el nombre y apellidos del beneficiario o apoderado si es persona natural o la razón social sie es persona jurídica, marcando con "X" en las casillas correspondientes si es NIT o C.C. y en la casilla No. digite el número correspondiente, así como la información de cuenta bancaria donde se consignarán los recursos. </t>
  </si>
  <si>
    <t xml:space="preserve">Información Adicional del Compromiso </t>
  </si>
  <si>
    <t>En la casilla Objeto y Forma de Pago se debe transcribir el objeto y la forma de pago establecida en el respectivo contrato. En la casilla Fecha Acta de Incio se debe seleccionar el día, mes y año en que inició el compromiso. Si el contrato tuvo adición marque "X" en la casilla Adción, así mismo relacione en la casilla Adición No. el número de adcición actual, en la casilla Fecha seleccione día, mes y año de dicha adcición, en la casilla Valor Adición, digite el valor de la adición correspondiente. En la casilla Valor del Compromiso Inicial digite el valor inicialmente pactado en el contrato, en la casilla Valor Adiciones digite el valor total de las adiciones que se le realizaron al contrato. La casilla Valor Total del Compromiso sumará automáticamente el valor del Compromiso Inicial con sus respectivas adiciones, si las hay.</t>
  </si>
  <si>
    <t xml:space="preserve">En caso de que el contrato haya sido cedido, se debe marcar con una "X" la casilla Cesión de contrato e indicar los nombres y apellidos de quien cede el contrato en la casilla Nombre del cedente con su respectiva identificación en la casilla correspondiente indicando si es C.C o NIT.  Cuando exista Aporte Voluntario a Pensión y/o Aporte a Cuenta AFC (aplica sólo para personas naturales y no puede superar el 30% del total del pago), marque con "X" la casilla correspondiente, indicando el valor del aporte en la casilla Valor Aporte y en la casilla Entidad donde realiza el Aporte el nombre del Fondo de Pensiones para el caso del aporte a Pensiones Voluntarias o la casilla de Banco para el caso de que el aporte sea a AFC. En la casilla NIT indique el No. de identificación de la entidad o banco a la cual debe ser consignado el respectivo aporte y en la casilla Cuenta digite el número de la cuenta de la respectiva entidad o banco. (Cuando exista Aporte Voluntario a Pensión y/o a AFC debe anexar al FURC el respectivo formulario original y debidamente diligenciado con el fin de que la Dirección Financiera proceda a realizar oportunamente dicho pago, si el formulario no se 
adjunta no se recibirá el FURC).                                                </t>
  </si>
  <si>
    <t>Sistema Automático de Pagos</t>
  </si>
  <si>
    <t>Resolución:</t>
  </si>
  <si>
    <r>
      <t>Fecha</t>
    </r>
    <r>
      <rPr>
        <sz val="11"/>
        <color indexed="8"/>
        <rFont val="Arial"/>
        <family val="2"/>
      </rPr>
      <t>:</t>
    </r>
  </si>
  <si>
    <t>SI</t>
  </si>
  <si>
    <t>NO</t>
  </si>
  <si>
    <t xml:space="preserve"> Dirección :</t>
  </si>
  <si>
    <t>Otro,  Cuál?</t>
  </si>
  <si>
    <t>Teléfonos</t>
  </si>
  <si>
    <t>Fecha</t>
  </si>
  <si>
    <t>PLANTAS FISICAS</t>
  </si>
  <si>
    <t>ORDEN DE PRESTACION DE SERVICIO</t>
  </si>
  <si>
    <t>Banco</t>
  </si>
  <si>
    <t>Corriente</t>
  </si>
  <si>
    <t>Unico Pago</t>
  </si>
  <si>
    <t>01 Recursos Distrito (Funcionam.)</t>
  </si>
  <si>
    <t>2014</t>
  </si>
  <si>
    <t>2015</t>
  </si>
  <si>
    <t>2016</t>
  </si>
  <si>
    <t>2017</t>
  </si>
  <si>
    <t>2018</t>
  </si>
  <si>
    <t>2019</t>
  </si>
  <si>
    <t>2020</t>
  </si>
  <si>
    <t>3-1-1-01-01-00-0000-00 Sueldos Personal de Nómina</t>
  </si>
  <si>
    <t>3-1-1-01-04-00-0000-00 Gastos de Representación</t>
  </si>
  <si>
    <t>3-1-1-01-05-00-0000-00 Horas Extras, Dominicales, Festivos, Recargo Nocturno y Trabajo Suplementario</t>
  </si>
  <si>
    <t>3-1-1-01-06-00-0000-00 Auxilio de Transporte</t>
  </si>
  <si>
    <t>3-1-1-01-07-00-0000-00 Subsidio de Alimentación</t>
  </si>
  <si>
    <t>3-1-1-01-08-00-0000-00 Bonificación por Servicios Prestados</t>
  </si>
  <si>
    <t>3-1-1-01-11-00-0000-00 Prima Semestral</t>
  </si>
  <si>
    <t>3-1-1-01-13-00-0000-00 Prima de Navidad</t>
  </si>
  <si>
    <t>3-1-1-01-14-00-0000-00 Prima de Vacaciones</t>
  </si>
  <si>
    <t>3-1-1-01-15-00-0000-00 Prima Técnica</t>
  </si>
  <si>
    <t>3-1-1-01-16-00-0000-00 Prima de Antiguedad</t>
  </si>
  <si>
    <t>3-1-1-01-17-00-0000-00 Prima Secretarial</t>
  </si>
  <si>
    <t>3-1-1-01-21-00-0000-00 Vacaciones en Dinero</t>
  </si>
  <si>
    <t>3-1-1-01-26-00-0000-00 Bonificación Especial de Recreación</t>
  </si>
  <si>
    <t>3-1-1-01-28-00-0000-00 Reconocimiento por Permanencia en el Servicio Público</t>
  </si>
  <si>
    <t>3-1-1-02-03-01-0000-00 Honorarios Entidad</t>
  </si>
  <si>
    <t>3-1-1-02-04-00-0000-00 Remuneración Servicios Técnicos</t>
  </si>
  <si>
    <t>3-1-1-03-01-01-0000-00 Cesantías Fondos Privados</t>
  </si>
  <si>
    <t>3-1-1-03-01-02-0000-00 Pensiones Fondos Privados</t>
  </si>
  <si>
    <t>3-1-1-03-01-03-0000-00 Salud EPS Privadas</t>
  </si>
  <si>
    <t>3-1-1-03-01-04-0000-00 Riesgos Profesionales Sector Privado</t>
  </si>
  <si>
    <t>3-1-1-03-01-05-0000-00 Caja de Compensación</t>
  </si>
  <si>
    <t>3-1-1-03-02-01-0000-00 Cesantías Fondos Públicos</t>
  </si>
  <si>
    <t>3-1-1-03-02-02-0000-00 Pensiones Fondos Públicos</t>
  </si>
  <si>
    <t>3-1-1-03-02-05-0000-00 ESAP</t>
  </si>
  <si>
    <t>3-1-1-03-02-06-0000-00 ICBF</t>
  </si>
  <si>
    <t>3-1-1-03-02-07-0000-00 SENA</t>
  </si>
  <si>
    <t>3-1-1-03-02-08-0000-00 Institutos Técnicos</t>
  </si>
  <si>
    <t>3-1-1-03-02-09-0000-00 Comisiones</t>
  </si>
  <si>
    <t>3-1-2-01-01-00-0000-00 Dotación</t>
  </si>
  <si>
    <t>3-1-2-01-02-00-0000-00 Gastos de Computador</t>
  </si>
  <si>
    <t>3-1-2-01-03-00-0000-00 Combustibles, Lubricantes y Llantas</t>
  </si>
  <si>
    <t>3-1-2-01-04-00-0000-00 Materiales y Suministros</t>
  </si>
  <si>
    <t>3-1-2-02-01-00-0000-00 Arrendamientos</t>
  </si>
  <si>
    <t>3-1-2-02-02-00-0000-00 Viáticos y Gastos de Viaje</t>
  </si>
  <si>
    <t>3-1-2-02-03-00-0000-00 Gastos de Transporte y Comunicación</t>
  </si>
  <si>
    <t>3-1-2-02-04-00-0000-00 Impresos y  Publicaciones</t>
  </si>
  <si>
    <t>3-1-2-02-05-01-0000-00 Mantenimiento Entidad</t>
  </si>
  <si>
    <t>3-1-2-02-06-01-0000-00 Seguros Entidad</t>
  </si>
  <si>
    <t>3-1-2-02-08-01-0000-00 Energía</t>
  </si>
  <si>
    <t>3-1-2-02-08-02-0000-00 Acueducto y Alcantarillado</t>
  </si>
  <si>
    <t>3-1-2-02-08-03-0000-00 Aseo</t>
  </si>
  <si>
    <t>3-1-2-02-08-04-0000-00 Teléfono</t>
  </si>
  <si>
    <t>3-1-2-02-08-05-0000-00 Gas</t>
  </si>
  <si>
    <t>3-1-2-02-09-01-0000-00 Capacitación Interna</t>
  </si>
  <si>
    <t>3-1-2-02-10-00-0000-00 Bienestar e Incentivos</t>
  </si>
  <si>
    <t>3-1-2-02-12-00-0000-00 Salud Ocupacional</t>
  </si>
  <si>
    <t>3-1-2-03-02-00-0000-00 Impuestos, Tasas, Contribuciones, Derechos y Multas</t>
  </si>
  <si>
    <t>3-1-6-01-02-03-0001-00 Honorarios Entidad</t>
  </si>
  <si>
    <t>3-1-6-01-03-01-0002-00 Pensiones Fondos Privados</t>
  </si>
  <si>
    <t>3-1-6-01-03-01-0003-00 Salud EPS Privadas</t>
  </si>
  <si>
    <t>3-1-6-01-03-01-0004-00 Riesgos Profesionales Sector Privado</t>
  </si>
  <si>
    <t>3-1-6-01-03-01-0005-00 Caja de Compensación</t>
  </si>
  <si>
    <t>3-1-6-01-03-02-0002-00 Pensiones Fondos Públicos</t>
  </si>
  <si>
    <t>3-1-6-01-03-02-0005-00 ESAP</t>
  </si>
  <si>
    <t>3-1-6-01-03-02-0006-00 ICBF</t>
  </si>
  <si>
    <t>3-1-6-01-03-02-0007-00 SENA</t>
  </si>
  <si>
    <t>3-1-6-01-03-02-0008-00 Institutos Técnicos</t>
  </si>
  <si>
    <t>3-1-6-01-03-02-0009-00 Comisiones</t>
  </si>
  <si>
    <t>3-1-6-02-01-02-0000-00 Gastos de Computador</t>
  </si>
  <si>
    <t>3-1-6-02-01-03-0000-00 Combustibles, Lubricantes y Llantas</t>
  </si>
  <si>
    <t>3-1-6-02-01-04-0000-00 Materiales y Suministros</t>
  </si>
  <si>
    <t>3-1-6-02-02-01-0000-00 Arrendamientos</t>
  </si>
  <si>
    <t>3-1-6-02-02-03-0000-00 Gastos de Transporte y Comunicación</t>
  </si>
  <si>
    <t>3-1-6-02-02-04-0000-00 Impresos y  Publicaciones</t>
  </si>
  <si>
    <t>3-1-6-02-02-05-0001-00 Mantenimiento Entidad</t>
  </si>
  <si>
    <t>3-3-1-13-01-04-7361-00 Alimentación escolar en los colegios oficiales del Distrito Capital</t>
  </si>
  <si>
    <t>3-3-1-13-01-06-0195-00 Evaluación e incentivos económicos para promover la calidad de la educación en los colegios oficiales del Distrito</t>
  </si>
  <si>
    <t>3-3-1-13-01-06-0273-00 Cualificación profesional y ampliación del horizonte cultural de docentes, coordinadores y rectores de los colegios oficiales</t>
  </si>
  <si>
    <t>3-3-1-13-01-06-0552-00 Transformación pedagógica para la calidad de la educación del sistema educativo oficial</t>
  </si>
  <si>
    <t>3-3-1-13-01-06-0650-00 Fomento del conocimiento en ciencia y tecnología de la comunidad educativa del Distrito Capital para incrementar su competitividad</t>
  </si>
  <si>
    <t>3-3-1-13-01-06-1121-00 Administración de la red de participación educativa de Bogotá - REDP</t>
  </si>
  <si>
    <t>3-3-1-13-01-06-7369-00 Fortalecimiento de la red distrital de bibliotecas de Bogotá - Biblored</t>
  </si>
  <si>
    <t>3-3-1-13-01-07-0178-00 Gestión del proceso de matricula del sistema educativo oficial de Bogotá</t>
  </si>
  <si>
    <t>3-3-1-13-01-07-0200-00 Fortalecimiento de la gestión institucional de la Secretaría de Educación Distrital</t>
  </si>
  <si>
    <t>3-3-1-13-01-07-0290-00 Jóvenes con mejor educación media y mayores oportunidades en educación superior</t>
  </si>
  <si>
    <t>3-3-1-13-01-07-0396-00 Gratuidad total en el sistema educativo oficial del Distrito Capital</t>
  </si>
  <si>
    <t>3-3-1-13-01-07-0557-00 Apoyo a estudiantes de los colegios oficiales de Bogotá</t>
  </si>
  <si>
    <t>3-3-1-13-01-07-4232-01 Prestación del servicio</t>
  </si>
  <si>
    <t>3-3-1-13-01-07-4232-02 Aportes patronales</t>
  </si>
  <si>
    <t>3-3-1-13-01-07-4232-03 Pensionados nacionalizados</t>
  </si>
  <si>
    <t>3-3-1-13-01-07-4248-00 Subsidios a la demanda educativa</t>
  </si>
  <si>
    <t>3-3-1-13-01-07-7195-00 Operación de colegios oficiales del Distrito Capital</t>
  </si>
  <si>
    <t>3-3-1-13-01-08-0559-00 Dotación de la infraestructura educativa y administrativa de la Secretaría de Educación Distrital</t>
  </si>
  <si>
    <t>3-3-1-13-01-08-0563-00 Construcción y conservación de la infraestructura del sector educativo oficial</t>
  </si>
  <si>
    <t>3-3-1-13-01-11-0289-00 Promover los derechos humanos, la participación y la convivencia en el sistema educativo oficial</t>
  </si>
  <si>
    <t>3-3-1-13-01-14-0260-00 Inclusión social de la diversidad y atención a población vulnerable en la escuela</t>
  </si>
  <si>
    <t>3-3-1-13-06-45-0658-00 Gestión de la información, divulgación y comunicaciones de la Secretaría de Educación del Distrito</t>
  </si>
  <si>
    <t>3-3-1-13-06-49-0651-00 Organización de la gestión interinstitucional para la modernización y funcionamiento integral y participativo del sistema educativo distrital</t>
  </si>
  <si>
    <t>3-3-4-00-00-00-0000-00 PASIVOS EXIGIBLES</t>
  </si>
  <si>
    <t>3-3-7-13-01-04-7361-00 Alimentación escolar en los colegios oficiales del Distrito Capital</t>
  </si>
  <si>
    <t>3-3-7-13-01-06-0195-00 Evaluación e incentivos económicos para promover la calidad de la educación en los colegios oficiales del Distrito</t>
  </si>
  <si>
    <t>3-3-7-13-01-06-0273-00 Cualificación profesional y ampliación del horizonte cultural de docentes, coordinadores y rectores de los colegios oficiales</t>
  </si>
  <si>
    <t>3-3-7-13-01-06-0552-00 Transformación pedagógica para la calidad de la educación del sistema educativo oficial</t>
  </si>
  <si>
    <t>3-3-7-13-01-06-0650-00 Fomento del conocimiento en ciencia y tecnología de la comunidad educativa del Distrito Capital para incrementar su competitividad</t>
  </si>
  <si>
    <t>3-3-7-13-01-06-1121-00 Administración de la red de participación educativa de Bogotá - REDP</t>
  </si>
  <si>
    <t>3-3-7-13-01-06-7369-00 Fortalecimiento de la red distrital de bibliotecas de Bogotá - Biblored</t>
  </si>
  <si>
    <t>3-3-7-13-01-07-0178-00 Gestión del proceso de matricula del sistema educativo oficial de Bogotá</t>
  </si>
  <si>
    <t>3-3-7-13-01-07-0200-00 Fortalecimiento de la gestión institucional de la Secretaría de Educación Distrital</t>
  </si>
  <si>
    <t>3-3-7-13-01-07-0290-00 Jóvenes con mejor educación media y mayores oportunidades en educación superior</t>
  </si>
  <si>
    <t>3-3-7-13-01-07-0396-00 Gratuidad total en el sistema educativo oficial del Distrito Capital</t>
  </si>
  <si>
    <t>3-3-7-13-01-07-0557-00 Apoyo a estudiantes de los colegios oficiales de Bogotá</t>
  </si>
  <si>
    <t>3-3-7-13-01-07-4232-01 Prestación del servicio</t>
  </si>
  <si>
    <t>3-3-7-13-01-07-4232-02 Aportes patronales</t>
  </si>
  <si>
    <t>3-3-7-13-01-07-4232-03 Pensionados nacionalizados</t>
  </si>
  <si>
    <t>3-3-7-13-01-07-4248-00 Subsidios a la demanda educativa</t>
  </si>
  <si>
    <t>3-3-7-13-01-07-7195-00 Operación de colegios oficiales del Distrito Capital</t>
  </si>
  <si>
    <t>3-3-7-13-01-08-0559-00 Dotación de la infraestructura educativa y administrativa de la Secretaría de Educación Distrital</t>
  </si>
  <si>
    <t>3-3-7-13-01-08-0563-00 Construcción y conservación de la infraestructura del sector educativo oficial</t>
  </si>
  <si>
    <t>3-3-7-13-01-11-0289-00 Promover los derechos humanos, la participación y la convivencia en el sistema educativo oficial</t>
  </si>
  <si>
    <t>3-3-7-13-01-14-0260-00 Inclusión social de la diversidad y atención a población vulnerable en la escuela</t>
  </si>
  <si>
    <t>3-3-7-13-06-45-0658-00 Gestión de la información, divulgación y comunicaciones de la Secretaría de Educación del Distrito</t>
  </si>
  <si>
    <t>3-3-7-13-06-49-0651-00 Organización de la gestión interinstitucional para la modernización y funcionamiento integral y participativo del sistema educativo distrital</t>
  </si>
  <si>
    <t>3-3-7-99-00-00-0000-00 Asignación no distribuida</t>
  </si>
  <si>
    <t>3-3-8-00-00-00-0000-00 OTROS GASTOS</t>
  </si>
  <si>
    <t>3.3.6.13.01.04.0412.00   Programas de asistencia Nutricional a la población vulnerable</t>
  </si>
  <si>
    <t>3.3.6.13.01.04.0019.00   Desarrollo de programas para mejorar las condiciones nutricionales de la población vulnerable de la localidad</t>
  </si>
  <si>
    <t xml:space="preserve">3.3.6.13.01.04.0513.00   Asistencia  Alimentaria </t>
  </si>
  <si>
    <t>01  Recursos Distrito (Funcionam.)</t>
  </si>
  <si>
    <t>02  OTROS DISTRITO (Inversión)</t>
  </si>
  <si>
    <t>03  S.G.P. EDUCACIÓN</t>
  </si>
  <si>
    <t>04  CREDITO BID 1812/Oc</t>
  </si>
  <si>
    <t>05  CREDITO KFW</t>
  </si>
  <si>
    <t>06  RECURSOS NACION FINDETER</t>
  </si>
  <si>
    <t>07  RENDIMIENTOS FINANCIEROS SGP</t>
  </si>
  <si>
    <t>08  FONDO NACIONAL DE REGALIAS</t>
  </si>
  <si>
    <t>09  BANCO MUNDIAL</t>
  </si>
  <si>
    <t>10  EXPLOTACIÓN DE CANTERAS</t>
  </si>
  <si>
    <t>12  S.G.P. RESTAURANTES ESCOLARES</t>
  </si>
  <si>
    <t>13  CREDITO</t>
  </si>
  <si>
    <t>14  RECURSOS LEY 21</t>
  </si>
  <si>
    <t>15  REC. DEL  B/CE S.G.P CALIDAD EDU</t>
  </si>
  <si>
    <t>17  OTRAS TRANSFERENCIAS NACIÓN</t>
  </si>
  <si>
    <t>18  CONTRAPARTIDA  BANCO MUNDIAL</t>
  </si>
  <si>
    <t>19  CONTRAPARTIDA CAF</t>
  </si>
  <si>
    <t>20  PASIVOS EXIGIBLES S.G.P</t>
  </si>
  <si>
    <t>21  RENDIMIENTOS FINANCIEROS TE.DIST</t>
  </si>
  <si>
    <t>22  DONACION -GOBIERNO DEL JAPON-</t>
  </si>
  <si>
    <t>23  RENDIMIENTOS FINANCIEROS ASIG.ES</t>
  </si>
  <si>
    <t>24  RENDIMIENTOS FINANCIEROS PENSION</t>
  </si>
  <si>
    <t>25  CONTRAPARTIDA CRÉDITO  KFW</t>
  </si>
  <si>
    <t>26  RECURSOS KFW</t>
  </si>
  <si>
    <t>27  RECUR KFW (APORTE FINANC. KFW)</t>
  </si>
  <si>
    <t>28  RECURSOS DEL BALANCE DE LIBRE DE</t>
  </si>
  <si>
    <t>29  CREDITO BIRF7365 Co</t>
  </si>
  <si>
    <t>30  REC. B/CE DONACIÓN 110% CON BOGO</t>
  </si>
  <si>
    <t>31  R. BALANCE NACIÓN LEY 21/82</t>
  </si>
  <si>
    <t>32  OTROS NACIÓN LEY 21/82 SGP</t>
  </si>
  <si>
    <t>33  OTROS REC. DE B/CE DEST ESP. P.C</t>
  </si>
  <si>
    <t>156  REC. RES. S.G.P. REST. ESCOLARES</t>
  </si>
  <si>
    <t>395  REC. RES. DONAC. 110% CON BOGOTA</t>
  </si>
  <si>
    <t>161  REC. RES. BIRF 7365 Co.</t>
  </si>
  <si>
    <t>356  REC. RES. CREDITO BID 1812/Oc.</t>
  </si>
  <si>
    <t>60  RECURSOS RESERVAS OTROS DISTRITO</t>
  </si>
  <si>
    <t xml:space="preserve">56  REC RESER CREDITO BANCO MUNDIAL </t>
  </si>
  <si>
    <t>57  REC. RESERVAS CONTR BCO MUNDIAL</t>
  </si>
  <si>
    <t>150  REC. RES. DONAC. 110% CON BTA</t>
  </si>
  <si>
    <t>154  REC. RES. REND. FROS. S.G.P</t>
  </si>
  <si>
    <t>171  REC. RESER. S.G.P. EDUCACIÓN</t>
  </si>
  <si>
    <t>183  REC. RES. REC. B/CE S.G.P EDUCAC</t>
  </si>
  <si>
    <t>202  REC. RES. REC. B/CE LIBRE DESTIN</t>
  </si>
  <si>
    <t>97  RECURSOS DEL BALANCE S.G.P</t>
  </si>
  <si>
    <t>124  CREDITO BIRF 7365 Co</t>
  </si>
  <si>
    <t>137  CREDITO BID 1812/Oc</t>
  </si>
  <si>
    <t>146  RECURSOS DEL B/CE LIBRE DESTINAC</t>
  </si>
  <si>
    <t>147  OTROS REC. B/CE DE DEST. ESPEC.</t>
  </si>
  <si>
    <t>200  REND. FINANCIEROS. SGP EDUCACIÓN</t>
  </si>
  <si>
    <t>90  S.G.P. RESTAURANTES ESCOLARES</t>
  </si>
  <si>
    <t>167  S.G.P. EDUCACIÓN</t>
  </si>
  <si>
    <t>Banco de Bogotá</t>
  </si>
  <si>
    <t xml:space="preserve">Banco Popular </t>
  </si>
  <si>
    <t>Bancolombia</t>
  </si>
  <si>
    <t>Scotiabank</t>
  </si>
  <si>
    <t>Citibank</t>
  </si>
  <si>
    <t>HSBC Colombia</t>
  </si>
  <si>
    <t>Banco GNB Sudameris</t>
  </si>
  <si>
    <t>BBVA Colombia</t>
  </si>
  <si>
    <t>Helm Bank</t>
  </si>
  <si>
    <t>Banco  de  Occidente</t>
  </si>
  <si>
    <t xml:space="preserve">Banco Caja Social </t>
  </si>
  <si>
    <t xml:space="preserve">Banco Davivienda </t>
  </si>
  <si>
    <t xml:space="preserve">Banco Colpatria </t>
  </si>
  <si>
    <t>Banco Agrario de Colombia</t>
  </si>
  <si>
    <t>Banco AV Villas</t>
  </si>
  <si>
    <t>Banco ProCredit</t>
  </si>
  <si>
    <t>Bancamía S.A.</t>
  </si>
  <si>
    <t>Banco WWB</t>
  </si>
  <si>
    <t>Banco Coomeva</t>
  </si>
  <si>
    <t>Banco Finandina</t>
  </si>
  <si>
    <t>Banco Falabella</t>
  </si>
  <si>
    <t>Banco Pichincha</t>
  </si>
  <si>
    <t>FACTURA</t>
  </si>
  <si>
    <t>3311401010901 Prejardín, jardín y transición: Preescol</t>
  </si>
  <si>
    <t>331140101090101 Infraestructura y dotación</t>
  </si>
  <si>
    <t>33114010109010101 Construir 190 jardines infantiles para l</t>
  </si>
  <si>
    <t>33114010109010101001 Realizar los estudios de viabilidad tecn</t>
  </si>
  <si>
    <t>33114010109010101002 Realizar las consultorias necesarias par</t>
  </si>
  <si>
    <t>33114010109010103 Dotar aproximadamente 2400 aulas de jard</t>
  </si>
  <si>
    <t>33114010109010103001 Dotar con material pedagógico y didactic</t>
  </si>
  <si>
    <t>331140101090103 Educación inicial y acompañamiento pedag</t>
  </si>
  <si>
    <t xml:space="preserve">33114010109010301  Fortalecimiento del equipo profesional </t>
  </si>
  <si>
    <t>33114010109010301001 Estructurar y fortalecer el equipo  de p</t>
  </si>
  <si>
    <t>33114010109010301002 Estructutrar el equipo de gestores local</t>
  </si>
  <si>
    <t xml:space="preserve">33114010109010302 Acompañamiento pedagógico sobre Pilares </t>
  </si>
  <si>
    <t>33114010109010302001 Fortalecer  prácticas pedagógicas alrede</t>
  </si>
  <si>
    <t>331140101090104 Trabajo con la familia y el entorno</t>
  </si>
  <si>
    <t>33114010109010401 Sensibilizar, formar y movilizar a famil</t>
  </si>
  <si>
    <t>33114010109010401001 Diseñar e implementar estrategias para l</t>
  </si>
  <si>
    <t>33114010109010402 Actividades culturales y recreativas, el</t>
  </si>
  <si>
    <t>33114010109010402001 Realizar talleres dirigidos a niños y ni</t>
  </si>
  <si>
    <t xml:space="preserve">33114010109010404 Desarrollar procesos de caracterización </t>
  </si>
  <si>
    <t>33114010109010404001 Realizar Investigación acerca de los mod</t>
  </si>
  <si>
    <t xml:space="preserve">33114010109010404002 Realizar la Caracterización y propuesta </t>
  </si>
  <si>
    <t>331140101090105 Talento humano</t>
  </si>
  <si>
    <t>33114010109010501 Vinculación de nuevos docentes y auxilia</t>
  </si>
  <si>
    <t>33114010109010501001 Vincular talento humano (auxiliares) par</t>
  </si>
  <si>
    <t>3311401030262 Hábitat escolar</t>
  </si>
  <si>
    <t>331140103026201 Construcción de colegios nuevos</t>
  </si>
  <si>
    <t>33114010302620101 Comprar los predios necesarios para la c</t>
  </si>
  <si>
    <t>33114010302620101003 Pagar impuestos, tramites y permisos ant</t>
  </si>
  <si>
    <t>33114010302620102 Realizar consultorias, estudios técnicos</t>
  </si>
  <si>
    <t>33114010302620102006 Realizar las consultorias necesarias par</t>
  </si>
  <si>
    <t>33114010302620103 Construcción de infraestructura de nuevo</t>
  </si>
  <si>
    <t>33114010302620103005 Ejecutar obras de infraestructura para l</t>
  </si>
  <si>
    <t>33114010302620103007 Ejecutar obras de infraestructura para l</t>
  </si>
  <si>
    <t>33114010302620104 Realizar las interventorías / gerencia n</t>
  </si>
  <si>
    <t>33114010302620104008 Realizar la interventoría y/o Gerencia t</t>
  </si>
  <si>
    <t>331140103026203 Terminación de colegios inconclusos</t>
  </si>
  <si>
    <t>33114010302620303 Realizar obras de infraestructura para l</t>
  </si>
  <si>
    <t>33114010302620303003 Ejecutar obras de infraestructura para l</t>
  </si>
  <si>
    <t>33114010302620304 Realizar las interventorías / gerencia n</t>
  </si>
  <si>
    <t>33114010302620304004 Realizar la interventoría y/o Gerencia t</t>
  </si>
  <si>
    <t>331140103026204 Ampliaciones y adecuaciones</t>
  </si>
  <si>
    <t xml:space="preserve">33114010302620403 Construcción de obras  de ampliaciones, </t>
  </si>
  <si>
    <t>33114010302620403005 Ejecutar obras  de ampliaciones, adecuac</t>
  </si>
  <si>
    <t>33114010302620404 Realizar las interventorías / gerencia n</t>
  </si>
  <si>
    <t>33114010302620404006 Realizar la interventoría y/o Gerencia t</t>
  </si>
  <si>
    <t>331140103026206 Mantenimiento y contingencias</t>
  </si>
  <si>
    <t>33114010302620601 Desarrollo de las obras de mantenimiento</t>
  </si>
  <si>
    <t>33114010302620601001 Atender los requerimientos de gestión am</t>
  </si>
  <si>
    <t xml:space="preserve">33114010302620601002 Realizar la obras y/o adecuaciones para </t>
  </si>
  <si>
    <t>33114010302620602 Desarrollo de las obras de contingencias</t>
  </si>
  <si>
    <t>33114010302620602005 Realizar La construcción /reubicación de</t>
  </si>
  <si>
    <t>33114010302620602006 Alquiler (incluye mantenimiento) de baño</t>
  </si>
  <si>
    <t>33114010302620602007 Intervenir con obras de mantenimiento pr</t>
  </si>
  <si>
    <t>33114010302620603 Contar con el personal de apoyo profesio</t>
  </si>
  <si>
    <t>33114010302620603008 Suministrar el personal de apoyo profesi</t>
  </si>
  <si>
    <t>33114010302620604 Realizar las interventorías / gerencia n</t>
  </si>
  <si>
    <t>33114010302620604010 Realizar la interventoría y/o Gerencia t</t>
  </si>
  <si>
    <t>331140103026210 Dotación de colegios</t>
  </si>
  <si>
    <t>33114010302621001 Adquirir  el mobiliario necesario para e</t>
  </si>
  <si>
    <t>33114010302621001001 Dotar con mobiliario las instituciones e</t>
  </si>
  <si>
    <t>33114010302621002 Adquirir elementos de deporte, recreació</t>
  </si>
  <si>
    <t xml:space="preserve">33114010302621002002 Dotar con los elementos de recreación y </t>
  </si>
  <si>
    <t>33114010302621003 Adquirir elementos y equipos para labora</t>
  </si>
  <si>
    <t>33114010302621003003 Dotar con laboratorios los colegios dist</t>
  </si>
  <si>
    <t>33114010302621004 Disponer del personal de apoyo profesion</t>
  </si>
  <si>
    <t>33114010302621004004 Garantizar el personal profesional y téc</t>
  </si>
  <si>
    <t>331140103026211 Operación de colegios</t>
  </si>
  <si>
    <t>33114010302621101 Mantener los colegios oficiales con el s</t>
  </si>
  <si>
    <t>33114010302621101001 Garantizar el pago del servicio de acued</t>
  </si>
  <si>
    <t>33114010302621101002 Garantizar el pago del servicio de energ</t>
  </si>
  <si>
    <t>33114010302621101003 Garantizar el pago del servicio telefoni</t>
  </si>
  <si>
    <t>33114010302621101004 Garantizar el pago del servicio de gas n</t>
  </si>
  <si>
    <t>33114010302621102 Disponer del servicio de vigilancia priv</t>
  </si>
  <si>
    <t>33114010302621102005 Suministar servicio de vigilancia privad</t>
  </si>
  <si>
    <t>33114010302621103 Contar con el servicio de aseo, para los</t>
  </si>
  <si>
    <t>33114010302621103006 Suministrar servicio de aseo privado par</t>
  </si>
  <si>
    <t>33114010302621104 Alquilar bienes inmuebles necesarios par</t>
  </si>
  <si>
    <t>33114010302621104007 Arrendar  inmuebles para ampliar la ofer</t>
  </si>
  <si>
    <t>33114010302621105 Realizar pagos de sentencias, laudos, co</t>
  </si>
  <si>
    <t>33114010302621105008 Pagar de sentencias, laudos, conciliacio</t>
  </si>
  <si>
    <t>33114010302621106 Garantizar el servicio de transporte a l</t>
  </si>
  <si>
    <t>33114010302621106009 Suministrar el servicios de transporte p</t>
  </si>
  <si>
    <t xml:space="preserve">33114010302621107 Suministrar apoyo técnico y profesional </t>
  </si>
  <si>
    <t>33114010302621107010 Suministrar apoyo  profesional para acti</t>
  </si>
  <si>
    <t>3311401030888 Enfoques diferenciales</t>
  </si>
  <si>
    <t>331140103088801 Practicas pedagógicas pertinentes con en</t>
  </si>
  <si>
    <t>33114010308880101 Atender personas jóvenes y adultas con m</t>
  </si>
  <si>
    <t>33114010308880101001 Ajustar propuestas pedagógicas   flexibl</t>
  </si>
  <si>
    <t xml:space="preserve">33114010308880101002 Desarrollar el modelo flexible para  la </t>
  </si>
  <si>
    <t>33114010308880102 Acompañar, apoyar, investigar y hacer se</t>
  </si>
  <si>
    <t>33114010308880102001 Acompañar y apoyar a colegios en el fort</t>
  </si>
  <si>
    <t>33114010308880102002 Prestar apoyo profesional para  el desar</t>
  </si>
  <si>
    <t>33114010308880102003 Desarrollar procesos de acompañamiento a</t>
  </si>
  <si>
    <t>33114010308880102004 Desarrollar procesos de acompañamiento p</t>
  </si>
  <si>
    <t>33114010308880102005 Prestar apoyo profesional en el desarrol</t>
  </si>
  <si>
    <t>33114010308880102006 Desarrollar estrategias para la prevenci</t>
  </si>
  <si>
    <t>33114010308880102007 Ajustar, complementar, desarrollar  y re</t>
  </si>
  <si>
    <t>33114010308880102008 Acompañar  y hacer seguimiento a la impl</t>
  </si>
  <si>
    <t>33114010308880102009 Ajustar  y desarrollar  Modelos Pedagógi</t>
  </si>
  <si>
    <t>33114010308880104 Reconocer, apoyar y difundir las práctic</t>
  </si>
  <si>
    <t>33114010308880104001 Promover  encuentros e intercambios de e</t>
  </si>
  <si>
    <t>331140103088802 Reconocimiento y equidad</t>
  </si>
  <si>
    <t xml:space="preserve">33114010308880201 Adelantar acompañamiento pedagógico, y  </t>
  </si>
  <si>
    <t>33114010308880201001 Desarrollar procesos de formación y acom</t>
  </si>
  <si>
    <t xml:space="preserve">33114010308880201002 Acompañar pedagógicamente a colegios en </t>
  </si>
  <si>
    <t>33114010308880202  Realizar la Implementación de las polít</t>
  </si>
  <si>
    <t>33114010308880202001 Prestar apoyo profesional para la implem</t>
  </si>
  <si>
    <t xml:space="preserve">33114010308880202002 Desarrollar acciones en cumplimiento de </t>
  </si>
  <si>
    <t xml:space="preserve">3311401030889 Jornada educativa de 40 horas semanales </t>
  </si>
  <si>
    <t>331140103088901 Dotaciones</t>
  </si>
  <si>
    <t>33114010308890101 Dotar de los recursos necesarios para la</t>
  </si>
  <si>
    <t xml:space="preserve">33114010308890101001 Adquirir elementos Tecnològicos para el </t>
  </si>
  <si>
    <t>33114010308890102 Adquirir Ludotecas y Libros para el prog</t>
  </si>
  <si>
    <t>33114010308890102001 Dotar ludotecas con material bibliogràfi</t>
  </si>
  <si>
    <t>33114010308890103 Dotar de Elementos para desarrolar los è</t>
  </si>
  <si>
    <t xml:space="preserve">33114010308890103001 Adquirir material educativo y didáctico </t>
  </si>
  <si>
    <t xml:space="preserve">33114010308890104 Dotar de centros de recursos de idiomas </t>
  </si>
  <si>
    <t>33114010308890104001 Dotar de elementos básicos para el funci</t>
  </si>
  <si>
    <t>33114010308890105 Adquirir y dotar de Medios de Comunicaci</t>
  </si>
  <si>
    <t>33114010308890105001 Adquirir elementos para el desarrollo de</t>
  </si>
  <si>
    <t>33114010308890106 Adquirir Mobiliario (sillas, mesas, etc)</t>
  </si>
  <si>
    <t>33114010308890106001 Adquirir mobiliario para apoyar la imple</t>
  </si>
  <si>
    <t xml:space="preserve">33114010308890107 Dotaciòn de materiales de para los ejes </t>
  </si>
  <si>
    <t>33114010308890107001 Adquirir materiales, recursos educativos</t>
  </si>
  <si>
    <t>33114010308890108 Dotar los comedores escolares con los im</t>
  </si>
  <si>
    <t>33114010308890108001 Dotar de mobiliario y otros elementos ne</t>
  </si>
  <si>
    <t>331140103088902 Infraestructura</t>
  </si>
  <si>
    <t>33114010308890201 Realizar obras y/o adecuaciones de comed</t>
  </si>
  <si>
    <t>33114010308890201001 Realizar obras y/o adecuaciones de comed</t>
  </si>
  <si>
    <t xml:space="preserve">33114010308890202 Realizar obras y/o adecuaciones para el </t>
  </si>
  <si>
    <t>33114010308890202001 Realizar obras y/o adecuaciones en su in</t>
  </si>
  <si>
    <t>33114010308890203 Arrendamientos bienes inmuebles, baños p</t>
  </si>
  <si>
    <t>33114010308890203001 Realizar los arrendamientos de bienes in</t>
  </si>
  <si>
    <t>33114010308890204 Adquir y/o arrendar contenedores, carpas</t>
  </si>
  <si>
    <t xml:space="preserve">33114010308890204001 Adquirir contenedores, carpas  y/u otro </t>
  </si>
  <si>
    <t>331140103088903 Alimentación</t>
  </si>
  <si>
    <t>33114010308890301 Garantizar el suministro de refrigerio r</t>
  </si>
  <si>
    <t>33114010308890301001 Elaborar y suministrar refrigerio reforz</t>
  </si>
  <si>
    <t>33114010308890302 Garantizar el suministro de comida calie</t>
  </si>
  <si>
    <t>33114010308890302001 Elaborar y suministrar comida caliente a</t>
  </si>
  <si>
    <t>33114010308890302002 Realizar la interventoría  al desarrollo</t>
  </si>
  <si>
    <t>33114010308890302003 Realizar la consultoria necesaria para e</t>
  </si>
  <si>
    <t>33114010308890302004  Desarrollar en los colegios los compone</t>
  </si>
  <si>
    <t>331140103088904 Transporte</t>
  </si>
  <si>
    <t>33114010308890401 Suministrar servicio de transporte y/o t</t>
  </si>
  <si>
    <t>33114010308890401001 Garantizar el suministro de transporte p</t>
  </si>
  <si>
    <t>33114010308890401002 Realizar la transferencia de recursos ec</t>
  </si>
  <si>
    <t>331140103088905 Talento humano</t>
  </si>
  <si>
    <t>33114010308890501 Suministrar  personal docente y profesio</t>
  </si>
  <si>
    <t>33114010308890501001 Contratar personal docente requerido, pa</t>
  </si>
  <si>
    <t>33114010308890502 Conformar de equipos pedagógicos y temát</t>
  </si>
  <si>
    <t>33114010308890502001 Garantizar el apoyo profesional para aco</t>
  </si>
  <si>
    <t>331140103088906 Sostenibilidad y coordinación de activid</t>
  </si>
  <si>
    <t>33114010308890601 Conformar equipo profesional y técnico q</t>
  </si>
  <si>
    <t>33114010308890601001 Garantizar el apoyo profesional y técnic</t>
  </si>
  <si>
    <t>33114010308890602 Adelantar la formación y actualización d</t>
  </si>
  <si>
    <t>33114010308890602001 Realizar la formación y actualización do</t>
  </si>
  <si>
    <t xml:space="preserve">33114010308890603 Realizar convenios con  para proveer de </t>
  </si>
  <si>
    <t>33114010308890603001 Proveer de escenarios u otro tipo de rec</t>
  </si>
  <si>
    <t>33114010308890604 Realizar el seguimiento, evaluación e in</t>
  </si>
  <si>
    <t>33114010308890604001 Desarrollar un sistema de información de</t>
  </si>
  <si>
    <t xml:space="preserve">33114010308890604002 Desarrollar procesos de investigación y </t>
  </si>
  <si>
    <t>33114010308890605 Socializar y comunicar resultados y apre</t>
  </si>
  <si>
    <t>33114010308890605001 Realizar piezas comunicativas e implemen</t>
  </si>
  <si>
    <t>3311401030890 Resignificación de las miradas de la edu</t>
  </si>
  <si>
    <t>331140103089001 Historias de la educación</t>
  </si>
  <si>
    <t>33114010308900101 Desarrollo y producción de piezas que cu</t>
  </si>
  <si>
    <t>33114010308900101001 Producir y desarrollar piezas comunicati</t>
  </si>
  <si>
    <t>331140103089002 Niños, niñas, jóvenes y maestros dialoga</t>
  </si>
  <si>
    <t xml:space="preserve">33114010308900201 Generar o apoyar medios de comunicación </t>
  </si>
  <si>
    <t>33114010308900201002 Producir y desarrollar programas o espac</t>
  </si>
  <si>
    <t>33114010308900202 Diseñar, desarrollar y aplicar encuestas</t>
  </si>
  <si>
    <t>33114010308900202003 Diseñar, desarrollar y aplicar métodos d</t>
  </si>
  <si>
    <t>33114010308900203 Fortalecer los medios de comunicación de</t>
  </si>
  <si>
    <t>33114010308900203004 Diseñar y desarrollar piezas de comuncac</t>
  </si>
  <si>
    <t>331140103089003 Educación oficial en la opinión pública</t>
  </si>
  <si>
    <t>33114010308900301 Divulgar a través de medios de comunicac</t>
  </si>
  <si>
    <t>33114010308900301005 Promover y divulgar servicios y política</t>
  </si>
  <si>
    <t>33114010308900302 Diseñar y divulgar estrategias para even</t>
  </si>
  <si>
    <t>33114010308900302006 Produccir y desarrollar de estrategias d</t>
  </si>
  <si>
    <t>33114010308900303 Diseñar la política de comunicación para</t>
  </si>
  <si>
    <t>33114010308900303007 Diseñar una política y una estrategia de</t>
  </si>
  <si>
    <t>33114010308900304 Diseñar, desarrollar y evaluar la estrat</t>
  </si>
  <si>
    <t xml:space="preserve">33114010308900304008 Diseñar de una estrategia de evaluación </t>
  </si>
  <si>
    <t>33114010308900305 Monitorear la estrategia de comunicación</t>
  </si>
  <si>
    <t xml:space="preserve">33114010308900305009 Realizar el seguimiento de las noticias </t>
  </si>
  <si>
    <t>33114010308900306 Diseñar y producir estrategias de public</t>
  </si>
  <si>
    <t>33114010308900306010 Produccir y desarrollar estrategias de p</t>
  </si>
  <si>
    <t>331140103089004 Clima organizacional</t>
  </si>
  <si>
    <t>33114010308900401 Diseño, Producción y desarrollo de estra</t>
  </si>
  <si>
    <t>33114010308900401011 Produccir y desarrollar estrategias de p</t>
  </si>
  <si>
    <t>33114010308900402 Evaluar el impacto logrado por la comuni</t>
  </si>
  <si>
    <t>33114010308900402012 Diseñar y aplicar de herramientas de eva</t>
  </si>
  <si>
    <t xml:space="preserve">33114010308900403 Capacitar y entrenar en herramientas de </t>
  </si>
  <si>
    <t>33114010308900403013 Formar y entrenar en herramientas de com</t>
  </si>
  <si>
    <t>33114010308900404 Apoyar en el componente logístico los ev</t>
  </si>
  <si>
    <t>33114010308900404014 Producción y puesta en marcha de activid</t>
  </si>
  <si>
    <t>33114010308900405 Desarrollar programas y herramientas par</t>
  </si>
  <si>
    <t>33114010308900405015 Producción de medios de comunicación int</t>
  </si>
  <si>
    <t>3311401030891 Media fortalecida y mayor acceso a la ed</t>
  </si>
  <si>
    <t>331140103089101 Fortalecimiento de la educación media di</t>
  </si>
  <si>
    <t>33114010308910101 Garantizar la infraestructura y dotacion</t>
  </si>
  <si>
    <t>33114010308910101001 Realizar las adecuaciones y/o dotaciones</t>
  </si>
  <si>
    <t xml:space="preserve">33114010308910103 Evaluar los resultados de los programas </t>
  </si>
  <si>
    <t xml:space="preserve">33114010308910103003 Realizar seguimiento, sistematizaciòn y </t>
  </si>
  <si>
    <t>33114010308910104 Garantizar el apoyo profesional o técnic</t>
  </si>
  <si>
    <t>33114010308910104004 Prestar apoyo profesional  y/o técnico p</t>
  </si>
  <si>
    <t>33114010308910105 Prestar apoyo logístico para la realizac</t>
  </si>
  <si>
    <t>33114010308910105005 Prestar apoyo logístico para la realizac</t>
  </si>
  <si>
    <t>33114010308910106 Diseñar e implementar la fase inicial de</t>
  </si>
  <si>
    <t>33114010308910106006 Diseñar, implementar y realizar seguimie</t>
  </si>
  <si>
    <t xml:space="preserve">33114010308910107 Desarrollar el modelo de transformacion </t>
  </si>
  <si>
    <t xml:space="preserve">33114010308910107007 
Realizar acompañamiento, seguimiento e </t>
  </si>
  <si>
    <t>331140103089102 Grado 12</t>
  </si>
  <si>
    <t>33114010308910202 Garantizar el apoyo profesional o técnic</t>
  </si>
  <si>
    <t>33114010308910202009 Prestar apoyo profesional  y/o técnico p</t>
  </si>
  <si>
    <t>33114010308910203 Garantizar el bienestar estudiantil de l</t>
  </si>
  <si>
    <t>33114010308910203010 Otorgar a los jóvenes que cursan el grad</t>
  </si>
  <si>
    <t>33114010308910203011 Facilitar a los jóvenes que cursan el gr</t>
  </si>
  <si>
    <t>331140103089103 Acceso y permanencia a la educación supe</t>
  </si>
  <si>
    <t>33114010308910301 Beneficiar a los jóvenes egresados del s</t>
  </si>
  <si>
    <t xml:space="preserve">33114010308910301013 Garantizar el cumplimiento del convenio </t>
  </si>
  <si>
    <t>33114010308910302 Beneficiar a jóvenes egresados del secto</t>
  </si>
  <si>
    <t>33114010308910302014 Realizar el otorgamiento y seguimiento a</t>
  </si>
  <si>
    <t>33114010308910303 Garantizar el apoyo  profesional o técni</t>
  </si>
  <si>
    <t>33114010308910303015 Prestar apoyo profesional y/o técnico en</t>
  </si>
  <si>
    <t>3311401030892 Diálogo social y participación de la com</t>
  </si>
  <si>
    <t>331140103089201 Participación interinstitucional</t>
  </si>
  <si>
    <t xml:space="preserve">33114010308920101 Convocar y reunir las mesas del sistema </t>
  </si>
  <si>
    <t>33114010308920101001 Apoyar el correcto desarrollo de las mes</t>
  </si>
  <si>
    <t>33114010308920101002 Apoyar  las mesas institucionales para q</t>
  </si>
  <si>
    <t>33114010308920102 Realizar encuentros temáticos y con dive</t>
  </si>
  <si>
    <t>33114010308920102003 Prestar apoyo logístico para el adecuado</t>
  </si>
  <si>
    <t>33114010308920102004 Realizar el foro Educativo del Distrito</t>
  </si>
  <si>
    <t>33114010308920102005 Articular las acciones sectoriales relac</t>
  </si>
  <si>
    <t>331140103089202 Transversalización de la igualdad de gén</t>
  </si>
  <si>
    <t>33114010308920201 Coordinar y articular las acciones de la</t>
  </si>
  <si>
    <t>33114010308920201006 Brindar apoyo profesional para Coordinar</t>
  </si>
  <si>
    <t>33114010308920202 Diseñar el proyecto de transversalizació</t>
  </si>
  <si>
    <t>33114010308920202007 Realizar el diseño del proyecto de trans</t>
  </si>
  <si>
    <t xml:space="preserve">33114010308920203 Diseñar el levantamiento de la línea de </t>
  </si>
  <si>
    <t>33114010308920203008 Realizar el levantamiento de la línea de</t>
  </si>
  <si>
    <t>331140103089203 Acercando realidades</t>
  </si>
  <si>
    <t>33114010308920301 Realizar intercambios con el sector educ</t>
  </si>
  <si>
    <t>33114010308920301014 Orientar, acompañar y fortalecer las pol</t>
  </si>
  <si>
    <t>33114010308920301016 Realizar y promover los diferentes espac</t>
  </si>
  <si>
    <t>33114010308920302 Realizar eventos y encuentros académicos</t>
  </si>
  <si>
    <t>33114010308920302015 Brindar apoyo  para el adecuado desarrol</t>
  </si>
  <si>
    <t>33114010308920303 Propiciar y fortalecer espacios de diálo</t>
  </si>
  <si>
    <t>33114010308920303017 Fortalecer vínculos con la comunidad edu</t>
  </si>
  <si>
    <t>331140103089204 Desarrollo local</t>
  </si>
  <si>
    <t>33114010308920401 Coordinar y concertar la participación d</t>
  </si>
  <si>
    <t>33114010308920401009 Apoyar las DILE en los procesos de plane</t>
  </si>
  <si>
    <t>33114010308920402 Recolectar, consolidar y procesar inform</t>
  </si>
  <si>
    <t>33114010308920402010 Elaborar diagnósticos locales y apoyar e</t>
  </si>
  <si>
    <t>33114010308920403 Definir la estrategia de ajuste a los PE</t>
  </si>
  <si>
    <t>33114010308920403011 Apoyar los procesos de planeación educat</t>
  </si>
  <si>
    <t>33114010308920404 Conformar los equipos pedagógicos locale</t>
  </si>
  <si>
    <t>33114010308920404012 Apoyar el ajuste de los PEL</t>
  </si>
  <si>
    <t>3311401030893 Pensar la educación</t>
  </si>
  <si>
    <t>331140103089301 Sistema de evaluación integral para la c</t>
  </si>
  <si>
    <t>33114010308930101 Realizar talleres que permitan la interp</t>
  </si>
  <si>
    <t>33114010308930101001 Realizar talleres para el uso pedagógico</t>
  </si>
  <si>
    <t>33114010308930102 Aplicar las pruebas SABER 3°, 5° Y 9°</t>
  </si>
  <si>
    <t>33114010308930102001 Aplicar las pruebas SABER 3°, 5° Y 9°</t>
  </si>
  <si>
    <t>33114010308930103 Realizar planes de mejoramiento por cada</t>
  </si>
  <si>
    <t>33114010308930103001 Realizar planes de mejoramiento por cada</t>
  </si>
  <si>
    <t xml:space="preserve">33114010308930104 Apoyo profesional para la ejecución del </t>
  </si>
  <si>
    <t xml:space="preserve">33114010308930104001 Apoyo profesional para la ejecución del </t>
  </si>
  <si>
    <t>33114010308930105 Realizar actividades logísticas y operat</t>
  </si>
  <si>
    <t>33114010308930105001 Realizar actividades logísticas y operat</t>
  </si>
  <si>
    <t>331140103089302 Investigaciones y estudios para la excel</t>
  </si>
  <si>
    <t>33114010308930201 Realizar estudios e investigaciones orie</t>
  </si>
  <si>
    <t>33114010308930201001 Desarrollar estudios, investigaciones y/</t>
  </si>
  <si>
    <t>331140103089304 Estímulos para la calidad educativa</t>
  </si>
  <si>
    <t>33114010308930401 Entregar estímulos económicos a colegios</t>
  </si>
  <si>
    <t>33114010308930401001  Entregar estímulos económicos a colegio</t>
  </si>
  <si>
    <t>33114010308930402 Entregar estímulos económicos a colegios</t>
  </si>
  <si>
    <t>33114010308930402001 Entregar estímulos económicos a colegios</t>
  </si>
  <si>
    <t>33114010308930403 Entregar estímulos económicos a colegios</t>
  </si>
  <si>
    <t>33114010308930403001  Entregar estímulos económicos a colegio</t>
  </si>
  <si>
    <t>33114010308930404 Entregar estímulos económicos a colegios</t>
  </si>
  <si>
    <t>33114010308930404001 Entregar estímulos económicos a colegios</t>
  </si>
  <si>
    <t>33114010308930405 Entregar estímulos económicos a colegios</t>
  </si>
  <si>
    <t>33114010308930405001 Entregar estímulos económicos a colegios</t>
  </si>
  <si>
    <t>3311401030894 Maestros empoderados, con bienestar  y m</t>
  </si>
  <si>
    <t>331140103089401 Formación</t>
  </si>
  <si>
    <t>33114010308940101 Actualización  pedagógica y profundizaci</t>
  </si>
  <si>
    <t>33114010308940101001 Formar maestros, maestras y Directivos D</t>
  </si>
  <si>
    <t>33114010308940101002 Formar maestros, maestras y Directivos D</t>
  </si>
  <si>
    <t>33114010308940101005 Evaluación de obras escritas por docente</t>
  </si>
  <si>
    <t>33114010308940102 Formación especializada</t>
  </si>
  <si>
    <t>33114010308940102003 Apoyar la Formación de Docentes y Direct</t>
  </si>
  <si>
    <t>33114010308940103 Escuela de maestros noveles</t>
  </si>
  <si>
    <t>33114010308940103004 Apoyar la formación de maestros, maestra</t>
  </si>
  <si>
    <t>33114010308940104 Reconocimiento del saber pedagógico</t>
  </si>
  <si>
    <t>33114010308940104006 Apoyo profesional para las actividades p</t>
  </si>
  <si>
    <t>331140103089403 Reconocimiento social de los maestros</t>
  </si>
  <si>
    <t>33114010308940301 Elaborar encuestas, piezas comunicativas</t>
  </si>
  <si>
    <t>33114010308940301001 Identificar y evaluar los aspectos que d</t>
  </si>
  <si>
    <t>33114010308940301007 Diseñar campañas para promover el recono</t>
  </si>
  <si>
    <t>33114010308940301008 Documentar y visbilizar experiencias sig</t>
  </si>
  <si>
    <t xml:space="preserve">33114010308940302 Realizar y apoyar encuentros culturales </t>
  </si>
  <si>
    <t>33114010308940302009 Apoyar la logística y realización de eve</t>
  </si>
  <si>
    <t>33114010308940303 Estructurar programas de incentivos asoc</t>
  </si>
  <si>
    <t>33114010308940303010 Diseñar programa de incentivos asociados</t>
  </si>
  <si>
    <t>3311401030897 Niños y niñas estudiando</t>
  </si>
  <si>
    <t>331140103089701 Gestión y análisis del proceso de matríc</t>
  </si>
  <si>
    <t>33114010308970101 Contar con el personal profesional neces</t>
  </si>
  <si>
    <t>33114010308970101001 Brindar apoyo profesional a la Dirección</t>
  </si>
  <si>
    <t>33114010308970102 Contar con el personal técnico y/o admin</t>
  </si>
  <si>
    <t>33114010308970102002 Brindar apoyo técnico y/o administrativo</t>
  </si>
  <si>
    <t>33114010308970103 Sensibilización a la comunidad educativa</t>
  </si>
  <si>
    <t>33114010308970103003 Suministrar y/o contratar con personas n</t>
  </si>
  <si>
    <t>33114010308970104 Diseñar e implementar medidas tendientes</t>
  </si>
  <si>
    <t xml:space="preserve">33114010308970104004 Brindar apoyo profesional y/o técnico a </t>
  </si>
  <si>
    <t>331140103089702 Gratuidad educativa</t>
  </si>
  <si>
    <t>33114010308970201 Garantizar que los colegios con matricul</t>
  </si>
  <si>
    <t>33114010308970201001 Garantizar el pago por concepto de gratu</t>
  </si>
  <si>
    <t>33114010308970201002 Dotación de útiles escolares para los es</t>
  </si>
  <si>
    <t>33114010308970201003 Contar con apoyo profesional tecnico o a</t>
  </si>
  <si>
    <t>331140103089703 Alimentación escolar</t>
  </si>
  <si>
    <t>33114010308970301 Suministrar comidas calientes a estudian</t>
  </si>
  <si>
    <t>33114010308970301001 Suministrar comida caliente en comedores</t>
  </si>
  <si>
    <t>33114010308970302 Realizar estudios para optimizar el sumi</t>
  </si>
  <si>
    <t>33114010308970302004 Desarrollar la  implementación y expansi</t>
  </si>
  <si>
    <t>33114010308970303 Contar con el apoyo profesional, tecnico</t>
  </si>
  <si>
    <t>33114010308970303013 Garantizar la asesoría, consultoría, apo</t>
  </si>
  <si>
    <t>33114010308970303014 Prestar servicios en la dirección de bie</t>
  </si>
  <si>
    <t>33114010308970304 Suministrar refrigerios a estudiantes de</t>
  </si>
  <si>
    <t>33114010308970304008 Suministrar refrigerios a estudiantes de</t>
  </si>
  <si>
    <t>331140103089705 Transporte escolar</t>
  </si>
  <si>
    <t>33114010308970501 Garantizar el servicio de transporte a e</t>
  </si>
  <si>
    <t>33114010308970501001 Consultoría para estudios de costos rela</t>
  </si>
  <si>
    <t>33114010308970501002 Interventorías, supervisión, control y a</t>
  </si>
  <si>
    <t xml:space="preserve">33114010308970501003 Suministrar el transporte a estudiantes </t>
  </si>
  <si>
    <t xml:space="preserve">33114010308970503 Garantizar subsidio de transporte a los </t>
  </si>
  <si>
    <t>33114010308970503006 Entregar el valor de los subsidios a los</t>
  </si>
  <si>
    <t>33114010308970504 Contar con el apoyo profesional de las a</t>
  </si>
  <si>
    <t xml:space="preserve">33114010308970504004 Disponer del personal necesario para la </t>
  </si>
  <si>
    <t>331140103089706 Subsidio educativo condicionado</t>
  </si>
  <si>
    <t>33114010308970601 Garantizar subsidio educativo a los estu</t>
  </si>
  <si>
    <t>33114010308970601007 Entregar el valor de los subsidios condi</t>
  </si>
  <si>
    <t>33114010308970602 Contar con el apoyo logístico para el co</t>
  </si>
  <si>
    <t>33114010308970602005 Apoyo logistico y operativo para la orga</t>
  </si>
  <si>
    <t>331140103089707 Seguro escolar</t>
  </si>
  <si>
    <t>33114010308970702 Realizar acciones de prevención de riesg</t>
  </si>
  <si>
    <t>33114010308970702001 Amparar  al 100% de  los  estudiantes ma</t>
  </si>
  <si>
    <t>33114010308970702002 Formar a docentes  , directivos  docente</t>
  </si>
  <si>
    <t>33114010308970703 Pagar los fallos proferidos en contra de</t>
  </si>
  <si>
    <t xml:space="preserve">33114010308970703003 Pagar   los fallos  judiciales  que  se </t>
  </si>
  <si>
    <t>3311401030898 Administración del talento humano</t>
  </si>
  <si>
    <t xml:space="preserve">331140103089801 Nómina </t>
  </si>
  <si>
    <t>33114010308980101 Garantizar el pago de la nomina</t>
  </si>
  <si>
    <t>33114010308980101028 Pago de Ascensos en escalafón del Person</t>
  </si>
  <si>
    <t>33114010308980101029 Pago de Personal Administrativo de Insti</t>
  </si>
  <si>
    <t>33114010308980101030 Pago de Personal Directivo Docente</t>
  </si>
  <si>
    <t>33114010308980101031 Pago de Personal Docente</t>
  </si>
  <si>
    <t>33114010308980102 Realizar los pagos correspondientes a lo</t>
  </si>
  <si>
    <t>33114010308980102001 "Pago de Aportes para Cesantías del pers</t>
  </si>
  <si>
    <t>33114010308980102002 "Pago de Aportes para salud del personal</t>
  </si>
  <si>
    <t>33114010308980102004 Pago de Aportes para ARP del Personal Ad</t>
  </si>
  <si>
    <t>33114010308980102005 Pago de Aportes para Cesantías del Perso</t>
  </si>
  <si>
    <t>33114010308980102006 Pago de Aportes para Cesantías del perso</t>
  </si>
  <si>
    <t>33114010308980102007 Pago de Aportes para Cesantías del perso</t>
  </si>
  <si>
    <t>33114010308980102008 Pago de Aportes para el ESAP del Persona</t>
  </si>
  <si>
    <t>33114010308980102009 Pago de Aportes para el ICBF del Persona</t>
  </si>
  <si>
    <t>33114010308980102010 Pago de Aportes para el ICBF del Persona</t>
  </si>
  <si>
    <t>33114010308980102011 Pago de Aportes para el ICBF personal do</t>
  </si>
  <si>
    <t>33114010308980102012 Pago de Aportes para el SENA del Persona</t>
  </si>
  <si>
    <t>33114010308980102013 Pago de Aportes para el SENA del Persona</t>
  </si>
  <si>
    <t>33114010308980102014 Pago de Aportes para el SENA personal do</t>
  </si>
  <si>
    <t>33114010308980102015 Pago de Aportes para Institutos Técnicos</t>
  </si>
  <si>
    <t>33114010308980102016 Pago de Aportes para Institutos Técnicos</t>
  </si>
  <si>
    <t>33114010308980102017 Pago de Aportes para la ESAP del Persona</t>
  </si>
  <si>
    <t>33114010308980102018 Pago de Aportes para la ESAP personal do</t>
  </si>
  <si>
    <t>33114010308980102019 Pago de Aportes para las Cajas de Compen</t>
  </si>
  <si>
    <t>33114010308980102020 Pago de Aportes para las Cajas de Compen</t>
  </si>
  <si>
    <t>33114010308980102021 Pago de Aportes para las Cajas de Compen</t>
  </si>
  <si>
    <t>33114010308980102022 Pago de Aportes para los Institutos Técn</t>
  </si>
  <si>
    <t>33114010308980102023 Pago de Aportes para pensión del Persona</t>
  </si>
  <si>
    <t>33114010308980102024 Pago de Aportes para Pensión del persona</t>
  </si>
  <si>
    <t xml:space="preserve">33114010308980102025 Pago de Aportes para salud del Personal </t>
  </si>
  <si>
    <t xml:space="preserve">33114010308980102026 Pago de Aportes para Salud del personal </t>
  </si>
  <si>
    <t xml:space="preserve">33114010308980102027 Pago de Aportes para salud del personal </t>
  </si>
  <si>
    <t>33114010308980103 Atender el pago de pensionados</t>
  </si>
  <si>
    <t>33114010308980103003 Pagar sueldos de Pensionados Nacionaliza</t>
  </si>
  <si>
    <t>331140103089802 Personal de apoyo a la gestión de la SED</t>
  </si>
  <si>
    <t>33114010308980201 Garantizar el personal necesario que des</t>
  </si>
  <si>
    <t>33114010308980201001 Asignar apoyo (profesional, técnico, asi</t>
  </si>
  <si>
    <t>33114010308980201003 Suministrar  personal de apoyo administr</t>
  </si>
  <si>
    <t>33114010308980202 Asignar los apoyos Docentes requeridos d</t>
  </si>
  <si>
    <t>33114010308980202002 Asignar los apoyos Docentes requeridos d</t>
  </si>
  <si>
    <t>331140103089803 Bienestar, capacitación, salud ocupacion</t>
  </si>
  <si>
    <t>33114010308980301 Implementar acciones de prevención y mit</t>
  </si>
  <si>
    <t>33114010308980301001 Implementar acciones de prevención y mit</t>
  </si>
  <si>
    <t xml:space="preserve">33114010308980302 Garantizar el desarrollo del Plan Anual </t>
  </si>
  <si>
    <t xml:space="preserve">33114010308980302002 Garantizar el desarrollo del Plan Anual </t>
  </si>
  <si>
    <t>33114010308980303 Adquirir de la dotación de vestido  y ca</t>
  </si>
  <si>
    <t>33114010308980303003 Adquirir de la dotación de vestido  y ca</t>
  </si>
  <si>
    <t>33114010308980304 Realizar actividades culturales, recreat</t>
  </si>
  <si>
    <t>33114010308980304004 Realizar actividades culturales, recreat</t>
  </si>
  <si>
    <t>33114010308980305 Garantizar el servicio educativo en zona</t>
  </si>
  <si>
    <t>33114010308980305005 Garantizar el servicio educativo en zona</t>
  </si>
  <si>
    <t>33114010308980306 Proveer la logistica necesaria para el d</t>
  </si>
  <si>
    <t>33114010308980306006 Proveer la logistica necesaria para el d</t>
  </si>
  <si>
    <t>331140103089804 Requerimientos de pago</t>
  </si>
  <si>
    <t xml:space="preserve">33114010308980401 Pagar los requerimientos realizados por </t>
  </si>
  <si>
    <t xml:space="preserve">33114010308980401001 Pagar las sentencias proferidas por las </t>
  </si>
  <si>
    <t>33114010308980401002 Garantizar el cubrimiento de vacantes de</t>
  </si>
  <si>
    <t>3311401030899 Tecnologías de la información y las comu</t>
  </si>
  <si>
    <t>331140103089901 Conectividad y tecnologías de la informa</t>
  </si>
  <si>
    <t>33114010308990101 Conectividad e infraestructura de TIC pa</t>
  </si>
  <si>
    <t>33114010308990101005 Ampliar e implementar servicios de conec</t>
  </si>
  <si>
    <t>33114010308990102 Adecuacion de la Infraestructura  lógica</t>
  </si>
  <si>
    <t>33114010308990102002 Garantizar el licenciamiento y actualiza</t>
  </si>
  <si>
    <t>33114010308990103 Compra de Software administrativo y educ</t>
  </si>
  <si>
    <t>33114010308990103008 Compa de software  Administrativo y acad</t>
  </si>
  <si>
    <t>33114010308990105 Adquisición de Software y Renovación del</t>
  </si>
  <si>
    <t>33114010308990105003 Renovar el licenciamiento de los equipos</t>
  </si>
  <si>
    <t xml:space="preserve">33114010308990106 Administración  del Centro de Gestión y </t>
  </si>
  <si>
    <t xml:space="preserve">33114010308990106004 Administrar el Centro de Gestión de la  </t>
  </si>
  <si>
    <t>331140103089902 Incorporación uso y apropiación de las c</t>
  </si>
  <si>
    <t>33114010308990203 Incorporacion uso y apropiacion de los m</t>
  </si>
  <si>
    <t>33114010308990203001 Apoyar en el desarrollo curricular e imp</t>
  </si>
  <si>
    <t>331140103089903 Compra equipos</t>
  </si>
  <si>
    <t>33114010308990301 Compra de equipos de computo</t>
  </si>
  <si>
    <t>33114010308990301001 Adquisición y compra de equipos de cómpu</t>
  </si>
  <si>
    <t>331140103089904 Sistemas de información</t>
  </si>
  <si>
    <t>33114010308990401 Desarrollo y adecuación de Sistemas de I</t>
  </si>
  <si>
    <t>33114010308990401006 Desarrollar el levantamiento de requerim</t>
  </si>
  <si>
    <t>33114010308990402 Acompañamiento a los desarrollo y adeacu</t>
  </si>
  <si>
    <t>33114010308990402007 Prestar apoyo profesional o técnico para</t>
  </si>
  <si>
    <t>331140103089905 Comunicación digital para las nuevas gen</t>
  </si>
  <si>
    <t xml:space="preserve">33114010308990501 Estrategía de unificación de portales y </t>
  </si>
  <si>
    <t>33114010308990501009 Diseñar e implementar estrategias para l</t>
  </si>
  <si>
    <t>33114010308990502 a. Generar una infraestructura física, t</t>
  </si>
  <si>
    <t xml:space="preserve">33114010308990502010 Adquiriri el suministro de herramientas </t>
  </si>
  <si>
    <t>33114010308990503 Herramientas para la evaluación de la im</t>
  </si>
  <si>
    <t>33114010308990503011 Adquirir el software y capacitación para</t>
  </si>
  <si>
    <t>331140103089906 Conformación de ambientes de aprendizaje</t>
  </si>
  <si>
    <t>33114010308990601 Adquisición de aulas de tecnología</t>
  </si>
  <si>
    <t>33114010308990601018 Adquirir aulas de tecnología para la edu</t>
  </si>
  <si>
    <t>33114010308990603 Unidad Básica de Producción de Radio  (E</t>
  </si>
  <si>
    <t>33114010308990603019 Adquirir kit básicos de medios de comuni</t>
  </si>
  <si>
    <t>3311401030900 Educación para la ciudadanía y la conviv</t>
  </si>
  <si>
    <t>331140103090001 Participación para la ciudadanía y el em</t>
  </si>
  <si>
    <t xml:space="preserve">33114010309000101 Desarrollar propuestas de Investigación </t>
  </si>
  <si>
    <t>33114010309000101001 Realizar las acciones correspondientes p</t>
  </si>
  <si>
    <t>33114010309000101002 Prestar apoyo profesional, técnico y log</t>
  </si>
  <si>
    <t>33114010309000102 Desarrollar propuestas pedagógicas en pr</t>
  </si>
  <si>
    <t>33114010309000102001 Realizar las acciones correspondientes p</t>
  </si>
  <si>
    <t>33114010309000103  Elaborar anualmente Inventario Social p</t>
  </si>
  <si>
    <t>33114010309000103001 Realizar las acciones correspondientes p</t>
  </si>
  <si>
    <t>33114010309000104  Identificar y priorizar necesidades vin</t>
  </si>
  <si>
    <t>33114010309000104001 Realizar las acciones correspondientes p</t>
  </si>
  <si>
    <t>33114010309000105 Identificar y priorizar necesidades vinc</t>
  </si>
  <si>
    <t>33114010309000105001 Realizar las acciones correspondientes p</t>
  </si>
  <si>
    <t xml:space="preserve">33114010309000106 Conformar y dinamizar las mesas locales </t>
  </si>
  <si>
    <t>33114010309000106001 Realizar las acciones correspondientes p</t>
  </si>
  <si>
    <t>33114010309000107 Vincular a los estudiantes en los espaci</t>
  </si>
  <si>
    <t>33114010309000107001 Realizar las acciones correspondientes p</t>
  </si>
  <si>
    <t>331140103090002 Integración curricular de aprendizajes c</t>
  </si>
  <si>
    <t>33114010309000201 Realizar estudios, investigaciones y dia</t>
  </si>
  <si>
    <t>33114010309000201001 Realizar las acciones correspondientes p</t>
  </si>
  <si>
    <t>33114010309000202 Promover, visibilizar y difundir las exp</t>
  </si>
  <si>
    <t>33114010309000202001 Realizar las acciones correspondientes p</t>
  </si>
  <si>
    <t>33114010309000203 Acompañar, sensibilizar y promover la co</t>
  </si>
  <si>
    <t>33114010309000203001 Realizar las acciones correspondientes p</t>
  </si>
  <si>
    <t>33114010309000204 Acompañar, cualificar y hacer seguimient</t>
  </si>
  <si>
    <t>33114010309000204001 Realizar las acciones correspondientes p</t>
  </si>
  <si>
    <t>331140103090003 Convivencia escolar</t>
  </si>
  <si>
    <t>33114010309000301 Formar e intervenir en mediación y mecan</t>
  </si>
  <si>
    <t>33114010309000301001 Realizar las acciones correspondientes p</t>
  </si>
  <si>
    <t>33114010309000302 Promover estilos de vida saludables y pr</t>
  </si>
  <si>
    <t>33114010309000302001 Realizar las acciones correspondientes p</t>
  </si>
  <si>
    <t>33114010309000303 Promocionar condiciones para  el mejoram</t>
  </si>
  <si>
    <t>33114010309000303001 Realizar las acciones correspondientes p</t>
  </si>
  <si>
    <t>33114010309000304 Implementar un sistema de registro, gest</t>
  </si>
  <si>
    <t>33114010309000304001 Realizar las acciones correspondientes p</t>
  </si>
  <si>
    <t>33114010309000305 Fomentar la cultura del cuidado, del bue</t>
  </si>
  <si>
    <t>33114010309000305001 Realizar las acciones correspondientes p</t>
  </si>
  <si>
    <t>33114010309000306 Identificar, detectar y atender situacio</t>
  </si>
  <si>
    <t>33114010309000306001 Realizar las acciones correspondientes p</t>
  </si>
  <si>
    <t>33114010309000307 Adelantar gestiones intersectoriales y l</t>
  </si>
  <si>
    <t>33114010309000307001 Realizar las acciones correspondientes p</t>
  </si>
  <si>
    <t xml:space="preserve">33114010309000308 Desarrollar, implementar y acompañar la </t>
  </si>
  <si>
    <t>33114010309000308001 Realizar las acciones correspondientes p</t>
  </si>
  <si>
    <t>33114010309000308002 Desarrollar acciones pedagógicas y con p</t>
  </si>
  <si>
    <t xml:space="preserve">33114010309000309 Desarrollar, implementar y acompañar la </t>
  </si>
  <si>
    <t>33114010309000309001 Realizar las acciones correspondientes p</t>
  </si>
  <si>
    <t>33114010309000309002 Prestar apoyo profesional, técnico y log</t>
  </si>
  <si>
    <t>33114010309000309003 Generar en los colegios condiciones y op</t>
  </si>
  <si>
    <t>33114010309000310 Implementar el Observatorio de Convivenc</t>
  </si>
  <si>
    <t>33114010309000310001 Realizar las acciones correspondientes p</t>
  </si>
  <si>
    <t xml:space="preserve">331140103090004 Recurso humano para la convivencia y la </t>
  </si>
  <si>
    <t>33114010309000401 Contratar docentes orientadores para imp</t>
  </si>
  <si>
    <t>33114010309000401001 Pago de docentes orientadores.</t>
  </si>
  <si>
    <t>33114010309000402 Formar a docentes orientadores para impl</t>
  </si>
  <si>
    <t>33114010309000402001 Realizar las acciones correspondientes p</t>
  </si>
  <si>
    <t>33114010309000403 Implementar las estrategias de prevenció</t>
  </si>
  <si>
    <t>33114010309000403001 Realizar las acciones correspondientes p</t>
  </si>
  <si>
    <t>331140103090005 Campañas para la convivencia y la ciudad</t>
  </si>
  <si>
    <t xml:space="preserve">33114010309000501 Implementar estrategias de comunicación </t>
  </si>
  <si>
    <t>33114010309000501001 Realizar las acciones correspondientes p</t>
  </si>
  <si>
    <t>3311401030902 Mejor gestión</t>
  </si>
  <si>
    <t>331140103090201 Modelo de gestión, organización y proces</t>
  </si>
  <si>
    <t>33114010309020101 Realizar un diagnóstico detallado del mo</t>
  </si>
  <si>
    <t>33114010309020101001 Realizar la consultoría para el diagnóst</t>
  </si>
  <si>
    <t xml:space="preserve">33114010309020101003 Realizar la consultoría para el estudio </t>
  </si>
  <si>
    <t>33114010309020110 Apoyo técnico y profesional a la ejecuci</t>
  </si>
  <si>
    <t>33114010309020110004 Apoyo profesional y técnico para la gest</t>
  </si>
  <si>
    <t>331140103090202 Gestión del talento humano para el  camb</t>
  </si>
  <si>
    <t>33114010309020201 Definir cultura organizacional para la t</t>
  </si>
  <si>
    <t>33114010309020201005 Realizar la consultoría para identificar</t>
  </si>
  <si>
    <t>33114010309020202 Medir clima laboral y diseñar estrategia</t>
  </si>
  <si>
    <t>33114010309020202006 Realizar la consultoría para medir el cl</t>
  </si>
  <si>
    <t>33114010309020205 Implementar proceso de gestión del cambi</t>
  </si>
  <si>
    <t xml:space="preserve">33114010309020205007 Realizar la onsultoría para implementar </t>
  </si>
  <si>
    <t>33114010309020206 Apoyo técnico y profesional a la ejecuci</t>
  </si>
  <si>
    <t>33114010309020206008 Apoyo profesional y técnico al desarroll</t>
  </si>
  <si>
    <t>331140103090204 Diagnóstico, adquisición/ implementación</t>
  </si>
  <si>
    <t>33114010309020401 Realizar diagnóstico de la situación act</t>
  </si>
  <si>
    <t>33114010309020401010 Realizar la consultoría para el diagnóst</t>
  </si>
  <si>
    <t>33114010309020404 Apoyo técnico y profesional a la ejecuci</t>
  </si>
  <si>
    <t>33114010309020404009 Apoyo profesional y técnico para el desa</t>
  </si>
  <si>
    <t>331140103090205 Adecuadas condiciones físicas de trabajo</t>
  </si>
  <si>
    <t>33114010309020501 Ejecución de adecuaciones físicas priori</t>
  </si>
  <si>
    <t>33114010309020501011 Ejecutar obras de adecuación física prio</t>
  </si>
  <si>
    <t>331140103090206 Fortalecimiento de la transparencia</t>
  </si>
  <si>
    <t>33114010309020601 Desarrollar e implementar herramientas q</t>
  </si>
  <si>
    <t xml:space="preserve">33114010309020601012 Desarrollar campañas de fortalecimiento </t>
  </si>
  <si>
    <t>33114010309020605 Apoyo técnico y profesional a la ejecuci</t>
  </si>
  <si>
    <t>33114010309020605013 Apoyo profesional y técnico para el comp</t>
  </si>
  <si>
    <t>3311401030905 Fortalecimiento académico</t>
  </si>
  <si>
    <t xml:space="preserve">331140103090501 Currículo y ciclos </t>
  </si>
  <si>
    <t>33114010309050101 Consolidar el nivel III de implementació</t>
  </si>
  <si>
    <t>33114010309050101001 Acompañar y apoyar a la comunidad educat</t>
  </si>
  <si>
    <t>33114010309050101003 Fortalecer la implementación, el seguimi</t>
  </si>
  <si>
    <t>33114010309050102 Incorporación de la lectura, escritura y</t>
  </si>
  <si>
    <t>33114010309050102003 Acompañar y apoyar  a la comunidad educa</t>
  </si>
  <si>
    <t xml:space="preserve">33114010309050102004 Desarrollar los  procesos de selección, </t>
  </si>
  <si>
    <t>33114010309050102005 Acompañar y asesorar a los maestros en e</t>
  </si>
  <si>
    <t>33114010309050102006 Desarrollar el concurso “Orden al merito</t>
  </si>
  <si>
    <t>331140103090502 Educación ambiental</t>
  </si>
  <si>
    <t xml:space="preserve">33114010309050201 Fortalecer pedagógicamente la educación </t>
  </si>
  <si>
    <t>33114010309050201018 Realizar seguimiento y acompañamiento al</t>
  </si>
  <si>
    <t>33114010309050201019 Establecer alianzas con entidades ambien</t>
  </si>
  <si>
    <t>33114010309050202 Socializar, divulgar y promover el inter</t>
  </si>
  <si>
    <t>33114010309050202020 Garantizar el apoyo logístico y la socia</t>
  </si>
  <si>
    <t xml:space="preserve">331140103090503 Escuela ciudad escuela </t>
  </si>
  <si>
    <t>33114010309050301 Promover y realizar en colegios oficiale</t>
  </si>
  <si>
    <t>33114010309050301007 Acompañar y realizar la planeación, ejec</t>
  </si>
  <si>
    <t xml:space="preserve">33114010309050301008 Apoyar logísticamente el desarrollo de  </t>
  </si>
  <si>
    <t>33114010309050301009 Desarrollar acciones de gestión interins</t>
  </si>
  <si>
    <t>331140103090504 Fortalecimiento de una segunda lengua</t>
  </si>
  <si>
    <t xml:space="preserve">33114010309050401 Apoyar pedagógica y curricularmente los </t>
  </si>
  <si>
    <t>33114010309050401016 Apoyar con expertos en una segunda lengu</t>
  </si>
  <si>
    <t>33114010309050401017 Acompañar en estrategias metodológicas y</t>
  </si>
  <si>
    <t>331140103090505 Bibliotecas escolares</t>
  </si>
  <si>
    <t>33114010309050501 Adquirir los componentes de la Bibliotec</t>
  </si>
  <si>
    <t>33114010309050501021 Adquirir los componentes de la Bibliotec</t>
  </si>
  <si>
    <t>33114010309050503 Seguimiento y acompañamiento a la articu</t>
  </si>
  <si>
    <t>33114010309050503023 Apoyo profesional al seguimiento y acomp</t>
  </si>
  <si>
    <t>33114010309050504 Procesamiento técnico del material Bibli</t>
  </si>
  <si>
    <t>33114010309050504024 Realizar el procesamiento técnico de las</t>
  </si>
  <si>
    <t>3311401034248 Subsidios a la demanda educativa</t>
  </si>
  <si>
    <t>331140103424801 Servicio educativo contratado</t>
  </si>
  <si>
    <t>33114010342480101 Atender escolares a través de la estrate</t>
  </si>
  <si>
    <t>33114010342480101001 Garantizar la prestación del servicio ed</t>
  </si>
  <si>
    <t>33114010342480102 Garantizar el pago de las obligaciones ó</t>
  </si>
  <si>
    <t>33114010342480102001 Garantizar el pago de las obligaciones ó</t>
  </si>
  <si>
    <t>33114010342480104 Realizar la interventoria para el seguim</t>
  </si>
  <si>
    <t>33114010342480104001 Realizar las labores de  seguimiento y v</t>
  </si>
  <si>
    <t>33114010342480105 Evaluar los colegios inscritos en el Ban</t>
  </si>
  <si>
    <t>33114010342480105001 Realizar labores de evaluación a los col</t>
  </si>
  <si>
    <t xml:space="preserve">33114010342480106 Suministrar apoyo profesional y técnico </t>
  </si>
  <si>
    <t>33114010342480106001 Garantizar el  apoyo profesional y técni</t>
  </si>
  <si>
    <t>331140103424802 Colegios en concesión</t>
  </si>
  <si>
    <t>33114010342480201 Garantizar la prestación del servicio ed</t>
  </si>
  <si>
    <t>33114010342480201001 Prestar servicio educativo para mantener</t>
  </si>
  <si>
    <t>33114010342480202 Realizar la evaluación de la calidad del</t>
  </si>
  <si>
    <t>33114010342480202001 Evaluar y hacer seguimiento a los contra</t>
  </si>
  <si>
    <t xml:space="preserve">33114010342480204 Realizar la interventoría de los bienes </t>
  </si>
  <si>
    <t>33114010342480204001 Realizar labores de interventoría en los</t>
  </si>
  <si>
    <t>Banco Corpbanca</t>
  </si>
  <si>
    <t>CONTRATO DE PRESTACION DE SERVICIOS</t>
  </si>
  <si>
    <t>Fecha de Inicio</t>
  </si>
  <si>
    <t>Firma del Contratista</t>
  </si>
  <si>
    <t>Copiar  tal cual aparece en el contrato : "el objeto"</t>
  </si>
  <si>
    <t>Número de Planillas de Seguridad Social</t>
  </si>
  <si>
    <t>Pago Salud</t>
  </si>
  <si>
    <t>Pago Pensión</t>
  </si>
  <si>
    <t>Pago ARL</t>
  </si>
  <si>
    <t xml:space="preserve"> Periodos Pagados</t>
  </si>
  <si>
    <t>Firma del Interventor(si aplica)</t>
  </si>
  <si>
    <t>Diligenciar Únicamente a Computador</t>
  </si>
  <si>
    <t>Tipo de contrato</t>
  </si>
  <si>
    <t>Nro.</t>
  </si>
  <si>
    <t>Responsable de IVA</t>
  </si>
  <si>
    <t>Correo Electronico</t>
  </si>
  <si>
    <t>Pago No.</t>
  </si>
  <si>
    <t>2021</t>
  </si>
  <si>
    <t>2022</t>
  </si>
  <si>
    <t>2023</t>
  </si>
  <si>
    <t>2024</t>
  </si>
  <si>
    <t>2025</t>
  </si>
  <si>
    <t>Total de pagos:</t>
  </si>
  <si>
    <t>Valor Inicial del contrato:</t>
  </si>
  <si>
    <t>Valor Total del contrato:</t>
  </si>
  <si>
    <t>Cuenta 1</t>
  </si>
  <si>
    <t>Cuenta 2</t>
  </si>
  <si>
    <t>Cuenta 3</t>
  </si>
  <si>
    <t>Cuenta 4</t>
  </si>
  <si>
    <t>Cuenta 5</t>
  </si>
  <si>
    <t>Cuenta 6</t>
  </si>
  <si>
    <t>Cuenta 7</t>
  </si>
  <si>
    <t>Cuenta 8</t>
  </si>
  <si>
    <t>Cuenta 9</t>
  </si>
  <si>
    <t>Cuenta 10</t>
  </si>
  <si>
    <t>Cuenta 11</t>
  </si>
  <si>
    <t>Cuenta 12</t>
  </si>
  <si>
    <t>Valor Adición:</t>
  </si>
  <si>
    <t>Valor a Cobrar en el Periodo:</t>
  </si>
  <si>
    <t>Retefuente Honorarios</t>
  </si>
  <si>
    <t>Tabla Art. 383 ETN</t>
  </si>
  <si>
    <t>Retención 10% u 11%</t>
  </si>
  <si>
    <t>Régimen Simple de Tributación SIMPLE Art. 905 del ETN</t>
  </si>
  <si>
    <t>CDP</t>
  </si>
  <si>
    <t>RP</t>
  </si>
  <si>
    <t>Total Ejecutado:</t>
  </si>
  <si>
    <t>Nombre del Recurso y/o fuente</t>
  </si>
  <si>
    <t>Saldo por ejecutar:</t>
  </si>
  <si>
    <t>Recurso y/o fuente</t>
  </si>
  <si>
    <t>Visto bueno Contabilidad ( Firma, nombre y fecha)</t>
  </si>
  <si>
    <t>2026</t>
  </si>
  <si>
    <t>2027</t>
  </si>
  <si>
    <t>2028</t>
  </si>
  <si>
    <t>2029</t>
  </si>
  <si>
    <t>2030</t>
  </si>
  <si>
    <r>
      <rPr>
        <b/>
        <sz val="8"/>
        <rFont val="Arial"/>
        <family val="2"/>
      </rPr>
      <t>PROCESO:</t>
    </r>
    <r>
      <rPr>
        <sz val="8"/>
        <rFont val="Arial"/>
        <family val="2"/>
      </rPr>
      <t xml:space="preserve"> GESTIÓN DE CONTRATACIÓN </t>
    </r>
  </si>
  <si>
    <r>
      <rPr>
        <b/>
        <sz val="8"/>
        <rFont val="Arial"/>
        <family val="2"/>
      </rPr>
      <t>CÓDIGO:</t>
    </r>
    <r>
      <rPr>
        <sz val="8"/>
        <rFont val="Arial"/>
        <family val="2"/>
      </rPr>
      <t xml:space="preserve"> GCR-S1-F1</t>
    </r>
  </si>
  <si>
    <r>
      <rPr>
        <b/>
        <sz val="8"/>
        <rFont val="Arial"/>
        <family val="2"/>
      </rPr>
      <t>PAGINA:</t>
    </r>
    <r>
      <rPr>
        <sz val="8"/>
        <rFont val="Arial"/>
        <family val="2"/>
      </rPr>
      <t xml:space="preserve"> 1 DE 1</t>
    </r>
  </si>
  <si>
    <t xml:space="preserve"> Dirección:</t>
  </si>
  <si>
    <t>Declaración: 1. Con su firma el Supervisor y/o Interventor y el contratista Certifican que las actividades se están ejecutando conforme a lo establecido en el  contrato y  que la información contenida en este formato es verdadera, que la cuenta cumple con los compromisos adquiridos en el contrato y todos los requisitos de ley (incluidos los aportes al sistema general de seguridad social y publicidad en el SECOP.  2. Igualmente dan fe  de estar a paz y salvo en todos los tributos y obligaciones adquiridas con el Municipio de Neiva. Por tal motivo se autoriza la radicación de este Formato para el inicio del proceso de Pago.</t>
  </si>
  <si>
    <r>
      <t xml:space="preserve">FORMATO
</t>
    </r>
    <r>
      <rPr>
        <b/>
        <sz val="12"/>
        <rFont val="Arial"/>
        <family val="2"/>
      </rPr>
      <t xml:space="preserve">CERTIFICACIÓN DE CUMPLIMIENTO MENSUAL Y AUTORIZACIÓN DE PAGO      </t>
    </r>
    <r>
      <rPr>
        <b/>
        <sz val="8"/>
        <rFont val="Arial"/>
        <family val="2"/>
      </rPr>
      <t xml:space="preserve"> </t>
    </r>
  </si>
  <si>
    <r>
      <t xml:space="preserve">PROCESO: </t>
    </r>
    <r>
      <rPr>
        <sz val="7"/>
        <rFont val="Arial"/>
        <family val="2"/>
      </rPr>
      <t xml:space="preserve">GESTIÓN DE CONTRATACIÓN </t>
    </r>
  </si>
  <si>
    <r>
      <t xml:space="preserve">CÓDIGO: </t>
    </r>
    <r>
      <rPr>
        <sz val="7"/>
        <rFont val="Arial"/>
        <family val="2"/>
      </rPr>
      <t>GCR-S1-F1</t>
    </r>
  </si>
  <si>
    <r>
      <t xml:space="preserve">PAGINA: </t>
    </r>
    <r>
      <rPr>
        <sz val="7"/>
        <rFont val="Arial"/>
        <family val="2"/>
      </rPr>
      <t>1  DE 1</t>
    </r>
  </si>
  <si>
    <t>Objetivo:</t>
  </si>
  <si>
    <t>Dejar constancia del cumplimiento por parte del contratista las obligaciones pactadas en el contrato y el pago del SGSSS correspondiente al periodo ejecutado.</t>
  </si>
  <si>
    <t>Alcance:</t>
  </si>
  <si>
    <t>Inicia con el diligenciamiento del formato y finaliza con el pago.</t>
  </si>
  <si>
    <t>Para el diligenciamiento correcto del formato tenga en cuenta lo siguiente:</t>
  </si>
  <si>
    <t>CONTROL DE CAMBIOS</t>
  </si>
  <si>
    <t>Versión</t>
  </si>
  <si>
    <t xml:space="preserve">Descripción del cambio </t>
  </si>
  <si>
    <t>Fecha de aprobación</t>
  </si>
  <si>
    <t xml:space="preserve">Nombre: Sonia Milena Motta  
Contratista área de contratación.                                                                                                                                                                                                                                                                                                                            
                                                                               Nombre: Paula Clareth Garnica Quintero                                                      Contratista Área Planeación                              </t>
  </si>
  <si>
    <t xml:space="preserve">                                                           Nombre:  Cesar Augusto Vera Rodriguez            
Subgerente Administrativo y Financiero </t>
  </si>
  <si>
    <t xml:space="preserve">Nombre:  Adriana Marcela Losada Cañas                                                          Cargo: Gerente </t>
  </si>
  <si>
    <t>Elaboró</t>
  </si>
  <si>
    <t>Revisó</t>
  </si>
  <si>
    <t>Aprobó</t>
  </si>
  <si>
    <t xml:space="preserve"> 1- Clase  y Datos del Contrato:</t>
  </si>
  <si>
    <t>2- Sistema automatico de pagos (SAP):</t>
  </si>
  <si>
    <t>Esta es la segunda sección del formato, en el cual el proveedor debe diligenciar los datos corresponientes a la información de la entidad bancaria donde desea que se le realice el pago.</t>
  </si>
  <si>
    <t>3- Información Tributaria:</t>
  </si>
  <si>
    <t>Esta es la tercera sección del formato, en el cual el proveedor debe diligenciar los datos corresponientes a su información tributaria, debera marcar con una X las obligaciones segun sea el caso: por ejemplo si es responsable de IVA, al igual que indicar el codigo de la actividad Economica segun tabla contenida en el Articulo 68 Decreto 028 de 2018.</t>
  </si>
  <si>
    <t xml:space="preserve">4- Obligado a facturar Electronicamente: </t>
  </si>
  <si>
    <t xml:space="preserve">Esta es la quinta sección del formato, en la cual el proveedor debe transcribir el objeto, el plazo y la forma de pago del contrato tal cual aparece en la minuta y la fecha en que inició la ejecución del contrato; si el contrato ha sido objeto de adiciones y/o suspension se debe establecer, el número de la adición y/o suspension con su respectivo tiempo. Por último se debe establecer la informacion presupuestal inicial y/o adicional ( CDP, RP, Recuerso y/o Fuente, Nombre del Recurso y/o Fuente). </t>
  </si>
  <si>
    <t xml:space="preserve">5- Información  del Compromiso: </t>
  </si>
  <si>
    <t xml:space="preserve">6- Clase de Pago: </t>
  </si>
  <si>
    <t xml:space="preserve"> 7- Pago de Seguridad Social:  </t>
  </si>
  <si>
    <t>Esta es la octava sección del formato, con la firma del Supervisor y/o Interventor y el contratista Certifican que las actividades se están ejecutando conforme a lo establecido en el  contrato y  que la información contenida en este FURC es verdadera, que la cuenta cumple con los compromisos adquiridos en el contrato y todos los requisitos de ley (incluidos los aportes al sistema general de seguridad social y publicidad en el SECOP II. Igualmente dan fe  de estar a paz y salvo en todos los tributos y obligaciones adquiridas con el Municipio de Neiva. Por tal motivo se autoriza la radicación de este FURC para el inicio del proceso de Pago.</t>
  </si>
  <si>
    <t xml:space="preserve">8- Autorización inicio proceso de pago: </t>
  </si>
  <si>
    <t>Fecha de Terminación</t>
  </si>
  <si>
    <t>Firma del Supervisor</t>
  </si>
  <si>
    <r>
      <t xml:space="preserve">FORMATO 
</t>
    </r>
    <r>
      <rPr>
        <b/>
        <sz val="12"/>
        <rFont val="Arial"/>
        <family val="2"/>
      </rPr>
      <t>CERTIFICACIÓN DE CUMPLIMIENTO Y AUTORIZACIÓN DE PAGO</t>
    </r>
  </si>
  <si>
    <t>Pago Final</t>
  </si>
  <si>
    <t>Pago Parcial</t>
  </si>
  <si>
    <t>Inf. Presupuestal</t>
  </si>
  <si>
    <t>Cto. Inicial</t>
  </si>
  <si>
    <t>Adicional</t>
  </si>
  <si>
    <t>1. Clase  y Datos del Contrato</t>
  </si>
  <si>
    <t>2. Sistema automatico de pagos (SAP)</t>
  </si>
  <si>
    <t>3. Información Tributaria</t>
  </si>
  <si>
    <t xml:space="preserve">4. Esta Obligado a Facturar Electronicamente </t>
  </si>
  <si>
    <t>5. Información  del Compromiso</t>
  </si>
  <si>
    <t>6. Clase de Pago</t>
  </si>
  <si>
    <t>7. Pago de Seguridad Social</t>
  </si>
  <si>
    <t>8. Autorización Radicación del pago</t>
  </si>
  <si>
    <t xml:space="preserve">Parafiscales </t>
  </si>
  <si>
    <t>CCF</t>
  </si>
  <si>
    <t>SENA</t>
  </si>
  <si>
    <t xml:space="preserve">Seguridad Social </t>
  </si>
  <si>
    <t>ICBF</t>
  </si>
  <si>
    <t>ESAP</t>
  </si>
  <si>
    <t>MIN EDU</t>
  </si>
  <si>
    <t xml:space="preserve">Objeto  :       </t>
  </si>
  <si>
    <t>si</t>
  </si>
  <si>
    <t xml:space="preserve">Anexa Certificado de pago de aporte SGSSs y Parafiscales </t>
  </si>
  <si>
    <t>INSTRUCTIVO PARA DILIGENCIAR EL FORMATO                                                                                                                "CERTIFICACIÓN DE CUMPLIMIENTO Y AUTORIZACIÓN DE PAGO"</t>
  </si>
  <si>
    <t xml:space="preserve">Esta es la septima sección del formato, en la cual el proveedor debe diligenciar la infomación correspondiente al pago de seguridad de seguridad social, como lo periodos (meses) pagados, los valores y el o los números de planilla, encaso de aplicar pago a parafiscales debera relacionar la informacion de los mismo en las casilla y ademas garantizar que este anexo el certificado de pago de parafiscales expedido por el contador o revisor fiscal con los respectivos soportes. </t>
  </si>
  <si>
    <t xml:space="preserve">Elaboracion del documento: se elabora este formato con el objetivo dejar evidencia formal y verificable del cumplimiento satisfactorio de las obligaciones contractuales por parte del contratista, como requisito previo para autorizar el trámite de pago, garantizando el control contractual, presupuestal, tributario y financiero conforme a la normatividad vigente y a los lineamientos internos de la entidad. </t>
  </si>
  <si>
    <t xml:space="preserve">N° de Factura y/o Consecutivo </t>
  </si>
  <si>
    <t>N° de Entrada a Almacén</t>
  </si>
  <si>
    <t>V2</t>
  </si>
  <si>
    <t xml:space="preserve">Esta es la cuarta sección del formato, Debera marcar con una X si esta oblidago si o no esta obligado a facturar electronicamente, en caso de estar obligado porfavor registre el numero de la factura o consecutivo, ademas registre el numero de entrada a almacen. </t>
  </si>
  <si>
    <t>Nombre de Proveedor o Contratista:</t>
  </si>
  <si>
    <t>Nombre de Representante Legal:</t>
  </si>
  <si>
    <t xml:space="preserve">Fecha de presentacion: </t>
  </si>
  <si>
    <t>Esta es la primera sección del formato, en el cual el proveedor o contratista estipula el Tipo de contrato, el Número del mismo, la fecha de la suscripción del contrato, los datos personales del proveedor o contratista si posee Nit o cédula de ciudadanía debe marcarlo con una X y registar el numero, igualmente debe de registrar los datos del reprentante legal junto con numero de documento de identidad.</t>
  </si>
  <si>
    <t>Esta es la sexta sección del formato, en la cual el proveedor debe marcar con una X si es un pago único o pago pacial; e indicar el numero del pago al  cual corresponde la cuenta y el numero total de pagos (en el cual se debe establecer el periodo de fecha a fecha que se esta cobrando), en caso de estar presentando la cuenta del pago final debera marcar la casilla con una x, ademas debera registra la fecha de presentacion de la cuenta. 
Posteriormente digitar el valor inicial del contrato, valor adicion digitar el valor adicional al contrato en caso de adicion; el valor total (no se debe digitar ya que la casilla se encuentra formulada),  en el cuadro cuenta (del 1 al 12),se debe digitar el valor a cobrar mes a mes ejemplo: si usted va acobrar la cuenta 5  debe estar ya registrada las 5 primeras cuentas cobradas en sus respectivas casilla, en la celda total ejecutado no digitar, la informacion se recopila segun el numero de cuentas ya cobradas, se debe digitar Valor a cobrar en el periodo y en el saldo por ejecutar no se debe digitar.</t>
  </si>
  <si>
    <r>
      <rPr>
        <b/>
        <sz val="11"/>
        <rFont val="Arial"/>
        <family val="2"/>
      </rPr>
      <t>Plazo:</t>
    </r>
    <r>
      <rPr>
        <sz val="11"/>
        <rFont val="Arial"/>
        <family val="2"/>
      </rPr>
      <t xml:space="preserve"> (copiar tal cual aparece en el objeto), en caso de tener una adicion relacionar esta informacion de maner continua. </t>
    </r>
  </si>
  <si>
    <r>
      <t xml:space="preserve">Forma de Pago: </t>
    </r>
    <r>
      <rPr>
        <sz val="11"/>
        <rFont val="Arial"/>
        <family val="2"/>
      </rPr>
      <t>Copiar como aparece en el contrato</t>
    </r>
    <r>
      <rPr>
        <b/>
        <sz val="11"/>
        <rFont val="Arial"/>
        <family val="2"/>
      </rPr>
      <t xml:space="preserve"> </t>
    </r>
    <r>
      <rPr>
        <sz val="11"/>
        <rFont val="Arial"/>
        <family val="2"/>
      </rPr>
      <t xml:space="preserve">en caso de tener una adicion relacionar esta informacion de maner continua. </t>
    </r>
  </si>
  <si>
    <t xml:space="preserve">9. Firmas por parte de Revisor de Contratacion y Contabilidad </t>
  </si>
  <si>
    <t xml:space="preserve"> Visto bueno (contratacion) Revisor de Cuenta </t>
  </si>
  <si>
    <t xml:space="preserve">INFORMACION PARA SER DILIGENCIADA POR CONTRATACION Y CONTABILIDAD </t>
  </si>
  <si>
    <t xml:space="preserve">9- Firmas por parte de Contratacion y Contabilidad: </t>
  </si>
  <si>
    <t>Esta es la novena sección del formato, en la cual el funcionario competente del area de contratacion revisor de cuentas, Contabilidad de la entidad aprueban el pago correspondiente, por lo cual el proveedor, supervisor o inteventor NUNCA deben diligenciar o firmar esta sección.</t>
  </si>
  <si>
    <t>Modificación del documento: se modifica el documento con la finalidad   de generar una mejora continua dentro del subproceso “contratación ¨, se le realizaron los siguientes ajustes:
1.	Actualización de vigencia 
2, Ajustes de contenido (se anexo nombre y datos del representante legal para el caso de ByS , se anexaron los item numero de factura y entrada a almacen y se anexo fecha de presentacion de la cuenta)</t>
  </si>
  <si>
    <r>
      <rPr>
        <b/>
        <sz val="8"/>
        <rFont val="Arial"/>
        <family val="2"/>
      </rPr>
      <t xml:space="preserve">VIGENCIA: </t>
    </r>
    <r>
      <rPr>
        <sz val="8"/>
        <rFont val="Arial"/>
        <family val="2"/>
      </rPr>
      <t>05/05/2026</t>
    </r>
  </si>
  <si>
    <r>
      <t xml:space="preserve">VIGENCIA: </t>
    </r>
    <r>
      <rPr>
        <sz val="7"/>
        <rFont val="Arial"/>
        <family val="2"/>
      </rPr>
      <t>05/05/2026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</si>
</sst>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quot;$&quot;\ #,##0;&quot;$&quot;\ \-#,##0"/>
    <numFmt numFmtId="166" formatCode="&quot;$&quot;\ #,##0.00;&quot;$&quot;\ \-#,##0.00"/>
    <numFmt numFmtId="167" formatCode="_-* #,##0.00\ _P_t_a_-;\-* #,##0.00\ _P_t_a_-;_-* &quot;-&quot;??\ _P_t_a_-;_-@_-"/>
    <numFmt numFmtId="168" formatCode="_(* #,##0_);_(* \(#,##0\);_(* &quot;-&quot;??_);_(@_)"/>
    <numFmt numFmtId="169" formatCode="&quot;$&quot;\ #,##0.00"/>
    <numFmt numFmtId="170" formatCode="[$-240A]d&quot; de &quot;mmmm&quot; de &quot;yyyy;@"/>
  </numFmts>
  <fonts count="34" x14ac:knownFonts="1">
    <font>
      <sz val="10"/>
      <name val="Arial"/>
    </font>
    <font>
      <sz val="10"/>
      <name val="Arial"/>
      <family val="2"/>
    </font>
    <font>
      <sz val="8"/>
      <name val="Arial"/>
      <family val="2"/>
    </font>
    <font>
      <sz val="6"/>
      <name val="Arial"/>
      <family val="2"/>
    </font>
    <font>
      <b/>
      <sz val="8"/>
      <name val="Arial"/>
      <family val="2"/>
    </font>
    <font>
      <sz val="7"/>
      <name val="Arial"/>
      <family val="2"/>
    </font>
    <font>
      <b/>
      <sz val="10"/>
      <name val="Arial"/>
      <family val="2"/>
    </font>
    <font>
      <sz val="9"/>
      <name val="Arial"/>
      <family val="2"/>
    </font>
    <font>
      <b/>
      <sz val="9"/>
      <name val="Arial"/>
      <family val="2"/>
    </font>
    <font>
      <b/>
      <sz val="9"/>
      <color indexed="22"/>
      <name val="Arial"/>
      <family val="2"/>
    </font>
    <font>
      <sz val="6"/>
      <name val="Arial"/>
      <family val="2"/>
    </font>
    <font>
      <sz val="11"/>
      <name val="Arial"/>
      <family val="2"/>
    </font>
    <font>
      <b/>
      <sz val="12"/>
      <name val="Arial"/>
      <family val="2"/>
    </font>
    <font>
      <sz val="8"/>
      <name val="Arial"/>
      <family val="2"/>
    </font>
    <font>
      <b/>
      <sz val="11"/>
      <name val="Arial"/>
      <family val="2"/>
    </font>
    <font>
      <sz val="10"/>
      <name val="Arial"/>
      <family val="2"/>
    </font>
    <font>
      <b/>
      <sz val="11"/>
      <color indexed="8"/>
      <name val="Arial"/>
      <family val="2"/>
    </font>
    <font>
      <sz val="11"/>
      <color indexed="8"/>
      <name val="Arial"/>
      <family val="2"/>
    </font>
    <font>
      <sz val="11"/>
      <name val="Arial"/>
      <family val="2"/>
    </font>
    <font>
      <sz val="8"/>
      <color indexed="81"/>
      <name val="Tahoma"/>
      <family val="2"/>
    </font>
    <font>
      <b/>
      <sz val="8"/>
      <color indexed="81"/>
      <name val="Tahoma"/>
      <family val="2"/>
    </font>
    <font>
      <sz val="9"/>
      <color indexed="10"/>
      <name val="Arial"/>
      <family val="2"/>
    </font>
    <font>
      <sz val="10"/>
      <name val="Arial Narrow"/>
      <family val="2"/>
    </font>
    <font>
      <b/>
      <sz val="14"/>
      <name val="Arial"/>
      <family val="2"/>
    </font>
    <font>
      <sz val="5"/>
      <name val="Arial"/>
      <family val="2"/>
    </font>
    <font>
      <sz val="8"/>
      <color indexed="8"/>
      <name val="Arial"/>
      <family val="2"/>
    </font>
    <font>
      <b/>
      <sz val="6"/>
      <name val="Arial"/>
      <family val="2"/>
    </font>
    <font>
      <b/>
      <i/>
      <sz val="10"/>
      <name val="Arial"/>
      <family val="2"/>
    </font>
    <font>
      <b/>
      <sz val="9"/>
      <color indexed="81"/>
      <name val="Tahoma"/>
      <family val="2"/>
    </font>
    <font>
      <sz val="9"/>
      <color indexed="81"/>
      <name val="Tahoma"/>
      <family val="2"/>
    </font>
    <font>
      <b/>
      <sz val="7"/>
      <name val="Arial"/>
      <family val="2"/>
    </font>
    <font>
      <u/>
      <sz val="11"/>
      <name val="Arial"/>
      <family val="2"/>
    </font>
    <font>
      <b/>
      <sz val="11"/>
      <color theme="1"/>
      <name val="Arial"/>
      <family val="2"/>
    </font>
    <font>
      <b/>
      <sz val="11"/>
      <color indexed="9"/>
      <name val="Arial"/>
      <family val="2"/>
    </font>
  </fonts>
  <fills count="8">
    <fill>
      <patternFill patternType="none"/>
    </fill>
    <fill>
      <patternFill patternType="gray125"/>
    </fill>
    <fill>
      <patternFill patternType="lightGray">
        <bgColor indexed="22"/>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1" tint="0.499984740745262"/>
        <bgColor indexed="64"/>
      </patternFill>
    </fill>
    <fill>
      <patternFill patternType="solid">
        <fgColor theme="3"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8"/>
      </left>
      <right/>
      <top style="thin">
        <color indexed="8"/>
      </top>
      <bottom style="thin">
        <color indexed="8"/>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8"/>
      </top>
      <bottom style="thin">
        <color indexed="8"/>
      </bottom>
      <diagonal/>
    </border>
  </borders>
  <cellStyleXfs count="3">
    <xf numFmtId="0" fontId="0" fillId="0" borderId="0"/>
    <xf numFmtId="164" fontId="1" fillId="0" borderId="0" applyFont="0" applyFill="0" applyBorder="0" applyAlignment="0" applyProtection="0"/>
    <xf numFmtId="167" fontId="1" fillId="0" borderId="0" applyFont="0" applyFill="0" applyBorder="0" applyAlignment="0" applyProtection="0"/>
  </cellStyleXfs>
  <cellXfs count="509">
    <xf numFmtId="0" fontId="0" fillId="0" borderId="0" xfId="0"/>
    <xf numFmtId="0" fontId="0" fillId="0" borderId="1" xfId="0" applyBorder="1" applyAlignment="1">
      <alignment wrapText="1"/>
    </xf>
    <xf numFmtId="0" fontId="0" fillId="0" borderId="1" xfId="0" applyBorder="1"/>
    <xf numFmtId="2" fontId="0" fillId="0" borderId="1" xfId="0" applyNumberFormat="1" applyBorder="1"/>
    <xf numFmtId="1" fontId="0" fillId="0" borderId="1" xfId="0" applyNumberFormat="1" applyBorder="1"/>
    <xf numFmtId="0" fontId="0" fillId="0" borderId="1" xfId="0" applyBorder="1" applyAlignment="1">
      <alignment horizontal="left"/>
    </xf>
    <xf numFmtId="164" fontId="1" fillId="0" borderId="1" xfId="2" applyNumberFormat="1" applyFont="1" applyFill="1" applyBorder="1"/>
    <xf numFmtId="168" fontId="1" fillId="0" borderId="0" xfId="2" applyNumberFormat="1" applyFont="1"/>
    <xf numFmtId="0" fontId="0" fillId="0" borderId="0" xfId="0" applyAlignment="1">
      <alignment wrapText="1"/>
    </xf>
    <xf numFmtId="168" fontId="1" fillId="0" borderId="0" xfId="2" applyNumberFormat="1"/>
    <xf numFmtId="0" fontId="6" fillId="0" borderId="0" xfId="0" applyFont="1"/>
    <xf numFmtId="0" fontId="1" fillId="0" borderId="0" xfId="0" applyFont="1"/>
    <xf numFmtId="0" fontId="11" fillId="0" borderId="0" xfId="0" applyFont="1" applyAlignment="1">
      <alignment horizontal="justify" vertical="justify"/>
    </xf>
    <xf numFmtId="0" fontId="6" fillId="2" borderId="2" xfId="0" applyFont="1" applyFill="1" applyBorder="1" applyAlignment="1">
      <alignment horizontal="center" vertical="top" wrapText="1"/>
    </xf>
    <xf numFmtId="0" fontId="6" fillId="0" borderId="1" xfId="0" applyFont="1" applyBorder="1" applyAlignment="1">
      <alignment horizontal="center" vertical="top" wrapText="1"/>
    </xf>
    <xf numFmtId="0" fontId="7" fillId="3" borderId="3" xfId="0" applyFont="1" applyFill="1" applyBorder="1" applyAlignment="1">
      <alignment vertical="center"/>
    </xf>
    <xf numFmtId="0" fontId="7" fillId="3" borderId="4" xfId="0" applyFont="1" applyFill="1" applyBorder="1" applyAlignment="1">
      <alignment vertical="center"/>
    </xf>
    <xf numFmtId="0" fontId="7" fillId="3" borderId="5" xfId="0" applyFont="1" applyFill="1" applyBorder="1" applyAlignment="1">
      <alignment vertical="center"/>
    </xf>
    <xf numFmtId="0" fontId="7" fillId="3" borderId="1" xfId="0" applyFont="1" applyFill="1" applyBorder="1" applyAlignment="1">
      <alignment horizontal="left" vertical="center"/>
    </xf>
    <xf numFmtId="0" fontId="0" fillId="3" borderId="4" xfId="0" applyFill="1" applyBorder="1"/>
    <xf numFmtId="0" fontId="7" fillId="3" borderId="3" xfId="0" applyFont="1" applyFill="1" applyBorder="1" applyAlignment="1">
      <alignment horizontal="left" vertical="center"/>
    </xf>
    <xf numFmtId="0" fontId="7" fillId="3" borderId="5" xfId="0" applyFont="1" applyFill="1" applyBorder="1" applyAlignment="1">
      <alignment horizontal="left" vertical="center"/>
    </xf>
    <xf numFmtId="0" fontId="7" fillId="3" borderId="4" xfId="0" applyFont="1" applyFill="1" applyBorder="1" applyAlignment="1">
      <alignment horizontal="left" vertical="center"/>
    </xf>
    <xf numFmtId="0" fontId="0" fillId="3" borderId="5" xfId="0" applyFill="1" applyBorder="1" applyAlignment="1">
      <alignment horizontal="left" vertical="center"/>
    </xf>
    <xf numFmtId="0" fontId="7" fillId="3" borderId="6" xfId="0" applyFont="1" applyFill="1" applyBorder="1" applyAlignment="1">
      <alignment horizontal="left" vertical="center"/>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0" fillId="0" borderId="8" xfId="0" applyBorder="1" applyProtection="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vertical="center"/>
      <protection locked="0"/>
    </xf>
    <xf numFmtId="0" fontId="2" fillId="0" borderId="0" xfId="0" applyFont="1" applyAlignment="1" applyProtection="1">
      <alignment vertical="center"/>
      <protection locked="0"/>
    </xf>
    <xf numFmtId="0" fontId="4" fillId="0" borderId="10" xfId="0" applyFont="1" applyBorder="1" applyAlignment="1" applyProtection="1">
      <alignment horizontal="center" vertical="center"/>
      <protection locked="0"/>
    </xf>
    <xf numFmtId="0" fontId="6" fillId="0" borderId="0" xfId="0" applyFont="1" applyAlignment="1" applyProtection="1">
      <alignment horizontal="center"/>
      <protection locked="0"/>
    </xf>
    <xf numFmtId="0" fontId="2" fillId="0" borderId="11" xfId="0" applyFont="1" applyBorder="1" applyAlignment="1" applyProtection="1">
      <alignment vertical="center"/>
      <protection locked="0"/>
    </xf>
    <xf numFmtId="0" fontId="2" fillId="0" borderId="0" xfId="0" applyFont="1" applyAlignment="1" applyProtection="1">
      <alignment horizontal="center"/>
      <protection locked="0"/>
    </xf>
    <xf numFmtId="0" fontId="5" fillId="0" borderId="0" xfId="0" applyFont="1" applyProtection="1">
      <protection locked="0"/>
    </xf>
    <xf numFmtId="0" fontId="4" fillId="0" borderId="0" xfId="0" applyFont="1" applyAlignment="1" applyProtection="1">
      <alignment horizontal="center" vertical="center"/>
      <protection locked="0"/>
    </xf>
    <xf numFmtId="0" fontId="10" fillId="0" borderId="0" xfId="0" applyFont="1" applyAlignment="1" applyProtection="1">
      <alignment horizontal="center"/>
      <protection locked="0"/>
    </xf>
    <xf numFmtId="0" fontId="5" fillId="0" borderId="0" xfId="0" applyFont="1" applyAlignment="1" applyProtection="1">
      <alignment horizontal="left"/>
      <protection locked="0"/>
    </xf>
    <xf numFmtId="0" fontId="0" fillId="0" borderId="0" xfId="0" applyProtection="1">
      <protection locked="0"/>
    </xf>
    <xf numFmtId="0" fontId="8" fillId="0" borderId="5" xfId="0" applyFont="1" applyBorder="1" applyAlignment="1" applyProtection="1">
      <alignment vertical="top"/>
      <protection locked="0"/>
    </xf>
    <xf numFmtId="0" fontId="8" fillId="0" borderId="1" xfId="0" applyFont="1" applyBorder="1" applyAlignment="1" applyProtection="1">
      <alignment vertical="top"/>
      <protection locked="0"/>
    </xf>
    <xf numFmtId="0" fontId="2" fillId="0" borderId="10" xfId="0" applyFont="1" applyBorder="1" applyAlignment="1" applyProtection="1">
      <alignment vertical="center"/>
      <protection locked="0"/>
    </xf>
    <xf numFmtId="0" fontId="2" fillId="0" borderId="0" xfId="0" applyFont="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4" fillId="0" borderId="13" xfId="0" applyFont="1" applyBorder="1" applyAlignment="1" applyProtection="1">
      <alignment horizontal="left" vertical="center"/>
      <protection locked="0"/>
    </xf>
    <xf numFmtId="0" fontId="2" fillId="0" borderId="13" xfId="0" applyFont="1" applyBorder="1" applyAlignment="1" applyProtection="1">
      <alignment vertical="center"/>
      <protection locked="0"/>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vertical="center"/>
      <protection locked="0"/>
    </xf>
    <xf numFmtId="0" fontId="0" fillId="0" borderId="11" xfId="0" applyBorder="1" applyProtection="1">
      <protection locked="0"/>
    </xf>
    <xf numFmtId="0" fontId="14" fillId="0" borderId="1"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8" fillId="0" borderId="0" xfId="0" applyFont="1" applyAlignment="1" applyProtection="1">
      <alignment vertical="center"/>
      <protection locked="0"/>
    </xf>
    <xf numFmtId="0" fontId="7" fillId="0" borderId="0" xfId="0" applyFont="1" applyAlignment="1" applyProtection="1">
      <alignment vertical="center"/>
      <protection locked="0"/>
    </xf>
    <xf numFmtId="0" fontId="7" fillId="0" borderId="0" xfId="0" applyFont="1" applyAlignment="1" applyProtection="1">
      <alignment horizontal="center" vertical="center"/>
      <protection locked="0"/>
    </xf>
    <xf numFmtId="0" fontId="7" fillId="0" borderId="0" xfId="0" applyFont="1" applyProtection="1">
      <protection locked="0"/>
    </xf>
    <xf numFmtId="0" fontId="2" fillId="0" borderId="15" xfId="0" applyFont="1" applyBorder="1" applyAlignment="1" applyProtection="1">
      <alignment vertical="center"/>
      <protection locked="0"/>
    </xf>
    <xf numFmtId="0" fontId="2" fillId="0" borderId="16" xfId="0" applyFont="1" applyBorder="1" applyAlignment="1" applyProtection="1">
      <alignment vertical="center"/>
      <protection locked="0"/>
    </xf>
    <xf numFmtId="0" fontId="2" fillId="0" borderId="7" xfId="0" applyFont="1" applyBorder="1" applyAlignment="1" applyProtection="1">
      <alignment vertical="center"/>
      <protection locked="0"/>
    </xf>
    <xf numFmtId="0" fontId="2" fillId="0" borderId="17" xfId="0" applyFont="1" applyBorder="1" applyAlignment="1" applyProtection="1">
      <alignment vertical="center"/>
      <protection locked="0"/>
    </xf>
    <xf numFmtId="0" fontId="3" fillId="0" borderId="0" xfId="0" applyFont="1" applyAlignment="1" applyProtection="1">
      <alignment vertical="center"/>
      <protection locked="0"/>
    </xf>
    <xf numFmtId="0" fontId="8" fillId="3" borderId="3" xfId="0" applyFont="1" applyFill="1" applyBorder="1" applyAlignment="1">
      <alignment vertical="top"/>
    </xf>
    <xf numFmtId="0" fontId="8" fillId="3" borderId="4" xfId="0" applyFont="1" applyFill="1" applyBorder="1" applyAlignment="1">
      <alignment vertical="top"/>
    </xf>
    <xf numFmtId="0" fontId="8" fillId="3" borderId="5" xfId="0" applyFont="1" applyFill="1" applyBorder="1" applyAlignment="1">
      <alignment vertical="top"/>
    </xf>
    <xf numFmtId="0" fontId="2" fillId="3" borderId="5" xfId="0" applyFont="1" applyFill="1" applyBorder="1" applyAlignment="1">
      <alignment vertical="center"/>
    </xf>
    <xf numFmtId="0" fontId="7" fillId="3" borderId="6" xfId="0" applyFont="1" applyFill="1" applyBorder="1" applyAlignment="1">
      <alignment horizontal="center" vertical="center"/>
    </xf>
    <xf numFmtId="0" fontId="16" fillId="0" borderId="18" xfId="0" applyFont="1" applyBorder="1" applyAlignment="1">
      <alignment horizontal="center" wrapText="1"/>
    </xf>
    <xf numFmtId="15" fontId="17" fillId="0" borderId="18" xfId="0" applyNumberFormat="1" applyFont="1" applyBorder="1" applyAlignment="1">
      <alignment horizontal="center" wrapText="1"/>
    </xf>
    <xf numFmtId="0" fontId="11" fillId="0" borderId="8" xfId="0" applyFont="1" applyBorder="1" applyAlignment="1">
      <alignment vertical="center"/>
    </xf>
    <xf numFmtId="0" fontId="2" fillId="0" borderId="8" xfId="0" applyFont="1" applyBorder="1" applyAlignment="1">
      <alignment vertical="center"/>
    </xf>
    <xf numFmtId="0" fontId="11" fillId="0" borderId="0" xfId="0" applyFont="1" applyAlignment="1">
      <alignment vertical="center"/>
    </xf>
    <xf numFmtId="0" fontId="6" fillId="0" borderId="6" xfId="0" applyFont="1" applyBorder="1" applyAlignment="1">
      <alignment horizontal="center" vertical="top" wrapText="1"/>
    </xf>
    <xf numFmtId="0" fontId="6" fillId="0" borderId="19" xfId="0" applyFont="1" applyBorder="1" applyAlignment="1">
      <alignment horizontal="center" vertical="top" wrapText="1"/>
    </xf>
    <xf numFmtId="0" fontId="22" fillId="0" borderId="0" xfId="0" applyFont="1"/>
    <xf numFmtId="164" fontId="22" fillId="0" borderId="1" xfId="1" applyFont="1" applyFill="1" applyBorder="1"/>
    <xf numFmtId="0" fontId="22" fillId="0" borderId="1" xfId="0" applyFont="1" applyBorder="1" applyAlignment="1">
      <alignment wrapText="1"/>
    </xf>
    <xf numFmtId="0" fontId="22" fillId="0" borderId="1" xfId="0" applyFont="1" applyBorder="1"/>
    <xf numFmtId="2" fontId="22" fillId="0" borderId="1" xfId="0" applyNumberFormat="1" applyFont="1" applyBorder="1"/>
    <xf numFmtId="1" fontId="22" fillId="0" borderId="1" xfId="0" applyNumberFormat="1" applyFont="1" applyBorder="1"/>
    <xf numFmtId="0" fontId="22" fillId="0" borderId="1" xfId="0" applyFont="1" applyBorder="1" applyAlignment="1">
      <alignment horizontal="left"/>
    </xf>
    <xf numFmtId="168" fontId="22" fillId="0" borderId="0" xfId="1" applyNumberFormat="1" applyFont="1"/>
    <xf numFmtId="0" fontId="14" fillId="0" borderId="0" xfId="0" applyFont="1" applyAlignment="1" applyProtection="1">
      <alignment vertical="center"/>
      <protection locked="0"/>
    </xf>
    <xf numFmtId="49" fontId="2" fillId="0" borderId="0" xfId="0" applyNumberFormat="1" applyFont="1" applyAlignment="1" applyProtection="1">
      <alignment vertical="center"/>
      <protection locked="0"/>
    </xf>
    <xf numFmtId="0" fontId="3" fillId="0" borderId="0" xfId="0" applyFont="1" applyProtection="1">
      <protection locked="0"/>
    </xf>
    <xf numFmtId="0" fontId="15" fillId="0" borderId="0" xfId="0" applyFont="1" applyAlignment="1" applyProtection="1">
      <alignment vertical="center"/>
      <protection locked="0"/>
    </xf>
    <xf numFmtId="49" fontId="15" fillId="0" borderId="0" xfId="0" applyNumberFormat="1" applyFont="1" applyAlignment="1" applyProtection="1">
      <alignment vertical="center"/>
      <protection locked="0"/>
    </xf>
    <xf numFmtId="0" fontId="2" fillId="0" borderId="6" xfId="0" applyFont="1" applyBorder="1" applyAlignment="1" applyProtection="1">
      <alignment vertical="center"/>
      <protection locked="0"/>
    </xf>
    <xf numFmtId="0" fontId="8" fillId="0" borderId="5" xfId="0" applyFont="1" applyBorder="1" applyAlignment="1" applyProtection="1">
      <alignment vertical="center"/>
      <protection locked="0"/>
    </xf>
    <xf numFmtId="0" fontId="23" fillId="0" borderId="1" xfId="0" applyFont="1" applyBorder="1" applyAlignment="1" applyProtection="1">
      <alignment horizontal="center"/>
      <protection locked="0"/>
    </xf>
    <xf numFmtId="0" fontId="23" fillId="0" borderId="1" xfId="0" applyFont="1" applyBorder="1" applyAlignment="1" applyProtection="1">
      <alignment vertical="center"/>
      <protection locked="0"/>
    </xf>
    <xf numFmtId="0" fontId="2" fillId="0" borderId="20" xfId="0" applyFont="1" applyBorder="1" applyAlignment="1" applyProtection="1">
      <alignment vertical="center"/>
      <protection locked="0"/>
    </xf>
    <xf numFmtId="3" fontId="14" fillId="0" borderId="0" xfId="0" applyNumberFormat="1" applyFont="1" applyAlignment="1" applyProtection="1">
      <alignment vertical="center"/>
      <protection locked="0"/>
    </xf>
    <xf numFmtId="3" fontId="14" fillId="0" borderId="11" xfId="0" applyNumberFormat="1" applyFont="1" applyBorder="1" applyAlignment="1" applyProtection="1">
      <alignment vertical="center"/>
      <protection locked="0"/>
    </xf>
    <xf numFmtId="49" fontId="14" fillId="0" borderId="11" xfId="0" applyNumberFormat="1" applyFont="1" applyBorder="1" applyAlignment="1" applyProtection="1">
      <alignment horizontal="left" vertical="center"/>
      <protection locked="0"/>
    </xf>
    <xf numFmtId="0" fontId="23" fillId="0" borderId="4"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0" fontId="23" fillId="0" borderId="1" xfId="0" applyFont="1" applyBorder="1" applyAlignment="1" applyProtection="1">
      <alignment horizontal="center" vertical="center"/>
      <protection locked="0"/>
    </xf>
    <xf numFmtId="49" fontId="23" fillId="0" borderId="1" xfId="0" applyNumberFormat="1" applyFont="1" applyBorder="1" applyAlignment="1" applyProtection="1">
      <alignment horizontal="center" vertical="center"/>
      <protection locked="0"/>
    </xf>
    <xf numFmtId="49" fontId="23" fillId="0" borderId="1" xfId="0" applyNumberFormat="1" applyFont="1" applyBorder="1" applyAlignment="1" applyProtection="1">
      <alignment horizontal="left" vertical="center"/>
      <protection locked="0"/>
    </xf>
    <xf numFmtId="0" fontId="23" fillId="0" borderId="6" xfId="0" applyFont="1" applyBorder="1" applyAlignment="1" applyProtection="1">
      <alignment horizontal="center" vertical="center"/>
      <protection locked="0"/>
    </xf>
    <xf numFmtId="0" fontId="12" fillId="0" borderId="1" xfId="0" applyFont="1" applyBorder="1" applyAlignment="1" applyProtection="1">
      <alignment horizontal="center" vertical="top"/>
      <protection locked="0"/>
    </xf>
    <xf numFmtId="0" fontId="15" fillId="0" borderId="0" xfId="0" applyFont="1"/>
    <xf numFmtId="0" fontId="24" fillId="0" borderId="0" xfId="0" applyFont="1"/>
    <xf numFmtId="0" fontId="2" fillId="0" borderId="0" xfId="0" applyFont="1" applyAlignment="1">
      <alignment vertical="center" wrapText="1"/>
    </xf>
    <xf numFmtId="0" fontId="25" fillId="0" borderId="0" xfId="0" applyFont="1" applyAlignment="1">
      <alignment vertical="center" wrapText="1"/>
    </xf>
    <xf numFmtId="0" fontId="25" fillId="4" borderId="0" xfId="0" applyFont="1" applyFill="1" applyAlignment="1">
      <alignment vertical="center" wrapText="1"/>
    </xf>
    <xf numFmtId="0" fontId="2" fillId="4" borderId="0" xfId="0" applyFont="1" applyFill="1" applyAlignment="1">
      <alignment vertical="center" wrapText="1"/>
    </xf>
    <xf numFmtId="0" fontId="2" fillId="0" borderId="0" xfId="0" applyFont="1" applyAlignment="1">
      <alignment horizontal="justify" vertical="justify" wrapText="1"/>
    </xf>
    <xf numFmtId="0" fontId="2" fillId="0" borderId="0" xfId="0" applyFont="1" applyAlignment="1">
      <alignment horizontal="left" vertical="center" wrapText="1"/>
    </xf>
    <xf numFmtId="0" fontId="15" fillId="0" borderId="0" xfId="1" applyNumberFormat="1" applyFont="1" applyFill="1" applyBorder="1" applyAlignment="1"/>
    <xf numFmtId="0" fontId="23" fillId="0" borderId="1" xfId="0" applyFont="1" applyBorder="1" applyAlignment="1" applyProtection="1">
      <alignment horizontal="center" vertical="center" wrapText="1"/>
      <protection locked="0"/>
    </xf>
    <xf numFmtId="0" fontId="2" fillId="5" borderId="0" xfId="0" applyFont="1" applyFill="1" applyAlignment="1" applyProtection="1">
      <alignment vertical="center"/>
      <protection locked="0"/>
    </xf>
    <xf numFmtId="0" fontId="0" fillId="5" borderId="0" xfId="0" applyFill="1" applyProtection="1">
      <protection locked="0"/>
    </xf>
    <xf numFmtId="0" fontId="6" fillId="0" borderId="1" xfId="0" applyFont="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applyAlignment="1">
      <alignment vertical="center"/>
    </xf>
    <xf numFmtId="0" fontId="14" fillId="0" borderId="0" xfId="0" applyFont="1" applyAlignment="1" applyProtection="1">
      <alignment horizontal="left" vertical="center"/>
      <protection locked="0"/>
    </xf>
    <xf numFmtId="0" fontId="30" fillId="0" borderId="1" xfId="0" applyFont="1" applyBorder="1" applyAlignment="1">
      <alignment horizontal="center" vertical="center"/>
    </xf>
    <xf numFmtId="0" fontId="14" fillId="0" borderId="28" xfId="0" applyFont="1" applyBorder="1" applyAlignment="1" applyProtection="1">
      <alignment horizontal="left" vertical="center"/>
      <protection locked="0"/>
    </xf>
    <xf numFmtId="0" fontId="1" fillId="7" borderId="3" xfId="0" applyFont="1" applyFill="1" applyBorder="1" applyAlignment="1">
      <alignment horizontal="left" vertical="center"/>
    </xf>
    <xf numFmtId="0" fontId="1" fillId="7" borderId="4" xfId="0" applyFont="1" applyFill="1" applyBorder="1" applyAlignment="1">
      <alignment horizontal="left" vertical="center"/>
    </xf>
    <xf numFmtId="0" fontId="1" fillId="7" borderId="5" xfId="0" applyFont="1" applyFill="1" applyBorder="1" applyAlignment="1">
      <alignment horizontal="left" vertical="center"/>
    </xf>
    <xf numFmtId="0" fontId="1" fillId="7" borderId="1" xfId="0" applyFont="1" applyFill="1" applyBorder="1" applyAlignment="1">
      <alignment horizontal="left" vertical="center"/>
    </xf>
    <xf numFmtId="0" fontId="1" fillId="5" borderId="3" xfId="0" applyFont="1" applyFill="1" applyBorder="1" applyAlignment="1">
      <alignment horizontal="left" vertical="center"/>
    </xf>
    <xf numFmtId="0" fontId="11" fillId="0" borderId="28" xfId="0" applyFont="1" applyBorder="1" applyAlignment="1" applyProtection="1">
      <alignment vertical="center"/>
      <protection locked="0"/>
    </xf>
    <xf numFmtId="0" fontId="11" fillId="7" borderId="1" xfId="0" applyFont="1" applyFill="1" applyBorder="1" applyAlignment="1">
      <alignment horizontal="left" vertical="center"/>
    </xf>
    <xf numFmtId="0" fontId="11" fillId="7" borderId="1" xfId="0" applyFont="1" applyFill="1" applyBorder="1" applyAlignment="1">
      <alignment vertical="center"/>
    </xf>
    <xf numFmtId="0" fontId="11" fillId="5" borderId="28" xfId="0" applyFont="1" applyFill="1" applyBorder="1" applyAlignment="1" applyProtection="1">
      <alignment vertical="center"/>
      <protection locked="0"/>
    </xf>
    <xf numFmtId="0" fontId="14" fillId="5" borderId="1" xfId="0" applyFont="1" applyFill="1" applyBorder="1" applyAlignment="1">
      <alignment vertical="center"/>
    </xf>
    <xf numFmtId="0" fontId="11" fillId="0" borderId="0" xfId="0" applyFont="1" applyAlignment="1">
      <alignment horizontal="center" vertical="center"/>
    </xf>
    <xf numFmtId="0" fontId="11" fillId="5" borderId="0" xfId="0" applyFont="1" applyFill="1" applyAlignment="1">
      <alignment horizontal="left" vertical="center"/>
    </xf>
    <xf numFmtId="0" fontId="14" fillId="5" borderId="0" xfId="0" applyFont="1" applyFill="1" applyAlignment="1" applyProtection="1">
      <alignment horizontal="center" vertical="center"/>
      <protection locked="0"/>
    </xf>
    <xf numFmtId="0" fontId="11" fillId="5" borderId="0" xfId="0" applyFont="1" applyFill="1" applyAlignment="1">
      <alignment horizontal="center" vertical="center"/>
    </xf>
    <xf numFmtId="49" fontId="14" fillId="5" borderId="0" xfId="0" applyNumberFormat="1" applyFont="1" applyFill="1" applyAlignment="1" applyProtection="1">
      <alignment vertical="center"/>
      <protection locked="0"/>
    </xf>
    <xf numFmtId="0" fontId="11" fillId="0" borderId="0" xfId="0" applyFont="1" applyAlignment="1" applyProtection="1">
      <alignment vertical="center"/>
      <protection locked="0"/>
    </xf>
    <xf numFmtId="0" fontId="11" fillId="0" borderId="25" xfId="0" applyFont="1" applyBorder="1" applyAlignment="1" applyProtection="1">
      <alignment vertical="center"/>
      <protection locked="0"/>
    </xf>
    <xf numFmtId="0" fontId="32" fillId="5" borderId="0" xfId="0" applyFont="1" applyFill="1" applyAlignment="1">
      <alignment vertical="center"/>
    </xf>
    <xf numFmtId="0" fontId="14" fillId="0" borderId="0" xfId="0" applyFont="1" applyAlignment="1" applyProtection="1">
      <alignment horizontal="justify" vertical="top" wrapText="1"/>
      <protection locked="0"/>
    </xf>
    <xf numFmtId="0" fontId="14" fillId="0" borderId="25" xfId="0" applyFont="1" applyBorder="1" applyAlignment="1" applyProtection="1">
      <alignment horizontal="justify" vertical="top" wrapText="1"/>
      <protection locked="0"/>
    </xf>
    <xf numFmtId="0" fontId="14" fillId="5" borderId="0" xfId="0" applyFont="1" applyFill="1" applyAlignment="1">
      <alignment horizontal="center" vertical="center" wrapText="1"/>
    </xf>
    <xf numFmtId="0" fontId="14" fillId="5" borderId="0" xfId="0" applyFont="1" applyFill="1" applyAlignment="1" applyProtection="1">
      <alignment horizontal="left" vertical="center" wrapText="1"/>
      <protection locked="0"/>
    </xf>
    <xf numFmtId="0" fontId="14" fillId="5" borderId="0" xfId="0" applyFont="1" applyFill="1" applyAlignment="1" applyProtection="1">
      <alignment horizontal="left" vertical="center"/>
      <protection locked="0"/>
    </xf>
    <xf numFmtId="170" fontId="11" fillId="5" borderId="0" xfId="0" applyNumberFormat="1" applyFont="1" applyFill="1" applyAlignment="1" applyProtection="1">
      <alignment horizontal="center" vertical="center"/>
      <protection locked="0"/>
    </xf>
    <xf numFmtId="0" fontId="14" fillId="5" borderId="25" xfId="0" applyFont="1" applyFill="1" applyBorder="1" applyAlignment="1" applyProtection="1">
      <alignment horizontal="left" vertical="center" wrapText="1"/>
      <protection locked="0"/>
    </xf>
    <xf numFmtId="0" fontId="11" fillId="7" borderId="3" xfId="0" applyFont="1" applyFill="1" applyBorder="1" applyAlignment="1">
      <alignment vertical="center"/>
    </xf>
    <xf numFmtId="0" fontId="11" fillId="7" borderId="4" xfId="0" applyFont="1" applyFill="1" applyBorder="1" applyAlignment="1">
      <alignment vertical="center"/>
    </xf>
    <xf numFmtId="49" fontId="14" fillId="0" borderId="1" xfId="0" applyNumberFormat="1" applyFont="1" applyBorder="1" applyAlignment="1" applyProtection="1">
      <alignment vertical="center"/>
      <protection locked="0"/>
    </xf>
    <xf numFmtId="49" fontId="14" fillId="0" borderId="1" xfId="0" applyNumberFormat="1" applyFont="1" applyBorder="1" applyAlignment="1" applyProtection="1">
      <alignment horizontal="center" vertical="center"/>
      <protection locked="0"/>
    </xf>
    <xf numFmtId="0" fontId="14" fillId="0" borderId="25" xfId="0" applyFont="1" applyBorder="1" applyAlignment="1" applyProtection="1">
      <alignment vertical="top" wrapText="1"/>
      <protection locked="0"/>
    </xf>
    <xf numFmtId="49" fontId="14" fillId="0" borderId="0" xfId="0" applyNumberFormat="1" applyFont="1" applyAlignment="1" applyProtection="1">
      <alignment horizontal="center" vertical="center"/>
      <protection locked="0"/>
    </xf>
    <xf numFmtId="0" fontId="14" fillId="5" borderId="0" xfId="0" applyFont="1" applyFill="1" applyAlignment="1" applyProtection="1">
      <alignment vertical="center"/>
      <protection locked="0"/>
    </xf>
    <xf numFmtId="0" fontId="14" fillId="5" borderId="25" xfId="0" applyFont="1" applyFill="1" applyBorder="1" applyAlignment="1" applyProtection="1">
      <alignment vertical="center"/>
      <protection locked="0"/>
    </xf>
    <xf numFmtId="0" fontId="14" fillId="5" borderId="28" xfId="0" applyFont="1" applyFill="1" applyBorder="1" applyAlignment="1" applyProtection="1">
      <alignment vertical="center"/>
      <protection locked="0"/>
    </xf>
    <xf numFmtId="0" fontId="14" fillId="0" borderId="0" xfId="0" applyFont="1" applyAlignment="1" applyProtection="1">
      <alignment horizontal="center" vertical="center"/>
      <protection locked="0"/>
    </xf>
    <xf numFmtId="0" fontId="11" fillId="0" borderId="0" xfId="0" applyFont="1" applyAlignment="1">
      <alignment horizontal="left" vertical="center"/>
    </xf>
    <xf numFmtId="0" fontId="11" fillId="0" borderId="0" xfId="0" applyFont="1" applyAlignment="1">
      <alignment horizontal="right" vertical="top"/>
    </xf>
    <xf numFmtId="0" fontId="14" fillId="0" borderId="0" xfId="0" applyFont="1" applyAlignment="1">
      <alignment vertical="center" wrapText="1"/>
    </xf>
    <xf numFmtId="0" fontId="14" fillId="0" borderId="25" xfId="0" applyFont="1" applyBorder="1" applyAlignment="1">
      <alignment vertical="center" wrapText="1"/>
    </xf>
    <xf numFmtId="1" fontId="14" fillId="5" borderId="0" xfId="0" applyNumberFormat="1" applyFont="1" applyFill="1" applyAlignment="1" applyProtection="1">
      <alignment vertical="center" wrapText="1"/>
      <protection locked="0"/>
    </xf>
    <xf numFmtId="169" fontId="14" fillId="0" borderId="0" xfId="0" applyNumberFormat="1" applyFont="1" applyAlignment="1">
      <alignment vertical="center" wrapText="1"/>
    </xf>
    <xf numFmtId="169" fontId="14" fillId="0" borderId="25" xfId="0" applyNumberFormat="1" applyFont="1" applyBorder="1" applyAlignment="1">
      <alignment vertical="center" wrapText="1"/>
    </xf>
    <xf numFmtId="166" fontId="14" fillId="0" borderId="0" xfId="0" applyNumberFormat="1" applyFont="1" applyAlignment="1" applyProtection="1">
      <alignment vertical="center" wrapText="1"/>
      <protection locked="0"/>
    </xf>
    <xf numFmtId="168" fontId="11" fillId="0" borderId="0" xfId="1" applyNumberFormat="1" applyFont="1" applyFill="1" applyBorder="1" applyAlignment="1" applyProtection="1">
      <alignment vertical="center" wrapText="1"/>
    </xf>
    <xf numFmtId="168" fontId="11" fillId="5" borderId="0" xfId="1" applyNumberFormat="1" applyFont="1" applyFill="1" applyBorder="1" applyAlignment="1" applyProtection="1">
      <alignment vertical="center" wrapText="1"/>
    </xf>
    <xf numFmtId="0" fontId="11" fillId="5" borderId="0" xfId="0" applyFont="1" applyFill="1" applyAlignment="1">
      <alignment vertical="center" wrapText="1"/>
    </xf>
    <xf numFmtId="0" fontId="11" fillId="5" borderId="25" xfId="0" applyFont="1" applyFill="1" applyBorder="1" applyAlignment="1">
      <alignment vertical="center" wrapText="1"/>
    </xf>
    <xf numFmtId="169" fontId="11" fillId="0" borderId="0" xfId="0" applyNumberFormat="1" applyFont="1" applyAlignment="1" applyProtection="1">
      <alignment horizontal="center" vertical="center"/>
      <protection locked="0"/>
    </xf>
    <xf numFmtId="169" fontId="14" fillId="0" borderId="0" xfId="0" applyNumberFormat="1" applyFont="1" applyAlignment="1" applyProtection="1">
      <alignment vertical="center"/>
      <protection locked="0"/>
    </xf>
    <xf numFmtId="0" fontId="11" fillId="0" borderId="0" xfId="0" applyFont="1" applyProtection="1">
      <protection locked="0"/>
    </xf>
    <xf numFmtId="0" fontId="11" fillId="0" borderId="25" xfId="0" applyFont="1" applyBorder="1" applyProtection="1">
      <protection locked="0"/>
    </xf>
    <xf numFmtId="0" fontId="14" fillId="0" borderId="28" xfId="0" applyFont="1" applyBorder="1" applyAlignment="1" applyProtection="1">
      <alignment horizontal="left" vertical="top" wrapText="1"/>
      <protection locked="0"/>
    </xf>
    <xf numFmtId="0" fontId="14" fillId="0" borderId="26" xfId="0" applyFont="1" applyBorder="1" applyAlignment="1" applyProtection="1">
      <alignment horizontal="left" vertical="top" wrapText="1"/>
      <protection locked="0"/>
    </xf>
    <xf numFmtId="0" fontId="11" fillId="7" borderId="1" xfId="0" applyFont="1" applyFill="1" applyBorder="1"/>
    <xf numFmtId="0" fontId="11" fillId="7" borderId="5" xfId="0" applyFont="1" applyFill="1" applyBorder="1" applyAlignment="1">
      <alignment vertical="center"/>
    </xf>
    <xf numFmtId="0" fontId="11" fillId="5" borderId="1"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1" xfId="0" applyFont="1" applyBorder="1" applyAlignment="1">
      <alignment horizontal="center" vertical="center"/>
    </xf>
    <xf numFmtId="49" fontId="11" fillId="0" borderId="1" xfId="0" applyNumberFormat="1" applyFont="1" applyBorder="1" applyAlignment="1">
      <alignment horizontal="center"/>
    </xf>
    <xf numFmtId="0" fontId="14" fillId="0" borderId="28" xfId="0" applyFont="1" applyBorder="1" applyAlignment="1" applyProtection="1">
      <alignment vertical="center"/>
      <protection locked="0"/>
    </xf>
    <xf numFmtId="0" fontId="14" fillId="0" borderId="25" xfId="0" applyFont="1" applyBorder="1" applyAlignment="1" applyProtection="1">
      <alignment vertical="center"/>
      <protection locked="0"/>
    </xf>
    <xf numFmtId="0" fontId="0" fillId="0" borderId="0" xfId="0" applyAlignment="1" applyProtection="1">
      <alignment vertical="center"/>
      <protection locked="0"/>
    </xf>
    <xf numFmtId="170" fontId="31" fillId="5" borderId="0" xfId="0" applyNumberFormat="1" applyFont="1" applyFill="1" applyAlignment="1" applyProtection="1">
      <alignment vertical="center"/>
      <protection locked="0"/>
    </xf>
    <xf numFmtId="0" fontId="14" fillId="0" borderId="0" xfId="0" applyFont="1" applyAlignment="1" applyProtection="1">
      <alignment vertical="top" wrapText="1"/>
      <protection locked="0"/>
    </xf>
    <xf numFmtId="0" fontId="11" fillId="0" borderId="17" xfId="0" applyFont="1" applyBorder="1" applyAlignment="1">
      <alignment vertical="distributed"/>
    </xf>
    <xf numFmtId="0" fontId="0" fillId="0" borderId="17" xfId="0" applyBorder="1" applyAlignment="1">
      <alignment vertical="distributed"/>
    </xf>
    <xf numFmtId="0" fontId="9" fillId="0" borderId="23" xfId="0" applyFont="1" applyBorder="1" applyAlignment="1" applyProtection="1">
      <alignment horizontal="center" vertical="top"/>
      <protection locked="0"/>
    </xf>
    <xf numFmtId="0" fontId="0" fillId="0" borderId="13" xfId="0" applyBorder="1" applyAlignment="1" applyProtection="1">
      <alignment horizontal="center" vertical="top"/>
      <protection locked="0"/>
    </xf>
    <xf numFmtId="0" fontId="0" fillId="0" borderId="24" xfId="0" applyBorder="1" applyAlignment="1" applyProtection="1">
      <alignment horizontal="center" vertical="top"/>
      <protection locked="0"/>
    </xf>
    <xf numFmtId="0" fontId="0" fillId="0" borderId="28" xfId="0" applyBorder="1" applyAlignment="1" applyProtection="1">
      <alignment horizontal="center" vertical="top"/>
      <protection locked="0"/>
    </xf>
    <xf numFmtId="0" fontId="0" fillId="0" borderId="0" xfId="0" applyAlignment="1" applyProtection="1">
      <alignment horizontal="center" vertical="top"/>
      <protection locked="0"/>
    </xf>
    <xf numFmtId="0" fontId="0" fillId="0" borderId="25" xfId="0" applyBorder="1" applyAlignment="1" applyProtection="1">
      <alignment horizontal="center" vertical="top"/>
      <protection locked="0"/>
    </xf>
    <xf numFmtId="0" fontId="0" fillId="0" borderId="26" xfId="0" applyBorder="1" applyAlignment="1" applyProtection="1">
      <alignment horizontal="center" vertical="top"/>
      <protection locked="0"/>
    </xf>
    <xf numFmtId="0" fontId="0" fillId="0" borderId="12" xfId="0" applyBorder="1" applyAlignment="1" applyProtection="1">
      <alignment horizontal="center" vertical="top"/>
      <protection locked="0"/>
    </xf>
    <xf numFmtId="0" fontId="0" fillId="0" borderId="27" xfId="0" applyBorder="1" applyAlignment="1" applyProtection="1">
      <alignment horizontal="center" vertical="top"/>
      <protection locked="0"/>
    </xf>
    <xf numFmtId="20" fontId="8" fillId="0" borderId="3" xfId="0" applyNumberFormat="1" applyFont="1" applyBorder="1" applyAlignment="1" applyProtection="1">
      <alignment vertical="top"/>
      <protection locked="0"/>
    </xf>
    <xf numFmtId="0" fontId="0" fillId="0" borderId="5" xfId="0" applyBorder="1" applyAlignment="1" applyProtection="1">
      <alignment vertical="top"/>
      <protection locked="0"/>
    </xf>
    <xf numFmtId="0" fontId="7" fillId="3" borderId="3" xfId="0" applyFont="1" applyFill="1" applyBorder="1" applyAlignment="1">
      <alignment vertical="center" wrapText="1"/>
    </xf>
    <xf numFmtId="0" fontId="7" fillId="3" borderId="4" xfId="0" applyFont="1" applyFill="1" applyBorder="1" applyAlignment="1">
      <alignment vertical="center" wrapText="1"/>
    </xf>
    <xf numFmtId="0" fontId="0" fillId="0" borderId="4" xfId="0" applyBorder="1" applyAlignment="1">
      <alignment vertical="center"/>
    </xf>
    <xf numFmtId="0" fontId="7" fillId="3" borderId="3" xfId="0" applyFont="1" applyFill="1" applyBorder="1" applyAlignment="1">
      <alignment horizontal="left" vertical="center"/>
    </xf>
    <xf numFmtId="0" fontId="0" fillId="0" borderId="5" xfId="0" applyBorder="1" applyAlignment="1">
      <alignment vertical="center"/>
    </xf>
    <xf numFmtId="0" fontId="23" fillId="0" borderId="3" xfId="0" applyFont="1" applyBorder="1" applyAlignment="1" applyProtection="1">
      <alignment horizontal="left" vertical="center"/>
      <protection locked="0"/>
    </xf>
    <xf numFmtId="0" fontId="23" fillId="0" borderId="4" xfId="0" applyFont="1" applyBorder="1" applyAlignment="1" applyProtection="1">
      <alignment horizontal="left" vertical="center"/>
      <protection locked="0"/>
    </xf>
    <xf numFmtId="0" fontId="23" fillId="0" borderId="5" xfId="0" applyFont="1" applyBorder="1" applyAlignment="1" applyProtection="1">
      <alignment horizontal="left" vertical="center"/>
      <protection locked="0"/>
    </xf>
    <xf numFmtId="0" fontId="4" fillId="0" borderId="23" xfId="0" applyFont="1" applyBorder="1" applyAlignment="1" applyProtection="1">
      <alignment horizontal="left" vertical="top"/>
      <protection locked="0"/>
    </xf>
    <xf numFmtId="0" fontId="4" fillId="0" borderId="13" xfId="0" applyFont="1" applyBorder="1" applyAlignment="1" applyProtection="1">
      <alignment horizontal="left" vertical="top"/>
      <protection locked="0"/>
    </xf>
    <xf numFmtId="0" fontId="4" fillId="0" borderId="26" xfId="0" applyFont="1" applyBorder="1" applyAlignment="1" applyProtection="1">
      <alignment horizontal="left" vertical="top"/>
      <protection locked="0"/>
    </xf>
    <xf numFmtId="0" fontId="4" fillId="0" borderId="12" xfId="0" applyFont="1" applyBorder="1" applyAlignment="1" applyProtection="1">
      <alignment horizontal="left" vertical="top"/>
      <protection locked="0"/>
    </xf>
    <xf numFmtId="0" fontId="8" fillId="3" borderId="3" xfId="0" applyFont="1" applyFill="1" applyBorder="1" applyAlignment="1">
      <alignment horizontal="center" vertical="top"/>
    </xf>
    <xf numFmtId="0" fontId="8" fillId="3" borderId="5" xfId="0" applyFont="1" applyFill="1" applyBorder="1" applyAlignment="1">
      <alignment horizontal="center" vertical="top"/>
    </xf>
    <xf numFmtId="0" fontId="23" fillId="0" borderId="3" xfId="0" applyFont="1" applyBorder="1" applyAlignment="1" applyProtection="1">
      <alignment horizontal="center"/>
      <protection locked="0"/>
    </xf>
    <xf numFmtId="0" fontId="23" fillId="0" borderId="5" xfId="0" applyFont="1" applyBorder="1" applyAlignment="1" applyProtection="1">
      <alignment horizontal="center"/>
      <protection locked="0"/>
    </xf>
    <xf numFmtId="0" fontId="23" fillId="0" borderId="3" xfId="0" applyFont="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0" fontId="7" fillId="3" borderId="3"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8" fillId="0" borderId="3" xfId="0" applyFont="1" applyBorder="1" applyAlignment="1" applyProtection="1">
      <alignment vertical="top"/>
      <protection locked="0"/>
    </xf>
    <xf numFmtId="0" fontId="0" fillId="0" borderId="5" xfId="0" applyBorder="1" applyProtection="1">
      <protection locked="0"/>
    </xf>
    <xf numFmtId="3" fontId="23" fillId="0" borderId="3" xfId="0" applyNumberFormat="1" applyFont="1" applyBorder="1" applyAlignment="1" applyProtection="1">
      <alignment vertical="center"/>
      <protection locked="0"/>
    </xf>
    <xf numFmtId="3" fontId="23" fillId="0" borderId="4" xfId="0" applyNumberFormat="1" applyFont="1" applyBorder="1" applyAlignment="1" applyProtection="1">
      <alignment vertical="center"/>
      <protection locked="0"/>
    </xf>
    <xf numFmtId="3" fontId="23" fillId="0" borderId="5" xfId="0" applyNumberFormat="1" applyFont="1" applyBorder="1" applyAlignment="1" applyProtection="1">
      <alignment vertical="center"/>
      <protection locked="0"/>
    </xf>
    <xf numFmtId="0" fontId="6" fillId="0" borderId="21"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7" fillId="3" borderId="3" xfId="0" applyFont="1" applyFill="1" applyBorder="1" applyAlignment="1">
      <alignment horizontal="center" vertical="center"/>
    </xf>
    <xf numFmtId="0" fontId="0" fillId="0" borderId="5" xfId="0" applyBorder="1" applyAlignment="1">
      <alignment horizontal="center" vertical="center"/>
    </xf>
    <xf numFmtId="0" fontId="26" fillId="0" borderId="3" xfId="0" applyFont="1" applyBorder="1" applyAlignment="1" applyProtection="1">
      <alignment horizontal="left" vertical="center"/>
      <protection locked="0"/>
    </xf>
    <xf numFmtId="0" fontId="26" fillId="0" borderId="4" xfId="0" applyFont="1" applyBorder="1" applyAlignment="1" applyProtection="1">
      <alignment horizontal="left" vertical="center"/>
      <protection locked="0"/>
    </xf>
    <xf numFmtId="0" fontId="26" fillId="0" borderId="5" xfId="0" applyFont="1" applyBorder="1" applyAlignment="1" applyProtection="1">
      <alignment horizontal="left" vertical="center"/>
      <protection locked="0"/>
    </xf>
    <xf numFmtId="0" fontId="0" fillId="0" borderId="5" xfId="0" applyBorder="1" applyAlignment="1">
      <alignment horizontal="left" vertical="center"/>
    </xf>
    <xf numFmtId="0" fontId="12"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25" xfId="0" applyBorder="1" applyAlignment="1" applyProtection="1">
      <alignment horizontal="center"/>
      <protection locked="0"/>
    </xf>
    <xf numFmtId="0" fontId="11" fillId="0" borderId="0" xfId="0" applyFont="1" applyAlignment="1" applyProtection="1">
      <alignment horizontal="center"/>
      <protection locked="0"/>
    </xf>
    <xf numFmtId="0" fontId="7" fillId="0" borderId="4" xfId="0" applyFont="1" applyBorder="1" applyAlignment="1">
      <alignment vertical="center" wrapText="1"/>
    </xf>
    <xf numFmtId="0" fontId="7" fillId="3" borderId="3" xfId="0" applyFont="1" applyFill="1" applyBorder="1" applyAlignment="1">
      <alignment vertical="center"/>
    </xf>
    <xf numFmtId="0" fontId="7" fillId="3" borderId="4" xfId="0" applyFont="1" applyFill="1" applyBorder="1" applyAlignment="1">
      <alignment vertical="center"/>
    </xf>
    <xf numFmtId="0" fontId="12" fillId="0" borderId="3" xfId="0" applyFont="1" applyBorder="1" applyAlignment="1" applyProtection="1">
      <alignment vertical="center"/>
      <protection locked="0"/>
    </xf>
    <xf numFmtId="0" fontId="12" fillId="0" borderId="4" xfId="0" applyFont="1" applyBorder="1" applyAlignment="1" applyProtection="1">
      <alignment vertical="center"/>
      <protection locked="0"/>
    </xf>
    <xf numFmtId="0" fontId="21" fillId="3" borderId="3" xfId="0" applyFont="1" applyFill="1" applyBorder="1" applyAlignment="1">
      <alignment horizontal="center" vertical="center"/>
    </xf>
    <xf numFmtId="0" fontId="21" fillId="3" borderId="4" xfId="0" applyFont="1" applyFill="1" applyBorder="1" applyAlignment="1">
      <alignment horizontal="center" vertical="center"/>
    </xf>
    <xf numFmtId="0" fontId="21" fillId="3" borderId="5" xfId="0" applyFont="1" applyFill="1" applyBorder="1" applyAlignment="1">
      <alignment horizontal="center"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0" fillId="0" borderId="4" xfId="0" applyBorder="1"/>
    <xf numFmtId="0" fontId="0" fillId="0" borderId="5" xfId="0" applyBorder="1"/>
    <xf numFmtId="0" fontId="7" fillId="3" borderId="26"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27" xfId="0" applyFont="1" applyFill="1" applyBorder="1" applyAlignment="1">
      <alignment horizontal="center" vertical="center" wrapText="1"/>
    </xf>
    <xf numFmtId="165" fontId="12" fillId="0" borderId="3" xfId="0" applyNumberFormat="1" applyFont="1" applyBorder="1" applyAlignment="1" applyProtection="1">
      <alignment horizontal="center" vertical="center"/>
      <protection locked="0"/>
    </xf>
    <xf numFmtId="165" fontId="12" fillId="0" borderId="4" xfId="0" applyNumberFormat="1" applyFont="1" applyBorder="1" applyAlignment="1" applyProtection="1">
      <alignment horizontal="center" vertical="center"/>
      <protection locked="0"/>
    </xf>
    <xf numFmtId="165" fontId="12" fillId="0" borderId="5" xfId="0" applyNumberFormat="1" applyFont="1" applyBorder="1" applyAlignment="1" applyProtection="1">
      <alignment horizontal="center" vertical="center"/>
      <protection locked="0"/>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3" fontId="23" fillId="0" borderId="23" xfId="0" applyNumberFormat="1" applyFont="1" applyBorder="1" applyAlignment="1" applyProtection="1">
      <alignment horizontal="center" vertical="center"/>
      <protection locked="0"/>
    </xf>
    <xf numFmtId="3" fontId="23" fillId="0" borderId="13" xfId="0" applyNumberFormat="1" applyFont="1" applyBorder="1" applyAlignment="1" applyProtection="1">
      <alignment horizontal="center" vertical="center"/>
      <protection locked="0"/>
    </xf>
    <xf numFmtId="3" fontId="23" fillId="0" borderId="24" xfId="0" applyNumberFormat="1" applyFont="1" applyBorder="1" applyAlignment="1" applyProtection="1">
      <alignment horizontal="center" vertical="center"/>
      <protection locked="0"/>
    </xf>
    <xf numFmtId="0" fontId="6" fillId="0" borderId="12" xfId="0" applyFont="1" applyBorder="1" applyAlignment="1" applyProtection="1">
      <alignment horizontal="left" vertical="center"/>
      <protection locked="0"/>
    </xf>
    <xf numFmtId="0" fontId="12" fillId="0" borderId="4" xfId="0" applyFont="1" applyBorder="1" applyProtection="1">
      <protection locked="0"/>
    </xf>
    <xf numFmtId="0" fontId="12" fillId="0" borderId="5" xfId="0" applyFont="1" applyBorder="1" applyProtection="1">
      <protection locked="0"/>
    </xf>
    <xf numFmtId="0" fontId="23" fillId="0" borderId="3"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7" fillId="3" borderId="23"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24" xfId="0" applyFont="1" applyFill="1" applyBorder="1" applyAlignment="1">
      <alignment horizontal="center" vertical="center"/>
    </xf>
    <xf numFmtId="0" fontId="0" fillId="0" borderId="4" xfId="0" applyBorder="1" applyAlignment="1">
      <alignment horizontal="left"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7" fillId="3" borderId="3" xfId="0" applyFont="1" applyFill="1" applyBorder="1" applyAlignment="1" applyProtection="1">
      <alignment horizontal="center" vertical="center"/>
      <protection locked="0"/>
    </xf>
    <xf numFmtId="0" fontId="7" fillId="3" borderId="4" xfId="0" applyFont="1" applyFill="1" applyBorder="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3" fontId="23" fillId="0" borderId="3" xfId="0" applyNumberFormat="1" applyFont="1" applyBorder="1" applyAlignment="1" applyProtection="1">
      <alignment horizontal="right" vertical="center"/>
      <protection locked="0"/>
    </xf>
    <xf numFmtId="3" fontId="23" fillId="0" borderId="4" xfId="0" applyNumberFormat="1" applyFont="1" applyBorder="1" applyAlignment="1" applyProtection="1">
      <alignment horizontal="right" vertical="center"/>
      <protection locked="0"/>
    </xf>
    <xf numFmtId="3" fontId="23" fillId="0" borderId="5" xfId="0" applyNumberFormat="1" applyFont="1" applyBorder="1" applyAlignment="1" applyProtection="1">
      <alignment horizontal="right" vertical="center"/>
      <protection locked="0"/>
    </xf>
    <xf numFmtId="0" fontId="12" fillId="0" borderId="3" xfId="0" applyFont="1" applyBorder="1" applyAlignment="1" applyProtection="1">
      <alignment horizontal="left" vertical="center" wrapText="1"/>
      <protection locked="0"/>
    </xf>
    <xf numFmtId="0" fontId="12" fillId="0" borderId="4" xfId="0" applyFont="1" applyBorder="1" applyAlignment="1">
      <alignment horizontal="left"/>
    </xf>
    <xf numFmtId="0" fontId="12" fillId="0" borderId="5" xfId="0" applyFont="1" applyBorder="1" applyAlignment="1">
      <alignment horizontal="left"/>
    </xf>
    <xf numFmtId="0" fontId="14" fillId="7" borderId="3" xfId="0" applyFont="1" applyFill="1" applyBorder="1" applyAlignment="1">
      <alignment vertical="center" wrapText="1"/>
    </xf>
    <xf numFmtId="0" fontId="14" fillId="7" borderId="4" xfId="0" applyFont="1" applyFill="1" applyBorder="1" applyAlignment="1">
      <alignment vertical="center" wrapText="1"/>
    </xf>
    <xf numFmtId="0" fontId="14" fillId="7" borderId="5" xfId="0" applyFont="1" applyFill="1" applyBorder="1" applyAlignment="1">
      <alignment vertical="center" wrapText="1"/>
    </xf>
    <xf numFmtId="0" fontId="14" fillId="0" borderId="3"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28"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25" xfId="0" applyFont="1" applyBorder="1" applyAlignment="1" applyProtection="1">
      <alignment horizontal="left" vertical="center"/>
      <protection locked="0"/>
    </xf>
    <xf numFmtId="169" fontId="11" fillId="5" borderId="1" xfId="0" applyNumberFormat="1" applyFont="1" applyFill="1" applyBorder="1" applyAlignment="1" applyProtection="1">
      <alignment horizontal="center" vertical="center"/>
      <protection locked="0"/>
    </xf>
    <xf numFmtId="164" fontId="11" fillId="0" borderId="1" xfId="1" applyFont="1" applyFill="1" applyBorder="1" applyAlignment="1" applyProtection="1">
      <alignment horizontal="center" vertical="center"/>
    </xf>
    <xf numFmtId="0" fontId="11" fillId="7" borderId="1" xfId="0" applyFont="1" applyFill="1" applyBorder="1" applyAlignment="1">
      <alignment horizontal="left" vertical="center"/>
    </xf>
    <xf numFmtId="164" fontId="14" fillId="7" borderId="1" xfId="1" applyFont="1" applyFill="1" applyBorder="1" applyAlignment="1" applyProtection="1">
      <alignment horizontal="center" vertical="center"/>
      <protection locked="0"/>
    </xf>
    <xf numFmtId="0" fontId="11" fillId="7" borderId="3"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33" fillId="6" borderId="1" xfId="0" applyFont="1" applyFill="1" applyBorder="1" applyAlignment="1" applyProtection="1">
      <alignment horizontal="center" vertical="center"/>
      <protection locked="0"/>
    </xf>
    <xf numFmtId="0" fontId="14" fillId="0" borderId="13" xfId="0" applyFont="1" applyBorder="1" applyAlignment="1" applyProtection="1">
      <alignment horizontal="left" vertical="center"/>
      <protection locked="0"/>
    </xf>
    <xf numFmtId="0" fontId="14" fillId="0" borderId="24" xfId="0" applyFont="1" applyBorder="1" applyAlignment="1" applyProtection="1">
      <alignment horizontal="left" vertical="center"/>
      <protection locked="0"/>
    </xf>
    <xf numFmtId="0" fontId="11" fillId="0" borderId="23" xfId="0" applyFont="1" applyBorder="1" applyAlignment="1" applyProtection="1">
      <alignment horizontal="center" vertical="top" wrapText="1"/>
      <protection locked="0"/>
    </xf>
    <xf numFmtId="0" fontId="11" fillId="0" borderId="13" xfId="0" applyFont="1" applyBorder="1" applyAlignment="1" applyProtection="1">
      <alignment horizontal="center" vertical="top" wrapText="1"/>
      <protection locked="0"/>
    </xf>
    <xf numFmtId="0" fontId="11" fillId="0" borderId="24" xfId="0" applyFont="1" applyBorder="1" applyAlignment="1" applyProtection="1">
      <alignment horizontal="center" vertical="top" wrapText="1"/>
      <protection locked="0"/>
    </xf>
    <xf numFmtId="0" fontId="14" fillId="7" borderId="3" xfId="0" applyFont="1" applyFill="1" applyBorder="1" applyAlignment="1" applyProtection="1">
      <alignment horizontal="center" vertical="center" wrapText="1"/>
      <protection locked="0"/>
    </xf>
    <xf numFmtId="0" fontId="14" fillId="7" borderId="4" xfId="0"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0" fontId="11" fillId="5" borderId="3"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4" fillId="5" borderId="0" xfId="0" applyFont="1" applyFill="1" applyAlignment="1">
      <alignment horizontal="center" vertical="center" wrapText="1"/>
    </xf>
    <xf numFmtId="0" fontId="12" fillId="5" borderId="0" xfId="0" applyFont="1" applyFill="1" applyAlignment="1" applyProtection="1">
      <alignment horizontal="center" vertical="center" wrapText="1"/>
      <protection locked="0"/>
    </xf>
    <xf numFmtId="0" fontId="4" fillId="5" borderId="0" xfId="0" applyFont="1" applyFill="1" applyAlignment="1" applyProtection="1">
      <alignment horizontal="center" vertical="center" wrapText="1"/>
      <protection locked="0"/>
    </xf>
    <xf numFmtId="1" fontId="4" fillId="5" borderId="0" xfId="0" applyNumberFormat="1" applyFont="1" applyFill="1" applyAlignment="1" applyProtection="1">
      <alignment horizontal="left" vertical="center" wrapText="1"/>
      <protection locked="0"/>
    </xf>
    <xf numFmtId="0" fontId="4" fillId="5" borderId="0" xfId="0" applyFont="1" applyFill="1" applyAlignment="1" applyProtection="1">
      <alignment wrapText="1"/>
      <protection locked="0"/>
    </xf>
    <xf numFmtId="166" fontId="12" fillId="5" borderId="0" xfId="0" applyNumberFormat="1" applyFont="1" applyFill="1" applyAlignment="1" applyProtection="1">
      <alignment horizontal="center" vertical="center" wrapText="1"/>
      <protection locked="0"/>
    </xf>
    <xf numFmtId="169" fontId="12" fillId="5" borderId="0" xfId="0" applyNumberFormat="1" applyFont="1" applyFill="1" applyAlignment="1">
      <alignment horizontal="center" vertical="center" wrapText="1"/>
    </xf>
    <xf numFmtId="0" fontId="32" fillId="7" borderId="1" xfId="0" applyFont="1" applyFill="1" applyBorder="1" applyAlignment="1" applyProtection="1">
      <alignment horizontal="center" vertical="center"/>
      <protection locked="0"/>
    </xf>
    <xf numFmtId="0" fontId="14" fillId="0" borderId="1" xfId="0" applyFont="1" applyBorder="1" applyAlignment="1" applyProtection="1">
      <alignment horizontal="center" vertical="top" wrapText="1"/>
      <protection locked="0"/>
    </xf>
    <xf numFmtId="0" fontId="2" fillId="0" borderId="0" xfId="0" applyFont="1" applyAlignment="1" applyProtection="1">
      <alignment horizontal="center" vertical="center"/>
      <protection locked="0"/>
    </xf>
    <xf numFmtId="0" fontId="11" fillId="0" borderId="1" xfId="0" applyFont="1" applyBorder="1" applyAlignment="1" applyProtection="1">
      <alignment horizontal="left" vertical="top" wrapText="1"/>
      <protection locked="0"/>
    </xf>
    <xf numFmtId="0" fontId="14" fillId="5" borderId="28" xfId="0" applyFont="1" applyFill="1" applyBorder="1" applyAlignment="1">
      <alignment horizontal="left" vertical="center"/>
    </xf>
    <xf numFmtId="0" fontId="14" fillId="5" borderId="0" xfId="0" applyFont="1" applyFill="1" applyAlignment="1">
      <alignment horizontal="left" vertical="center"/>
    </xf>
    <xf numFmtId="0" fontId="14" fillId="5" borderId="25" xfId="0" applyFont="1" applyFill="1" applyBorder="1" applyAlignment="1">
      <alignment horizontal="left" vertical="center"/>
    </xf>
    <xf numFmtId="0" fontId="11" fillId="7" borderId="3" xfId="0" applyFont="1" applyFill="1" applyBorder="1" applyAlignment="1">
      <alignment horizontal="left" vertical="center"/>
    </xf>
    <xf numFmtId="0" fontId="11" fillId="7" borderId="4" xfId="0" applyFont="1" applyFill="1" applyBorder="1" applyAlignment="1">
      <alignment horizontal="left" vertical="center"/>
    </xf>
    <xf numFmtId="0" fontId="11" fillId="7" borderId="5" xfId="0" applyFont="1" applyFill="1" applyBorder="1" applyAlignment="1">
      <alignment horizontal="left" vertical="center"/>
    </xf>
    <xf numFmtId="164" fontId="11" fillId="7" borderId="1" xfId="1" applyFont="1" applyFill="1" applyBorder="1" applyAlignment="1" applyProtection="1">
      <alignment horizontal="center" vertical="center"/>
      <protection locked="0"/>
    </xf>
    <xf numFmtId="0" fontId="11" fillId="7" borderId="1" xfId="0" applyFont="1" applyFill="1" applyBorder="1" applyAlignment="1">
      <alignment horizontal="center" vertical="center"/>
    </xf>
    <xf numFmtId="0" fontId="14"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14" fillId="0" borderId="23" xfId="0" applyFont="1" applyBorder="1" applyAlignment="1" applyProtection="1">
      <alignment horizontal="left" vertical="center"/>
      <protection locked="0"/>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1" fillId="0" borderId="1" xfId="0" applyFont="1" applyBorder="1" applyAlignment="1">
      <alignment horizontal="center" vertical="center"/>
    </xf>
    <xf numFmtId="0" fontId="11" fillId="0" borderId="1" xfId="0" applyFont="1" applyBorder="1"/>
    <xf numFmtId="49" fontId="11" fillId="0" borderId="1" xfId="0" applyNumberFormat="1" applyFont="1" applyBorder="1" applyAlignment="1">
      <alignment horizontal="center"/>
    </xf>
    <xf numFmtId="0" fontId="1" fillId="7" borderId="3" xfId="0" applyFont="1" applyFill="1" applyBorder="1" applyAlignment="1">
      <alignment horizontal="left" vertical="center"/>
    </xf>
    <xf numFmtId="0" fontId="1" fillId="7" borderId="4" xfId="0" applyFont="1" applyFill="1" applyBorder="1" applyAlignment="1">
      <alignment horizontal="left" vertical="center"/>
    </xf>
    <xf numFmtId="0" fontId="1" fillId="7" borderId="5" xfId="0" applyFont="1" applyFill="1" applyBorder="1" applyAlignment="1">
      <alignment horizontal="left"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1" xfId="0" applyFont="1" applyFill="1" applyBorder="1" applyAlignment="1">
      <alignment horizontal="left" vertical="center"/>
    </xf>
    <xf numFmtId="0" fontId="1" fillId="7" borderId="1" xfId="0" applyFont="1" applyFill="1" applyBorder="1"/>
    <xf numFmtId="0" fontId="1" fillId="7" borderId="3" xfId="0" applyFont="1" applyFill="1" applyBorder="1" applyAlignment="1">
      <alignment horizontal="left" vertical="center" wrapText="1"/>
    </xf>
    <xf numFmtId="0" fontId="1" fillId="7" borderId="4" xfId="0" applyFont="1" applyFill="1" applyBorder="1" applyAlignment="1">
      <alignment vertical="center"/>
    </xf>
    <xf numFmtId="0" fontId="1" fillId="7" borderId="5" xfId="0" applyFont="1" applyFill="1" applyBorder="1" applyAlignment="1">
      <alignment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11" fillId="7" borderId="3"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11" fillId="7" borderId="5" xfId="0" applyFont="1" applyFill="1" applyBorder="1" applyAlignment="1">
      <alignment horizontal="left" vertical="center" wrapText="1"/>
    </xf>
    <xf numFmtId="0" fontId="11" fillId="7" borderId="1" xfId="0" applyFont="1" applyFill="1" applyBorder="1" applyAlignment="1">
      <alignment vertical="center"/>
    </xf>
    <xf numFmtId="3" fontId="11" fillId="0" borderId="1" xfId="0" applyNumberFormat="1" applyFont="1" applyBorder="1" applyAlignment="1">
      <alignment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4" fillId="0" borderId="28" xfId="0" applyFont="1" applyBorder="1" applyAlignment="1">
      <alignment horizontal="left" vertical="center"/>
    </xf>
    <xf numFmtId="0" fontId="14" fillId="0" borderId="0" xfId="0" applyFont="1" applyAlignment="1">
      <alignment horizontal="left" vertical="center"/>
    </xf>
    <xf numFmtId="0" fontId="14" fillId="0" borderId="25" xfId="0" applyFont="1" applyBorder="1" applyAlignment="1">
      <alignment horizontal="left" vertical="center"/>
    </xf>
    <xf numFmtId="0" fontId="11" fillId="5" borderId="3"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5" xfId="0" applyFont="1" applyFill="1" applyBorder="1" applyAlignment="1">
      <alignment horizontal="center" vertical="center"/>
    </xf>
    <xf numFmtId="1" fontId="11" fillId="0" borderId="3" xfId="0" applyNumberFormat="1" applyFont="1" applyBorder="1" applyAlignment="1">
      <alignment horizontal="center" vertical="center"/>
    </xf>
    <xf numFmtId="1" fontId="11" fillId="0" borderId="4" xfId="0" applyNumberFormat="1" applyFont="1" applyBorder="1" applyAlignment="1">
      <alignment horizontal="center" vertical="center"/>
    </xf>
    <xf numFmtId="1" fontId="11" fillId="0" borderId="5" xfId="0" applyNumberFormat="1" applyFont="1" applyBorder="1" applyAlignment="1">
      <alignment horizontal="center"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1" fillId="5" borderId="0" xfId="0" applyFont="1" applyFill="1" applyAlignment="1">
      <alignment horizontal="center" vertical="center"/>
    </xf>
    <xf numFmtId="0" fontId="11" fillId="5" borderId="3" xfId="0" applyFont="1" applyFill="1" applyBorder="1" applyAlignment="1">
      <alignment horizontal="left" vertical="center"/>
    </xf>
    <xf numFmtId="0" fontId="11" fillId="5" borderId="4" xfId="0" applyFont="1" applyFill="1" applyBorder="1" applyAlignment="1">
      <alignment horizontal="left" vertical="center"/>
    </xf>
    <xf numFmtId="0" fontId="11" fillId="5" borderId="5" xfId="0" applyFont="1" applyFill="1" applyBorder="1" applyAlignment="1">
      <alignment horizontal="left" vertical="center"/>
    </xf>
    <xf numFmtId="0" fontId="11" fillId="7" borderId="1" xfId="0" applyFont="1" applyFill="1" applyBorder="1" applyAlignment="1" applyProtection="1">
      <alignment horizontal="center" vertical="center"/>
      <protection locked="0"/>
    </xf>
    <xf numFmtId="0" fontId="11" fillId="5" borderId="1" xfId="0" applyFont="1" applyFill="1" applyBorder="1" applyAlignment="1">
      <alignment horizontal="center" vertical="center"/>
    </xf>
    <xf numFmtId="49" fontId="14" fillId="5" borderId="0" xfId="0" applyNumberFormat="1" applyFont="1" applyFill="1" applyAlignment="1" applyProtection="1">
      <alignment horizontal="center" vertical="center"/>
      <protection locked="0"/>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7" borderId="3" xfId="0" applyFont="1" applyFill="1" applyBorder="1" applyAlignment="1">
      <alignment horizontal="left" vertical="center"/>
    </xf>
    <xf numFmtId="0" fontId="14" fillId="7" borderId="4" xfId="0" applyFont="1" applyFill="1" applyBorder="1" applyAlignment="1">
      <alignment horizontal="left" vertical="center"/>
    </xf>
    <xf numFmtId="0" fontId="14" fillId="7" borderId="5" xfId="0" applyFont="1" applyFill="1" applyBorder="1" applyAlignment="1">
      <alignment horizontal="left" vertical="center"/>
    </xf>
    <xf numFmtId="0" fontId="14" fillId="0" borderId="3" xfId="0" applyFont="1" applyBorder="1" applyAlignment="1" applyProtection="1">
      <alignment horizontal="justify" vertical="top" wrapText="1"/>
      <protection locked="0"/>
    </xf>
    <xf numFmtId="0" fontId="14" fillId="0" borderId="4" xfId="0" applyFont="1" applyBorder="1" applyAlignment="1" applyProtection="1">
      <alignment horizontal="justify" vertical="top" wrapText="1"/>
      <protection locked="0"/>
    </xf>
    <xf numFmtId="0" fontId="14" fillId="0" borderId="5" xfId="0" applyFont="1" applyBorder="1" applyAlignment="1" applyProtection="1">
      <alignment horizontal="justify" vertical="top" wrapText="1"/>
      <protection locked="0"/>
    </xf>
    <xf numFmtId="0" fontId="11" fillId="7" borderId="1" xfId="0" applyFont="1" applyFill="1" applyBorder="1" applyAlignment="1" applyProtection="1">
      <alignment vertical="center" wrapText="1"/>
      <protection locked="0"/>
    </xf>
    <xf numFmtId="0" fontId="14" fillId="7" borderId="1" xfId="0" applyFont="1" applyFill="1" applyBorder="1" applyAlignment="1" applyProtection="1">
      <alignment vertical="center" wrapText="1"/>
      <protection locked="0"/>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4" fillId="0" borderId="1" xfId="0" applyFont="1" applyBorder="1" applyAlignment="1" applyProtection="1">
      <alignment horizontal="center" vertical="center" wrapText="1"/>
      <protection locked="0"/>
    </xf>
    <xf numFmtId="1" fontId="14" fillId="5" borderId="1" xfId="0" applyNumberFormat="1" applyFont="1" applyFill="1" applyBorder="1" applyAlignment="1" applyProtection="1">
      <alignment horizontal="center" vertical="center" wrapText="1"/>
      <protection locked="0"/>
    </xf>
    <xf numFmtId="49" fontId="14" fillId="0" borderId="1" xfId="0" applyNumberFormat="1" applyFont="1" applyBorder="1" applyAlignment="1" applyProtection="1">
      <alignment vertical="center"/>
      <protection locked="0"/>
    </xf>
    <xf numFmtId="164" fontId="11" fillId="0" borderId="1" xfId="1" applyFont="1" applyFill="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169" fontId="11" fillId="5" borderId="3" xfId="0" applyNumberFormat="1" applyFont="1" applyFill="1" applyBorder="1" applyAlignment="1" applyProtection="1">
      <alignment horizontal="center" vertical="center"/>
      <protection locked="0"/>
    </xf>
    <xf numFmtId="169" fontId="11" fillId="5" borderId="4" xfId="0" applyNumberFormat="1" applyFont="1" applyFill="1" applyBorder="1" applyAlignment="1" applyProtection="1">
      <alignment horizontal="center" vertical="center"/>
      <protection locked="0"/>
    </xf>
    <xf numFmtId="169" fontId="11" fillId="5" borderId="5" xfId="0" applyNumberFormat="1" applyFont="1" applyFill="1" applyBorder="1" applyAlignment="1" applyProtection="1">
      <alignment horizontal="center" vertical="center"/>
      <protection locked="0"/>
    </xf>
    <xf numFmtId="0" fontId="0" fillId="0" borderId="0" xfId="0" applyAlignment="1">
      <alignment horizont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3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0" fillId="0" borderId="1" xfId="0" applyFont="1" applyBorder="1" applyAlignment="1">
      <alignment horizontal="center" vertical="center"/>
    </xf>
    <xf numFmtId="0" fontId="5" fillId="0" borderId="1"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6" fillId="7" borderId="0" xfId="0" applyFont="1" applyFill="1" applyAlignment="1">
      <alignment horizontal="center" vertical="center" wrapText="1"/>
    </xf>
    <xf numFmtId="0" fontId="1" fillId="0" borderId="0" xfId="0" applyFont="1" applyAlignment="1">
      <alignment horizontal="left" vertical="center" wrapText="1"/>
    </xf>
    <xf numFmtId="0" fontId="6" fillId="7" borderId="0" xfId="0" applyFont="1" applyFill="1" applyAlignment="1">
      <alignment horizontal="center" vertical="center"/>
    </xf>
    <xf numFmtId="0" fontId="27" fillId="0" borderId="0" xfId="0" applyFont="1" applyAlignment="1">
      <alignment horizontal="center"/>
    </xf>
    <xf numFmtId="0" fontId="1" fillId="0" borderId="0" xfId="0" applyFont="1" applyAlignment="1">
      <alignment horizontal="left" vertical="justify" wrapText="1"/>
    </xf>
    <xf numFmtId="0" fontId="0" fillId="0" borderId="0" xfId="0" applyAlignment="1">
      <alignment horizontal="left" vertical="justify" wrapText="1"/>
    </xf>
    <xf numFmtId="0" fontId="6" fillId="0" borderId="6" xfId="0" applyFont="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0" fillId="7" borderId="5" xfId="0" applyFill="1" applyBorder="1" applyAlignment="1">
      <alignment horizontal="center"/>
    </xf>
    <xf numFmtId="0" fontId="0" fillId="0" borderId="22" xfId="0" applyBorder="1" applyAlignment="1">
      <alignment horizontal="center" vertical="center"/>
    </xf>
    <xf numFmtId="0" fontId="0" fillId="0" borderId="3" xfId="0" applyBorder="1" applyAlignment="1">
      <alignment horizontal="justify" vertical="justify" wrapText="1"/>
    </xf>
    <xf numFmtId="0" fontId="0" fillId="0" borderId="4" xfId="0" applyBorder="1" applyAlignment="1">
      <alignment horizontal="justify" vertical="justify" wrapText="1"/>
    </xf>
    <xf numFmtId="0" fontId="0" fillId="0" borderId="5" xfId="0" applyBorder="1" applyAlignment="1">
      <alignment horizontal="justify" vertical="justify" wrapText="1"/>
    </xf>
    <xf numFmtId="14" fontId="0" fillId="0" borderId="22" xfId="0" applyNumberFormat="1" applyBorder="1" applyAlignment="1">
      <alignment horizontal="center" vertical="center"/>
    </xf>
    <xf numFmtId="0" fontId="0" fillId="0" borderId="13" xfId="0" applyBorder="1" applyAlignment="1">
      <alignment horizontal="center"/>
    </xf>
    <xf numFmtId="0" fontId="0" fillId="5" borderId="3" xfId="0" applyFill="1" applyBorder="1" applyAlignment="1">
      <alignment horizontal="justify" wrapText="1"/>
    </xf>
    <xf numFmtId="0" fontId="0" fillId="5" borderId="4" xfId="0" applyFill="1" applyBorder="1" applyAlignment="1">
      <alignment horizontal="justify" wrapText="1"/>
    </xf>
    <xf numFmtId="0" fontId="0" fillId="5" borderId="5" xfId="0" applyFill="1" applyBorder="1" applyAlignment="1">
      <alignment horizontal="justify" wrapText="1"/>
    </xf>
    <xf numFmtId="0" fontId="0" fillId="0" borderId="3" xfId="0" applyBorder="1" applyAlignment="1">
      <alignment horizontal="justify" wrapText="1"/>
    </xf>
    <xf numFmtId="0" fontId="0" fillId="0" borderId="4" xfId="0" applyBorder="1" applyAlignment="1">
      <alignment horizontal="justify" wrapText="1"/>
    </xf>
    <xf numFmtId="0" fontId="0" fillId="0" borderId="5" xfId="0" applyBorder="1" applyAlignment="1">
      <alignment horizontal="justify" wrapText="1"/>
    </xf>
    <xf numFmtId="0" fontId="6" fillId="0" borderId="1" xfId="0" applyFont="1" applyBorder="1" applyAlignment="1">
      <alignment horizontal="center"/>
    </xf>
    <xf numFmtId="0" fontId="0" fillId="0" borderId="1" xfId="0" applyBorder="1" applyAlignment="1">
      <alignment horizontal="center"/>
    </xf>
    <xf numFmtId="0" fontId="6" fillId="0" borderId="3" xfId="0" applyFont="1" applyBorder="1" applyAlignment="1">
      <alignment horizontal="center" vertical="top" wrapText="1"/>
    </xf>
    <xf numFmtId="0" fontId="14" fillId="0" borderId="1" xfId="0" applyFont="1" applyBorder="1" applyAlignment="1">
      <alignment horizontal="center" vertical="top" wrapText="1"/>
    </xf>
    <xf numFmtId="0" fontId="16" fillId="0" borderId="1" xfId="0" applyFont="1" applyBorder="1" applyAlignment="1">
      <alignment vertical="top" wrapText="1"/>
    </xf>
    <xf numFmtId="0" fontId="0" fillId="0" borderId="1" xfId="0" applyBorder="1"/>
    <xf numFmtId="0" fontId="16" fillId="0" borderId="1" xfId="0" applyFont="1" applyBorder="1" applyAlignment="1">
      <alignment horizontal="left" wrapText="1"/>
    </xf>
    <xf numFmtId="0" fontId="17" fillId="0" borderId="1" xfId="0" applyFont="1" applyBorder="1" applyAlignment="1">
      <alignment horizontal="left" wrapText="1"/>
    </xf>
    <xf numFmtId="0" fontId="14" fillId="0" borderId="22" xfId="0" applyFont="1" applyBorder="1" applyAlignment="1">
      <alignment horizontal="center" vertical="top" wrapText="1"/>
    </xf>
    <xf numFmtId="0" fontId="11" fillId="0" borderId="26" xfId="0" applyFont="1" applyBorder="1"/>
    <xf numFmtId="0" fontId="0" fillId="0" borderId="3" xfId="0" applyBorder="1"/>
    <xf numFmtId="0" fontId="11" fillId="0" borderId="28" xfId="0" applyFont="1" applyBorder="1" applyAlignment="1">
      <alignment horizontal="justify" vertical="top" wrapText="1"/>
    </xf>
    <xf numFmtId="0" fontId="11" fillId="0" borderId="0" xfId="0" applyFont="1" applyAlignment="1">
      <alignment horizontal="justify" vertical="top" wrapText="1"/>
    </xf>
    <xf numFmtId="0" fontId="11" fillId="0" borderId="25" xfId="0" applyFont="1" applyBorder="1" applyAlignment="1">
      <alignment horizontal="justify" vertical="top" wrapText="1"/>
    </xf>
    <xf numFmtId="0" fontId="16" fillId="0" borderId="18" xfId="0" applyFont="1" applyBorder="1" applyAlignment="1">
      <alignment horizontal="center" wrapText="1"/>
    </xf>
    <xf numFmtId="0" fontId="16" fillId="0" borderId="31" xfId="0" applyFont="1" applyBorder="1" applyAlignment="1">
      <alignment horizontal="center" wrapText="1"/>
    </xf>
    <xf numFmtId="0" fontId="17" fillId="0" borderId="18" xfId="0" applyFont="1" applyBorder="1" applyAlignment="1">
      <alignment horizontal="center" wrapText="1"/>
    </xf>
    <xf numFmtId="0" fontId="17" fillId="0" borderId="31" xfId="0" applyFont="1" applyBorder="1" applyAlignment="1">
      <alignment horizontal="center" wrapText="1"/>
    </xf>
    <xf numFmtId="0" fontId="17" fillId="0" borderId="1" xfId="0" applyFont="1" applyBorder="1" applyAlignment="1">
      <alignment horizontal="center" wrapText="1"/>
    </xf>
    <xf numFmtId="0" fontId="16" fillId="0" borderId="1" xfId="0" applyFont="1" applyBorder="1" applyAlignment="1">
      <alignment horizontal="center" wrapText="1"/>
    </xf>
    <xf numFmtId="0" fontId="6" fillId="0" borderId="22" xfId="0" applyFont="1" applyBorder="1" applyAlignment="1">
      <alignment horizontal="center" vertical="top" wrapText="1"/>
    </xf>
    <xf numFmtId="0" fontId="6" fillId="0" borderId="1" xfId="0" applyFont="1" applyBorder="1" applyAlignment="1">
      <alignment horizontal="center" vertical="top" wrapText="1"/>
    </xf>
    <xf numFmtId="0" fontId="11" fillId="0" borderId="26" xfId="0" applyFont="1" applyBorder="1" applyAlignment="1">
      <alignment horizontal="justify" vertical="top" wrapText="1"/>
    </xf>
    <xf numFmtId="0" fontId="11" fillId="0" borderId="12" xfId="0" applyFont="1" applyBorder="1" applyAlignment="1">
      <alignment horizontal="justify" vertical="top" wrapText="1"/>
    </xf>
    <xf numFmtId="0" fontId="11" fillId="0" borderId="27" xfId="0" applyFont="1" applyBorder="1" applyAlignment="1">
      <alignment horizontal="justify" vertical="top" wrapText="1"/>
    </xf>
    <xf numFmtId="0" fontId="16" fillId="0" borderId="3" xfId="0" applyFont="1" applyBorder="1" applyAlignment="1">
      <alignment horizontal="center" wrapText="1"/>
    </xf>
    <xf numFmtId="0" fontId="16" fillId="0" borderId="5" xfId="0" applyFont="1" applyBorder="1" applyAlignment="1">
      <alignment horizontal="center" wrapText="1"/>
    </xf>
    <xf numFmtId="0" fontId="16" fillId="0" borderId="1" xfId="0" applyFont="1" applyBorder="1" applyAlignment="1">
      <alignment wrapText="1"/>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16" fillId="0" borderId="5" xfId="0" applyFont="1" applyBorder="1" applyAlignment="1">
      <alignment horizontal="left" vertical="top" wrapText="1"/>
    </xf>
    <xf numFmtId="0" fontId="16" fillId="0" borderId="1" xfId="0" applyFont="1" applyBorder="1" applyAlignment="1">
      <alignment horizontal="left" vertical="top" wrapText="1"/>
    </xf>
    <xf numFmtId="0" fontId="11" fillId="0" borderId="22" xfId="0" applyFont="1" applyBorder="1" applyAlignment="1">
      <alignment horizontal="justify" vertical="top" wrapText="1"/>
    </xf>
    <xf numFmtId="0" fontId="11" fillId="0" borderId="6" xfId="0" applyFont="1" applyBorder="1" applyAlignment="1">
      <alignment horizontal="justify" vertical="top" wrapText="1"/>
    </xf>
    <xf numFmtId="0" fontId="18" fillId="0" borderId="28" xfId="0" applyFont="1" applyBorder="1" applyAlignment="1">
      <alignment horizontal="justify" vertical="top" wrapText="1"/>
    </xf>
    <xf numFmtId="0" fontId="0" fillId="0" borderId="0" xfId="0" applyAlignment="1">
      <alignment horizontal="justify" vertical="top"/>
    </xf>
    <xf numFmtId="0" fontId="0" fillId="0" borderId="25" xfId="0" applyBorder="1" applyAlignment="1">
      <alignment horizontal="justify" vertical="top"/>
    </xf>
    <xf numFmtId="0" fontId="14" fillId="0" borderId="28" xfId="0" applyFont="1" applyBorder="1" applyAlignment="1">
      <alignment horizontal="center" vertical="top" wrapText="1"/>
    </xf>
    <xf numFmtId="0" fontId="0" fillId="0" borderId="0" xfId="0"/>
    <xf numFmtId="0" fontId="11" fillId="0" borderId="1" xfId="0" applyFont="1" applyBorder="1" applyAlignment="1">
      <alignment horizontal="justify" vertical="top" wrapText="1"/>
    </xf>
    <xf numFmtId="0" fontId="11" fillId="0" borderId="3" xfId="0" applyFont="1" applyBorder="1" applyAlignment="1">
      <alignment horizontal="justify" vertical="top" wrapText="1"/>
    </xf>
    <xf numFmtId="0" fontId="11" fillId="0" borderId="4" xfId="0" applyFont="1" applyBorder="1" applyAlignment="1">
      <alignment horizontal="justify" vertical="top" wrapText="1"/>
    </xf>
    <xf numFmtId="0" fontId="11" fillId="0" borderId="5" xfId="0" applyFont="1" applyBorder="1" applyAlignment="1">
      <alignment horizontal="justify" vertical="top" wrapText="1"/>
    </xf>
    <xf numFmtId="0" fontId="14" fillId="0" borderId="6" xfId="0" applyFont="1" applyBorder="1" applyAlignment="1">
      <alignment horizontal="center" vertical="top" wrapText="1"/>
    </xf>
    <xf numFmtId="0" fontId="11" fillId="0" borderId="6" xfId="0" applyFont="1" applyBorder="1"/>
    <xf numFmtId="0" fontId="11" fillId="0" borderId="23" xfId="0" applyFont="1" applyBorder="1" applyAlignment="1">
      <alignment horizontal="justify" vertical="top" wrapText="1"/>
    </xf>
    <xf numFmtId="0" fontId="11" fillId="0" borderId="13" xfId="0" applyFont="1" applyBorder="1" applyAlignment="1">
      <alignment horizontal="justify" vertical="top" wrapText="1"/>
    </xf>
    <xf numFmtId="0" fontId="11" fillId="0" borderId="24" xfId="0" applyFont="1" applyBorder="1" applyAlignment="1">
      <alignment horizontal="justify" vertical="top" wrapText="1"/>
    </xf>
    <xf numFmtId="0" fontId="16" fillId="0" borderId="23" xfId="0" applyFont="1" applyBorder="1" applyAlignment="1">
      <alignment wrapText="1"/>
    </xf>
    <xf numFmtId="0" fontId="0" fillId="0" borderId="24" xfId="0" applyBorder="1" applyAlignment="1">
      <alignment wrapText="1"/>
    </xf>
    <xf numFmtId="0" fontId="16" fillId="0" borderId="26" xfId="0" applyFont="1" applyBorder="1" applyAlignment="1">
      <alignment wrapText="1"/>
    </xf>
    <xf numFmtId="0" fontId="0" fillId="0" borderId="27" xfId="0" applyBorder="1" applyAlignment="1">
      <alignment wrapText="1"/>
    </xf>
    <xf numFmtId="0" fontId="16" fillId="0" borderId="0" xfId="0" applyFont="1" applyAlignment="1">
      <alignment horizontal="left" wrapText="1"/>
    </xf>
    <xf numFmtId="0" fontId="11" fillId="0" borderId="0" xfId="0" applyFont="1" applyAlignment="1">
      <alignment horizontal="justify" wrapText="1"/>
    </xf>
    <xf numFmtId="0" fontId="0" fillId="0" borderId="0" xfId="0" applyAlignment="1">
      <alignment horizontal="justify"/>
    </xf>
    <xf numFmtId="0" fontId="11" fillId="0" borderId="0" xfId="0" applyFont="1" applyAlignment="1">
      <alignment horizontal="justify" vertical="justify"/>
    </xf>
    <xf numFmtId="0" fontId="6" fillId="2" borderId="2" xfId="0" applyFont="1" applyFill="1" applyBorder="1" applyAlignment="1">
      <alignment horizontal="center" vertical="top" wrapText="1"/>
    </xf>
    <xf numFmtId="0" fontId="0" fillId="0" borderId="29" xfId="0" applyBorder="1"/>
    <xf numFmtId="0" fontId="0" fillId="0" borderId="30" xfId="0" applyBorder="1"/>
    <xf numFmtId="0" fontId="0" fillId="0" borderId="1" xfId="0" applyBorder="1" applyAlignment="1">
      <alignment horizontal="center" vertical="top" wrapText="1"/>
    </xf>
    <xf numFmtId="0" fontId="1" fillId="0" borderId="29" xfId="0" applyFont="1" applyBorder="1"/>
  </cellXfs>
  <cellStyles count="3">
    <cellStyle name="Millares" xfId="1" builtinId="3"/>
    <cellStyle name="Millares_Comprobantes1" xfId="2"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jpe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33</xdr:col>
      <xdr:colOff>0</xdr:colOff>
      <xdr:row>0</xdr:row>
      <xdr:rowOff>0</xdr:rowOff>
    </xdr:from>
    <xdr:ext cx="65" cy="294953"/>
    <xdr:sp macro="" textlink="">
      <xdr:nvSpPr>
        <xdr:cNvPr id="27649" name="Rectangle 1">
          <a:extLst>
            <a:ext uri="{FF2B5EF4-FFF2-40B4-BE49-F238E27FC236}">
              <a16:creationId xmlns:a16="http://schemas.microsoft.com/office/drawing/2014/main" id="{00000000-0008-0000-0000-0000016C0000}"/>
            </a:ext>
          </a:extLst>
        </xdr:cNvPr>
        <xdr:cNvSpPr>
          <a:spLocks noChangeArrowheads="1"/>
        </xdr:cNvSpPr>
      </xdr:nvSpPr>
      <xdr:spPr bwMode="auto">
        <a:xfrm>
          <a:off x="10458450" y="0"/>
          <a:ext cx="65" cy="294953"/>
        </a:xfrm>
        <a:prstGeom prst="rect">
          <a:avLst/>
        </a:prstGeom>
        <a:noFill/>
        <a:ln w="9525">
          <a:noFill/>
          <a:miter lim="800000"/>
          <a:headEnd/>
          <a:tailEnd/>
        </a:ln>
      </xdr:spPr>
      <xdr:txBody>
        <a:bodyPr wrap="none" lIns="0" tIns="0" rIns="0" bIns="0" anchor="t" upright="1">
          <a:spAutoFit/>
        </a:bodyPr>
        <a:lstStyle/>
        <a:p>
          <a:pPr algn="ctr" rtl="0">
            <a:defRPr sz="1000"/>
          </a:pPr>
          <a:endParaRPr lang="en-US" sz="1000" b="0" i="0" strike="noStrike">
            <a:solidFill>
              <a:srgbClr val="000000"/>
            </a:solidFill>
            <a:latin typeface="Times New Roman"/>
            <a:cs typeface="Times New Roman"/>
          </a:endParaRPr>
        </a:p>
        <a:p>
          <a:pPr algn="ctr" rtl="0">
            <a:defRPr sz="1000"/>
          </a:pPr>
          <a:endParaRPr lang="en-US" sz="1000" b="0" i="0" strike="noStrike">
            <a:solidFill>
              <a:srgbClr val="000000"/>
            </a:solidFill>
            <a:latin typeface="Times New Roman"/>
            <a:cs typeface="Times New Roman"/>
          </a:endParaRPr>
        </a:p>
      </xdr:txBody>
    </xdr:sp>
    <xdr:clientData/>
  </xdr:oneCellAnchor>
  <xdr:twoCellAnchor editAs="oneCell">
    <xdr:from>
      <xdr:col>32</xdr:col>
      <xdr:colOff>295275</xdr:colOff>
      <xdr:row>0</xdr:row>
      <xdr:rowOff>0</xdr:rowOff>
    </xdr:from>
    <xdr:to>
      <xdr:col>33</xdr:col>
      <xdr:colOff>304800</xdr:colOff>
      <xdr:row>1</xdr:row>
      <xdr:rowOff>152400</xdr:rowOff>
    </xdr:to>
    <xdr:sp macro="" textlink="">
      <xdr:nvSpPr>
        <xdr:cNvPr id="27650" name="Rectangle 2">
          <a:extLst>
            <a:ext uri="{FF2B5EF4-FFF2-40B4-BE49-F238E27FC236}">
              <a16:creationId xmlns:a16="http://schemas.microsoft.com/office/drawing/2014/main" id="{00000000-0008-0000-0000-0000026C0000}"/>
            </a:ext>
          </a:extLst>
        </xdr:cNvPr>
        <xdr:cNvSpPr>
          <a:spLocks noChangeArrowheads="1"/>
        </xdr:cNvSpPr>
      </xdr:nvSpPr>
      <xdr:spPr bwMode="auto">
        <a:xfrm>
          <a:off x="9172575" y="0"/>
          <a:ext cx="323850" cy="228600"/>
        </a:xfrm>
        <a:prstGeom prst="rect">
          <a:avLst/>
        </a:prstGeom>
        <a:noFill/>
        <a:ln w="9525">
          <a:noFill/>
          <a:miter lim="800000"/>
          <a:headEnd/>
          <a:tailEnd/>
        </a:ln>
      </xdr:spPr>
      <xdr:txBody>
        <a:bodyPr vertOverflow="clip" wrap="square" lIns="0" tIns="0" rIns="0" bIns="0" anchor="t" upright="1"/>
        <a:lstStyle/>
        <a:p>
          <a:pPr algn="ctr" rtl="0">
            <a:defRPr sz="1000"/>
          </a:pPr>
          <a:r>
            <a:rPr lang="en-US" sz="400" b="0" i="0" strike="noStrike">
              <a:solidFill>
                <a:srgbClr val="000000"/>
              </a:solidFill>
              <a:latin typeface="Tahoma"/>
              <a:cs typeface="Tahoma"/>
            </a:rPr>
            <a:t>  </a:t>
          </a:r>
          <a:endParaRPr lang="en-US" sz="1000" b="0" i="0" strike="noStrike">
            <a:solidFill>
              <a:srgbClr val="000000"/>
            </a:solidFill>
            <a:latin typeface="Times New Roman"/>
            <a:cs typeface="Times New Roman"/>
          </a:endParaRPr>
        </a:p>
        <a:p>
          <a:pPr algn="ctr" rtl="0">
            <a:defRPr sz="1000"/>
          </a:pPr>
          <a:endParaRPr lang="en-US" sz="1000" b="0" i="0" strike="noStrike">
            <a:solidFill>
              <a:srgbClr val="000000"/>
            </a:solidFill>
            <a:latin typeface="Times New Roman"/>
            <a:cs typeface="Times New Roman"/>
          </a:endParaRPr>
        </a:p>
      </xdr:txBody>
    </xdr:sp>
    <xdr:clientData/>
  </xdr:twoCellAnchor>
  <xdr:twoCellAnchor>
    <xdr:from>
      <xdr:col>32</xdr:col>
      <xdr:colOff>314325</xdr:colOff>
      <xdr:row>0</xdr:row>
      <xdr:rowOff>0</xdr:rowOff>
    </xdr:from>
    <xdr:to>
      <xdr:col>34</xdr:col>
      <xdr:colOff>85725</xdr:colOff>
      <xdr:row>0</xdr:row>
      <xdr:rowOff>0</xdr:rowOff>
    </xdr:to>
    <xdr:sp macro="" textlink="">
      <xdr:nvSpPr>
        <xdr:cNvPr id="28669" name="Rectangle 3">
          <a:extLst>
            <a:ext uri="{FF2B5EF4-FFF2-40B4-BE49-F238E27FC236}">
              <a16:creationId xmlns:a16="http://schemas.microsoft.com/office/drawing/2014/main" id="{00000000-0008-0000-0000-0000FD6F0000}"/>
            </a:ext>
          </a:extLst>
        </xdr:cNvPr>
        <xdr:cNvSpPr>
          <a:spLocks noChangeArrowheads="1"/>
        </xdr:cNvSpPr>
      </xdr:nvSpPr>
      <xdr:spPr bwMode="auto">
        <a:xfrm>
          <a:off x="10458450" y="0"/>
          <a:ext cx="438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33</xdr:col>
      <xdr:colOff>0</xdr:colOff>
      <xdr:row>0</xdr:row>
      <xdr:rowOff>0</xdr:rowOff>
    </xdr:from>
    <xdr:ext cx="65" cy="294953"/>
    <xdr:sp macro="" textlink="">
      <xdr:nvSpPr>
        <xdr:cNvPr id="27652" name="Rectangle 4">
          <a:extLst>
            <a:ext uri="{FF2B5EF4-FFF2-40B4-BE49-F238E27FC236}">
              <a16:creationId xmlns:a16="http://schemas.microsoft.com/office/drawing/2014/main" id="{00000000-0008-0000-0000-0000046C0000}"/>
            </a:ext>
          </a:extLst>
        </xdr:cNvPr>
        <xdr:cNvSpPr>
          <a:spLocks noChangeArrowheads="1"/>
        </xdr:cNvSpPr>
      </xdr:nvSpPr>
      <xdr:spPr bwMode="auto">
        <a:xfrm>
          <a:off x="10458450" y="0"/>
          <a:ext cx="65" cy="294953"/>
        </a:xfrm>
        <a:prstGeom prst="rect">
          <a:avLst/>
        </a:prstGeom>
        <a:noFill/>
        <a:ln w="9525">
          <a:noFill/>
          <a:miter lim="800000"/>
          <a:headEnd/>
          <a:tailEnd/>
        </a:ln>
      </xdr:spPr>
      <xdr:txBody>
        <a:bodyPr wrap="none" lIns="0" tIns="0" rIns="0" bIns="0" anchor="t" upright="1">
          <a:spAutoFit/>
        </a:bodyPr>
        <a:lstStyle/>
        <a:p>
          <a:pPr algn="ctr" rtl="0">
            <a:defRPr sz="1000"/>
          </a:pPr>
          <a:endParaRPr lang="en-US" sz="1000" b="0" i="0" strike="noStrike">
            <a:solidFill>
              <a:srgbClr val="000000"/>
            </a:solidFill>
            <a:latin typeface="Times New Roman"/>
            <a:cs typeface="Times New Roman"/>
          </a:endParaRPr>
        </a:p>
        <a:p>
          <a:pPr algn="ctr" rtl="0">
            <a:defRPr sz="1000"/>
          </a:pPr>
          <a:endParaRPr lang="en-US" sz="1000" b="0" i="0" strike="noStrike">
            <a:solidFill>
              <a:srgbClr val="000000"/>
            </a:solidFill>
            <a:latin typeface="Times New Roman"/>
            <a:cs typeface="Times New Roman"/>
          </a:endParaRPr>
        </a:p>
      </xdr:txBody>
    </xdr:sp>
    <xdr:clientData/>
  </xdr:oneCellAnchor>
  <xdr:twoCellAnchor>
    <xdr:from>
      <xdr:col>5</xdr:col>
      <xdr:colOff>85725</xdr:colOff>
      <xdr:row>9</xdr:row>
      <xdr:rowOff>9525</xdr:rowOff>
    </xdr:from>
    <xdr:to>
      <xdr:col>30</xdr:col>
      <xdr:colOff>19050</xdr:colOff>
      <xdr:row>10</xdr:row>
      <xdr:rowOff>57150</xdr:rowOff>
    </xdr:to>
    <xdr:sp macro="" textlink="">
      <xdr:nvSpPr>
        <xdr:cNvPr id="27653" name="Rectangle 5">
          <a:extLst>
            <a:ext uri="{FF2B5EF4-FFF2-40B4-BE49-F238E27FC236}">
              <a16:creationId xmlns:a16="http://schemas.microsoft.com/office/drawing/2014/main" id="{00000000-0008-0000-0000-0000056C0000}"/>
            </a:ext>
          </a:extLst>
        </xdr:cNvPr>
        <xdr:cNvSpPr>
          <a:spLocks noChangeArrowheads="1"/>
        </xdr:cNvSpPr>
      </xdr:nvSpPr>
      <xdr:spPr bwMode="auto">
        <a:xfrm>
          <a:off x="1371600" y="1323975"/>
          <a:ext cx="6981825" cy="161925"/>
        </a:xfrm>
        <a:prstGeom prst="rect">
          <a:avLst/>
        </a:prstGeom>
        <a:solidFill>
          <a:srgbClr val="969696"/>
        </a:solidFill>
        <a:ln w="9525">
          <a:solidFill>
            <a:srgbClr val="000000"/>
          </a:solidFill>
          <a:miter lim="800000"/>
          <a:headEnd/>
          <a:tailEnd/>
        </a:ln>
      </xdr:spPr>
      <xdr:txBody>
        <a:bodyPr vertOverflow="clip" wrap="square" lIns="27432" tIns="22860" rIns="27432" bIns="0" anchor="t" upright="1"/>
        <a:lstStyle/>
        <a:p>
          <a:pPr algn="ctr" rtl="0">
            <a:defRPr sz="1000"/>
          </a:pPr>
          <a:r>
            <a:rPr lang="en-US" sz="1000" b="1" i="0" strike="noStrike">
              <a:solidFill>
                <a:srgbClr val="FFFFFF"/>
              </a:solidFill>
              <a:latin typeface="Arial"/>
              <a:cs typeface="Arial"/>
            </a:rPr>
            <a:t>DATOS PARA SER TRAMITADOS POR EL CONTRATISTA</a:t>
          </a:r>
        </a:p>
      </xdr:txBody>
    </xdr:sp>
    <xdr:clientData/>
  </xdr:twoCellAnchor>
  <xdr:twoCellAnchor>
    <xdr:from>
      <xdr:col>30</xdr:col>
      <xdr:colOff>266700</xdr:colOff>
      <xdr:row>205</xdr:row>
      <xdr:rowOff>9525</xdr:rowOff>
    </xdr:from>
    <xdr:to>
      <xdr:col>32</xdr:col>
      <xdr:colOff>9525</xdr:colOff>
      <xdr:row>205</xdr:row>
      <xdr:rowOff>9525</xdr:rowOff>
    </xdr:to>
    <xdr:sp macro="" textlink="">
      <xdr:nvSpPr>
        <xdr:cNvPr id="37888" name="Line 94">
          <a:extLst>
            <a:ext uri="{FF2B5EF4-FFF2-40B4-BE49-F238E27FC236}">
              <a16:creationId xmlns:a16="http://schemas.microsoft.com/office/drawing/2014/main" id="{00000000-0008-0000-0000-000000940000}"/>
            </a:ext>
          </a:extLst>
        </xdr:cNvPr>
        <xdr:cNvSpPr>
          <a:spLocks noChangeShapeType="1"/>
        </xdr:cNvSpPr>
      </xdr:nvSpPr>
      <xdr:spPr bwMode="auto">
        <a:xfrm>
          <a:off x="9867900" y="15640050"/>
          <a:ext cx="2857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15</xdr:row>
      <xdr:rowOff>123825</xdr:rowOff>
    </xdr:from>
    <xdr:to>
      <xdr:col>7</xdr:col>
      <xdr:colOff>0</xdr:colOff>
      <xdr:row>15</xdr:row>
      <xdr:rowOff>123825</xdr:rowOff>
    </xdr:to>
    <xdr:sp macro="" textlink="">
      <xdr:nvSpPr>
        <xdr:cNvPr id="37889" name="Line 95">
          <a:extLst>
            <a:ext uri="{FF2B5EF4-FFF2-40B4-BE49-F238E27FC236}">
              <a16:creationId xmlns:a16="http://schemas.microsoft.com/office/drawing/2014/main" id="{00000000-0008-0000-0000-000001940000}"/>
            </a:ext>
          </a:extLst>
        </xdr:cNvPr>
        <xdr:cNvSpPr>
          <a:spLocks noChangeShapeType="1"/>
        </xdr:cNvSpPr>
      </xdr:nvSpPr>
      <xdr:spPr bwMode="auto">
        <a:xfrm>
          <a:off x="2867025" y="2724150"/>
          <a:ext cx="2571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38100</xdr:colOff>
          <xdr:row>1</xdr:row>
          <xdr:rowOff>28575</xdr:rowOff>
        </xdr:from>
        <xdr:to>
          <xdr:col>4</xdr:col>
          <xdr:colOff>333375</xdr:colOff>
          <xdr:row>10</xdr:row>
          <xdr:rowOff>9525</xdr:rowOff>
        </xdr:to>
        <xdr:sp macro="" textlink="">
          <xdr:nvSpPr>
            <xdr:cNvPr id="27677" name="Object 29" hidden="1">
              <a:extLst>
                <a:ext uri="{63B3BB69-23CF-44E3-9099-C40C66FF867C}">
                  <a14:compatExt spid="_x0000_s27677"/>
                </a:ext>
                <a:ext uri="{FF2B5EF4-FFF2-40B4-BE49-F238E27FC236}">
                  <a16:creationId xmlns:a16="http://schemas.microsoft.com/office/drawing/2014/main" id="{00000000-0008-0000-0000-00001D6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28</xdr:col>
      <xdr:colOff>0</xdr:colOff>
      <xdr:row>2</xdr:row>
      <xdr:rowOff>0</xdr:rowOff>
    </xdr:from>
    <xdr:ext cx="65" cy="294953"/>
    <xdr:sp macro="" textlink="">
      <xdr:nvSpPr>
        <xdr:cNvPr id="2" name="Rectangle 1">
          <a:extLst>
            <a:ext uri="{FF2B5EF4-FFF2-40B4-BE49-F238E27FC236}">
              <a16:creationId xmlns:a16="http://schemas.microsoft.com/office/drawing/2014/main" id="{4B478193-4A2D-4832-B59A-AE09703A079C}"/>
            </a:ext>
          </a:extLst>
        </xdr:cNvPr>
        <xdr:cNvSpPr>
          <a:spLocks noChangeArrowheads="1"/>
        </xdr:cNvSpPr>
      </xdr:nvSpPr>
      <xdr:spPr bwMode="auto">
        <a:xfrm>
          <a:off x="9629775" y="1276350"/>
          <a:ext cx="65" cy="294953"/>
        </a:xfrm>
        <a:prstGeom prst="rect">
          <a:avLst/>
        </a:prstGeom>
        <a:noFill/>
        <a:ln w="9525">
          <a:noFill/>
          <a:miter lim="800000"/>
          <a:headEnd/>
          <a:tailEnd/>
        </a:ln>
      </xdr:spPr>
      <xdr:txBody>
        <a:bodyPr wrap="none" lIns="0" tIns="0" rIns="0" bIns="0" anchor="t" upright="1">
          <a:spAutoFit/>
        </a:bodyPr>
        <a:lstStyle/>
        <a:p>
          <a:pPr algn="ctr" rtl="0">
            <a:defRPr sz="1000"/>
          </a:pPr>
          <a:endParaRPr lang="en-US" sz="1000" b="0" i="0" strike="noStrike">
            <a:solidFill>
              <a:srgbClr val="000000"/>
            </a:solidFill>
            <a:latin typeface="Times New Roman"/>
            <a:cs typeface="Times New Roman"/>
          </a:endParaRPr>
        </a:p>
        <a:p>
          <a:pPr algn="ctr" rtl="0">
            <a:defRPr sz="1000"/>
          </a:pPr>
          <a:endParaRPr lang="en-US" sz="1000" b="0" i="0" strike="noStrike">
            <a:solidFill>
              <a:srgbClr val="000000"/>
            </a:solidFill>
            <a:latin typeface="Times New Roman"/>
            <a:cs typeface="Times New Roman"/>
          </a:endParaRPr>
        </a:p>
      </xdr:txBody>
    </xdr:sp>
    <xdr:clientData/>
  </xdr:oneCellAnchor>
  <xdr:twoCellAnchor editAs="oneCell">
    <xdr:from>
      <xdr:col>32</xdr:col>
      <xdr:colOff>295275</xdr:colOff>
      <xdr:row>2</xdr:row>
      <xdr:rowOff>0</xdr:rowOff>
    </xdr:from>
    <xdr:to>
      <xdr:col>33</xdr:col>
      <xdr:colOff>323850</xdr:colOff>
      <xdr:row>3</xdr:row>
      <xdr:rowOff>50006</xdr:rowOff>
    </xdr:to>
    <xdr:sp macro="" textlink="">
      <xdr:nvSpPr>
        <xdr:cNvPr id="3" name="Rectangle 2">
          <a:extLst>
            <a:ext uri="{FF2B5EF4-FFF2-40B4-BE49-F238E27FC236}">
              <a16:creationId xmlns:a16="http://schemas.microsoft.com/office/drawing/2014/main" id="{0B1315E0-91B4-4CE4-B8DE-B7979D34B6A5}"/>
            </a:ext>
          </a:extLst>
        </xdr:cNvPr>
        <xdr:cNvSpPr>
          <a:spLocks noChangeArrowheads="1"/>
        </xdr:cNvSpPr>
      </xdr:nvSpPr>
      <xdr:spPr bwMode="auto">
        <a:xfrm>
          <a:off x="11020425" y="1276350"/>
          <a:ext cx="323851" cy="230981"/>
        </a:xfrm>
        <a:prstGeom prst="rect">
          <a:avLst/>
        </a:prstGeom>
        <a:noFill/>
        <a:ln w="9525">
          <a:noFill/>
          <a:miter lim="800000"/>
          <a:headEnd/>
          <a:tailEnd/>
        </a:ln>
      </xdr:spPr>
      <xdr:txBody>
        <a:bodyPr vertOverflow="clip" wrap="square" lIns="0" tIns="0" rIns="0" bIns="0" anchor="t" upright="1"/>
        <a:lstStyle/>
        <a:p>
          <a:pPr algn="ctr" rtl="0">
            <a:defRPr sz="1000"/>
          </a:pPr>
          <a:r>
            <a:rPr lang="en-US" sz="400" b="0" i="0" strike="noStrike">
              <a:solidFill>
                <a:srgbClr val="000000"/>
              </a:solidFill>
              <a:latin typeface="Tahoma"/>
              <a:cs typeface="Tahoma"/>
            </a:rPr>
            <a:t>  </a:t>
          </a:r>
          <a:endParaRPr lang="en-US" sz="1000" b="0" i="0" strike="noStrike">
            <a:solidFill>
              <a:srgbClr val="000000"/>
            </a:solidFill>
            <a:latin typeface="Times New Roman"/>
            <a:cs typeface="Times New Roman"/>
          </a:endParaRPr>
        </a:p>
        <a:p>
          <a:pPr algn="ctr" rtl="0">
            <a:defRPr sz="1000"/>
          </a:pPr>
          <a:endParaRPr lang="en-US" sz="1000" b="0" i="0" strike="noStrike">
            <a:solidFill>
              <a:srgbClr val="000000"/>
            </a:solidFill>
            <a:latin typeface="Times New Roman"/>
            <a:cs typeface="Times New Roman"/>
          </a:endParaRPr>
        </a:p>
      </xdr:txBody>
    </xdr:sp>
    <xdr:clientData/>
  </xdr:twoCellAnchor>
  <xdr:twoCellAnchor>
    <xdr:from>
      <xdr:col>32</xdr:col>
      <xdr:colOff>314325</xdr:colOff>
      <xdr:row>2</xdr:row>
      <xdr:rowOff>0</xdr:rowOff>
    </xdr:from>
    <xdr:to>
      <xdr:col>34</xdr:col>
      <xdr:colOff>85725</xdr:colOff>
      <xdr:row>2</xdr:row>
      <xdr:rowOff>0</xdr:rowOff>
    </xdr:to>
    <xdr:sp macro="" textlink="">
      <xdr:nvSpPr>
        <xdr:cNvPr id="4" name="Rectangle 3">
          <a:extLst>
            <a:ext uri="{FF2B5EF4-FFF2-40B4-BE49-F238E27FC236}">
              <a16:creationId xmlns:a16="http://schemas.microsoft.com/office/drawing/2014/main" id="{1B3EE6B9-FA8E-42AF-A4FB-9F0E7A3E2466}"/>
            </a:ext>
          </a:extLst>
        </xdr:cNvPr>
        <xdr:cNvSpPr>
          <a:spLocks noChangeArrowheads="1"/>
        </xdr:cNvSpPr>
      </xdr:nvSpPr>
      <xdr:spPr bwMode="auto">
        <a:xfrm>
          <a:off x="11039475" y="1276350"/>
          <a:ext cx="438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28</xdr:col>
      <xdr:colOff>0</xdr:colOff>
      <xdr:row>2</xdr:row>
      <xdr:rowOff>0</xdr:rowOff>
    </xdr:from>
    <xdr:ext cx="65" cy="294953"/>
    <xdr:sp macro="" textlink="">
      <xdr:nvSpPr>
        <xdr:cNvPr id="5" name="Rectangle 4">
          <a:extLst>
            <a:ext uri="{FF2B5EF4-FFF2-40B4-BE49-F238E27FC236}">
              <a16:creationId xmlns:a16="http://schemas.microsoft.com/office/drawing/2014/main" id="{1A5EED5A-214F-4DFD-9912-99E85472AC81}"/>
            </a:ext>
          </a:extLst>
        </xdr:cNvPr>
        <xdr:cNvSpPr>
          <a:spLocks noChangeArrowheads="1"/>
        </xdr:cNvSpPr>
      </xdr:nvSpPr>
      <xdr:spPr bwMode="auto">
        <a:xfrm>
          <a:off x="9629775" y="1276350"/>
          <a:ext cx="65" cy="294953"/>
        </a:xfrm>
        <a:prstGeom prst="rect">
          <a:avLst/>
        </a:prstGeom>
        <a:noFill/>
        <a:ln w="9525">
          <a:noFill/>
          <a:miter lim="800000"/>
          <a:headEnd/>
          <a:tailEnd/>
        </a:ln>
      </xdr:spPr>
      <xdr:txBody>
        <a:bodyPr wrap="none" lIns="0" tIns="0" rIns="0" bIns="0" anchor="t" upright="1">
          <a:spAutoFit/>
        </a:bodyPr>
        <a:lstStyle/>
        <a:p>
          <a:pPr algn="ctr" rtl="0">
            <a:defRPr sz="1000"/>
          </a:pPr>
          <a:endParaRPr lang="en-US" sz="1000" b="0" i="0" strike="noStrike">
            <a:solidFill>
              <a:srgbClr val="000000"/>
            </a:solidFill>
            <a:latin typeface="Times New Roman"/>
            <a:cs typeface="Times New Roman"/>
          </a:endParaRPr>
        </a:p>
        <a:p>
          <a:pPr algn="ctr" rtl="0">
            <a:defRPr sz="1000"/>
          </a:pPr>
          <a:endParaRPr lang="en-US" sz="1000" b="0" i="0" strike="noStrike">
            <a:solidFill>
              <a:srgbClr val="000000"/>
            </a:solidFill>
            <a:latin typeface="Times New Roman"/>
            <a:cs typeface="Times New Roman"/>
          </a:endParaRPr>
        </a:p>
      </xdr:txBody>
    </xdr:sp>
    <xdr:clientData/>
  </xdr:oneCellAnchor>
  <xdr:twoCellAnchor editAs="oneCell">
    <xdr:from>
      <xdr:col>3</xdr:col>
      <xdr:colOff>2931</xdr:colOff>
      <xdr:row>0</xdr:row>
      <xdr:rowOff>58615</xdr:rowOff>
    </xdr:from>
    <xdr:to>
      <xdr:col>5</xdr:col>
      <xdr:colOff>170089</xdr:colOff>
      <xdr:row>0</xdr:row>
      <xdr:rowOff>850062</xdr:rowOff>
    </xdr:to>
    <xdr:pic>
      <xdr:nvPicPr>
        <xdr:cNvPr id="10" name="Imagen 9" descr="WhatsApp Image 2021-05-18 at 17">
          <a:extLst>
            <a:ext uri="{FF2B5EF4-FFF2-40B4-BE49-F238E27FC236}">
              <a16:creationId xmlns:a16="http://schemas.microsoft.com/office/drawing/2014/main" id="{3D8D1BBE-DEA2-4A75-AFD7-E2A995B02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945906" y="58615"/>
          <a:ext cx="1329208" cy="791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244929</xdr:colOff>
      <xdr:row>0</xdr:row>
      <xdr:rowOff>40822</xdr:rowOff>
    </xdr:from>
    <xdr:to>
      <xdr:col>35</xdr:col>
      <xdr:colOff>238125</xdr:colOff>
      <xdr:row>0</xdr:row>
      <xdr:rowOff>811911</xdr:rowOff>
    </xdr:to>
    <xdr:pic>
      <xdr:nvPicPr>
        <xdr:cNvPr id="11" name="4 Imagen" descr="LOGO MIPG_Mesa de trabajo 1">
          <a:extLst>
            <a:ext uri="{FF2B5EF4-FFF2-40B4-BE49-F238E27FC236}">
              <a16:creationId xmlns:a16="http://schemas.microsoft.com/office/drawing/2014/main" id="{66DAA545-7D19-4BCF-B18E-F4EDD06C0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03379" y="40822"/>
          <a:ext cx="1298121" cy="771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54430</xdr:colOff>
      <xdr:row>51</xdr:row>
      <xdr:rowOff>40820</xdr:rowOff>
    </xdr:from>
    <xdr:to>
      <xdr:col>30</xdr:col>
      <xdr:colOff>13607</xdr:colOff>
      <xdr:row>1048</xdr:row>
      <xdr:rowOff>27215</xdr:rowOff>
    </xdr:to>
    <xdr:pic>
      <xdr:nvPicPr>
        <xdr:cNvPr id="12" name="6 Imagen" descr="PIE DE PAGINA PARA AUDITORÍA_Mesa de trabajo 1_Mesa de trabajo 1">
          <a:extLst>
            <a:ext uri="{FF2B5EF4-FFF2-40B4-BE49-F238E27FC236}">
              <a16:creationId xmlns:a16="http://schemas.microsoft.com/office/drawing/2014/main" id="{526E19D3-84F8-4EBA-95C5-6AEF4ABDD5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35780" y="15795170"/>
          <a:ext cx="6960052" cy="634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57150</xdr:colOff>
      <xdr:row>0</xdr:row>
      <xdr:rowOff>19050</xdr:rowOff>
    </xdr:from>
    <xdr:to>
      <xdr:col>8</xdr:col>
      <xdr:colOff>762000</xdr:colOff>
      <xdr:row>0</xdr:row>
      <xdr:rowOff>590550</xdr:rowOff>
    </xdr:to>
    <xdr:pic>
      <xdr:nvPicPr>
        <xdr:cNvPr id="2" name="2 Imagen" descr="LOGO MIPG_Mesa de trabajo 1">
          <a:extLst>
            <a:ext uri="{FF2B5EF4-FFF2-40B4-BE49-F238E27FC236}">
              <a16:creationId xmlns:a16="http://schemas.microsoft.com/office/drawing/2014/main" id="{120A8A4F-A827-4E28-BD5D-EBE9DB8484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7450" y="19050"/>
          <a:ext cx="7048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0</xdr:row>
      <xdr:rowOff>19050</xdr:rowOff>
    </xdr:from>
    <xdr:to>
      <xdr:col>0</xdr:col>
      <xdr:colOff>752475</xdr:colOff>
      <xdr:row>0</xdr:row>
      <xdr:rowOff>428625</xdr:rowOff>
    </xdr:to>
    <xdr:pic>
      <xdr:nvPicPr>
        <xdr:cNvPr id="3" name="Imagen 1" descr="WhatsApp Image 2021-05-18 at 17">
          <a:extLst>
            <a:ext uri="{FF2B5EF4-FFF2-40B4-BE49-F238E27FC236}">
              <a16:creationId xmlns:a16="http://schemas.microsoft.com/office/drawing/2014/main" id="{38762D29-8338-4A4A-8684-8A6197E0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423" t="20491" r="14635" b="21312"/>
        <a:stretch>
          <a:fillRect/>
        </a:stretch>
      </xdr:blipFill>
      <xdr:spPr bwMode="auto">
        <a:xfrm>
          <a:off x="76200" y="19050"/>
          <a:ext cx="6762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371475</xdr:colOff>
      <xdr:row>32</xdr:row>
      <xdr:rowOff>152400</xdr:rowOff>
    </xdr:from>
    <xdr:to>
      <xdr:col>7</xdr:col>
      <xdr:colOff>142875</xdr:colOff>
      <xdr:row>34</xdr:row>
      <xdr:rowOff>38100</xdr:rowOff>
    </xdr:to>
    <xdr:pic>
      <xdr:nvPicPr>
        <xdr:cNvPr id="4" name="6 Imagen" descr="PIE DE PAGINA PARA AUDITORÍA_Mesa de trabajo 1_Mesa de trabajo 1">
          <a:extLst>
            <a:ext uri="{FF2B5EF4-FFF2-40B4-BE49-F238E27FC236}">
              <a16:creationId xmlns:a16="http://schemas.microsoft.com/office/drawing/2014/main" id="{99136EEB-B8D5-4ABD-A823-35EFE62FDF3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33475" y="26870025"/>
          <a:ext cx="44577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657225</xdr:colOff>
      <xdr:row>4</xdr:row>
      <xdr:rowOff>0</xdr:rowOff>
    </xdr:to>
    <xdr:sp macro="" textlink="">
      <xdr:nvSpPr>
        <xdr:cNvPr id="30493" name="Rectangle 1">
          <a:extLst>
            <a:ext uri="{FF2B5EF4-FFF2-40B4-BE49-F238E27FC236}">
              <a16:creationId xmlns:a16="http://schemas.microsoft.com/office/drawing/2014/main" id="{00000000-0008-0000-0200-00001D770000}"/>
            </a:ext>
          </a:extLst>
        </xdr:cNvPr>
        <xdr:cNvSpPr>
          <a:spLocks noChangeArrowheads="1"/>
        </xdr:cNvSpPr>
      </xdr:nvSpPr>
      <xdr:spPr bwMode="auto">
        <a:xfrm>
          <a:off x="0" y="19050"/>
          <a:ext cx="1266825" cy="1123950"/>
        </a:xfrm>
        <a:prstGeom prst="rect">
          <a:avLst/>
        </a:prstGeom>
        <a:solidFill>
          <a:srgbClr val="FFFFFF"/>
        </a:solidFill>
        <a:ln w="9525">
          <a:solidFill>
            <a:srgbClr val="000000"/>
          </a:solidFill>
          <a:miter lim="800000"/>
          <a:headEnd/>
          <a:tailEnd/>
        </a:ln>
      </xdr:spPr>
    </xdr:sp>
    <xdr:clientData/>
  </xdr:twoCellAnchor>
  <xdr:twoCellAnchor>
    <xdr:from>
      <xdr:col>1</xdr:col>
      <xdr:colOff>657225</xdr:colOff>
      <xdr:row>0</xdr:row>
      <xdr:rowOff>9525</xdr:rowOff>
    </xdr:from>
    <xdr:to>
      <xdr:col>8</xdr:col>
      <xdr:colOff>0</xdr:colOff>
      <xdr:row>1</xdr:row>
      <xdr:rowOff>0</xdr:rowOff>
    </xdr:to>
    <xdr:sp macro="" textlink="">
      <xdr:nvSpPr>
        <xdr:cNvPr id="29698" name="Text Box 2">
          <a:extLst>
            <a:ext uri="{FF2B5EF4-FFF2-40B4-BE49-F238E27FC236}">
              <a16:creationId xmlns:a16="http://schemas.microsoft.com/office/drawing/2014/main" id="{00000000-0008-0000-0200-000002740000}"/>
            </a:ext>
          </a:extLst>
        </xdr:cNvPr>
        <xdr:cNvSpPr txBox="1">
          <a:spLocks noChangeArrowheads="1"/>
        </xdr:cNvSpPr>
      </xdr:nvSpPr>
      <xdr:spPr bwMode="auto">
        <a:xfrm>
          <a:off x="1266825" y="9525"/>
          <a:ext cx="6753225" cy="371475"/>
        </a:xfrm>
        <a:prstGeom prst="rect">
          <a:avLst/>
        </a:prstGeom>
        <a:solidFill>
          <a:srgbClr val="C0C0C0"/>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600" b="1" i="0" strike="noStrike">
              <a:solidFill>
                <a:srgbClr val="000000"/>
              </a:solidFill>
              <a:latin typeface="Arial"/>
              <a:cs typeface="Arial"/>
            </a:rPr>
            <a:t>INSTRUCTIVO</a:t>
          </a:r>
        </a:p>
      </xdr:txBody>
    </xdr:sp>
    <xdr:clientData/>
  </xdr:twoCellAnchor>
  <xdr:twoCellAnchor>
    <xdr:from>
      <xdr:col>1</xdr:col>
      <xdr:colOff>657225</xdr:colOff>
      <xdr:row>0</xdr:row>
      <xdr:rowOff>371475</xdr:rowOff>
    </xdr:from>
    <xdr:to>
      <xdr:col>8</xdr:col>
      <xdr:colOff>0</xdr:colOff>
      <xdr:row>2</xdr:row>
      <xdr:rowOff>0</xdr:rowOff>
    </xdr:to>
    <xdr:sp macro="" textlink="">
      <xdr:nvSpPr>
        <xdr:cNvPr id="29699" name="Text Box 3">
          <a:extLst>
            <a:ext uri="{FF2B5EF4-FFF2-40B4-BE49-F238E27FC236}">
              <a16:creationId xmlns:a16="http://schemas.microsoft.com/office/drawing/2014/main" id="{00000000-0008-0000-0200-000003740000}"/>
            </a:ext>
          </a:extLst>
        </xdr:cNvPr>
        <xdr:cNvSpPr txBox="1">
          <a:spLocks noChangeArrowheads="1"/>
        </xdr:cNvSpPr>
      </xdr:nvSpPr>
      <xdr:spPr bwMode="auto">
        <a:xfrm>
          <a:off x="1266825" y="371475"/>
          <a:ext cx="6753225" cy="390525"/>
        </a:xfrm>
        <a:prstGeom prst="rect">
          <a:avLst/>
        </a:prstGeom>
        <a:solidFill>
          <a:srgbClr val="FFFFFF"/>
        </a:solidFill>
        <a:ln w="9525">
          <a:solidFill>
            <a:srgbClr val="000000"/>
          </a:solidFill>
          <a:miter lim="800000"/>
          <a:headEnd/>
          <a:tailEnd/>
        </a:ln>
      </xdr:spPr>
      <xdr:txBody>
        <a:bodyPr vertOverflow="clip" wrap="square" lIns="91440" tIns="82800" rIns="91440" bIns="82800" anchor="t" upright="1"/>
        <a:lstStyle/>
        <a:p>
          <a:pPr algn="l" rtl="0">
            <a:defRPr sz="1000"/>
          </a:pPr>
          <a:r>
            <a:rPr lang="en-US" sz="1100" b="1" i="0" strike="noStrike">
              <a:solidFill>
                <a:srgbClr val="000000"/>
              </a:solidFill>
              <a:latin typeface="Arial"/>
              <a:cs typeface="Arial"/>
            </a:rPr>
            <a:t>Título: Formato Unico de Radicación de Cuentas</a:t>
          </a:r>
          <a:endParaRPr lang="en-US" sz="1000" b="0" i="0" strike="noStrike">
            <a:solidFill>
              <a:srgbClr val="000000"/>
            </a:solidFill>
            <a:latin typeface="Times New Roman"/>
            <a:cs typeface="Times New Roman"/>
          </a:endParaRPr>
        </a:p>
        <a:p>
          <a:pPr algn="l" rtl="0">
            <a:defRPr sz="1000"/>
          </a:pPr>
          <a:r>
            <a:rPr lang="en-US" sz="1000" b="1" i="0" strike="noStrike">
              <a:solidFill>
                <a:srgbClr val="000000"/>
              </a:solidFill>
              <a:latin typeface="Times New Roman"/>
              <a:cs typeface="Times New Roman"/>
            </a:rPr>
            <a:t> </a:t>
          </a:r>
        </a:p>
      </xdr:txBody>
    </xdr:sp>
    <xdr:clientData/>
  </xdr:twoCellAnchor>
  <xdr:twoCellAnchor>
    <xdr:from>
      <xdr:col>1</xdr:col>
      <xdr:colOff>657225</xdr:colOff>
      <xdr:row>2</xdr:row>
      <xdr:rowOff>0</xdr:rowOff>
    </xdr:from>
    <xdr:to>
      <xdr:col>4</xdr:col>
      <xdr:colOff>9525</xdr:colOff>
      <xdr:row>4</xdr:row>
      <xdr:rowOff>0</xdr:rowOff>
    </xdr:to>
    <xdr:sp macro="" textlink="">
      <xdr:nvSpPr>
        <xdr:cNvPr id="29700" name="Text Box 4">
          <a:extLst>
            <a:ext uri="{FF2B5EF4-FFF2-40B4-BE49-F238E27FC236}">
              <a16:creationId xmlns:a16="http://schemas.microsoft.com/office/drawing/2014/main" id="{00000000-0008-0000-0200-000004740000}"/>
            </a:ext>
          </a:extLst>
        </xdr:cNvPr>
        <xdr:cNvSpPr txBox="1">
          <a:spLocks noChangeArrowheads="1"/>
        </xdr:cNvSpPr>
      </xdr:nvSpPr>
      <xdr:spPr bwMode="auto">
        <a:xfrm>
          <a:off x="1266825" y="762000"/>
          <a:ext cx="2143125" cy="381000"/>
        </a:xfrm>
        <a:prstGeom prst="rect">
          <a:avLst/>
        </a:prstGeom>
        <a:solidFill>
          <a:srgbClr val="FFFFFF"/>
        </a:solidFill>
        <a:ln w="9525">
          <a:solidFill>
            <a:srgbClr val="000000"/>
          </a:solidFill>
          <a:miter lim="800000"/>
          <a:headEnd/>
          <a:tailEnd/>
        </a:ln>
      </xdr:spPr>
      <xdr:txBody>
        <a:bodyPr vertOverflow="clip" wrap="square" lIns="91440" tIns="82800" rIns="91440" bIns="82800" anchor="t" upright="1"/>
        <a:lstStyle/>
        <a:p>
          <a:pPr algn="l" rtl="0">
            <a:defRPr sz="1000"/>
          </a:pPr>
          <a:r>
            <a:rPr lang="en-US" sz="1100" b="1" i="0" strike="noStrike">
              <a:solidFill>
                <a:srgbClr val="000000"/>
              </a:solidFill>
              <a:latin typeface="Arial"/>
              <a:cs typeface="Arial"/>
            </a:rPr>
            <a:t>Código:</a:t>
          </a:r>
          <a:r>
            <a:rPr lang="en-US" sz="1100" b="0" i="0" strike="noStrike">
              <a:solidFill>
                <a:srgbClr val="000000"/>
              </a:solidFill>
              <a:latin typeface="Arial"/>
              <a:cs typeface="Arial"/>
            </a:rPr>
            <a:t> OTC-IT-001</a:t>
          </a:r>
        </a:p>
      </xdr:txBody>
    </xdr:sp>
    <xdr:clientData/>
  </xdr:twoCellAnchor>
  <xdr:twoCellAnchor>
    <xdr:from>
      <xdr:col>6</xdr:col>
      <xdr:colOff>0</xdr:colOff>
      <xdr:row>2</xdr:row>
      <xdr:rowOff>0</xdr:rowOff>
    </xdr:from>
    <xdr:to>
      <xdr:col>8</xdr:col>
      <xdr:colOff>0</xdr:colOff>
      <xdr:row>4</xdr:row>
      <xdr:rowOff>0</xdr:rowOff>
    </xdr:to>
    <xdr:sp macro="" textlink="">
      <xdr:nvSpPr>
        <xdr:cNvPr id="29701" name="Text Box 5">
          <a:extLst>
            <a:ext uri="{FF2B5EF4-FFF2-40B4-BE49-F238E27FC236}">
              <a16:creationId xmlns:a16="http://schemas.microsoft.com/office/drawing/2014/main" id="{00000000-0008-0000-0200-000005740000}"/>
            </a:ext>
          </a:extLst>
        </xdr:cNvPr>
        <xdr:cNvSpPr txBox="1">
          <a:spLocks noChangeArrowheads="1"/>
        </xdr:cNvSpPr>
      </xdr:nvSpPr>
      <xdr:spPr bwMode="auto">
        <a:xfrm>
          <a:off x="5248275" y="762000"/>
          <a:ext cx="2771775" cy="381000"/>
        </a:xfrm>
        <a:prstGeom prst="rect">
          <a:avLst/>
        </a:prstGeom>
        <a:solidFill>
          <a:srgbClr val="FFFFFF"/>
        </a:solidFill>
        <a:ln w="9525">
          <a:solidFill>
            <a:srgbClr val="000000"/>
          </a:solidFill>
          <a:miter lim="800000"/>
          <a:headEnd/>
          <a:tailEnd/>
        </a:ln>
      </xdr:spPr>
      <xdr:txBody>
        <a:bodyPr vertOverflow="clip" wrap="square" lIns="91440" tIns="82800" rIns="91440" bIns="82800" anchor="t" upright="1"/>
        <a:lstStyle/>
        <a:p>
          <a:pPr algn="l" rtl="0">
            <a:defRPr sz="1000"/>
          </a:pPr>
          <a:r>
            <a:rPr lang="en-US" sz="1100" b="1" i="0" strike="noStrike">
              <a:solidFill>
                <a:srgbClr val="000000"/>
              </a:solidFill>
              <a:latin typeface="Arial"/>
              <a:cs typeface="Arial"/>
            </a:rPr>
            <a:t>Página:</a:t>
          </a:r>
          <a:r>
            <a:rPr lang="en-US" sz="1100" b="0" i="0" strike="noStrike">
              <a:solidFill>
                <a:srgbClr val="000000"/>
              </a:solidFill>
              <a:latin typeface="Arial"/>
              <a:cs typeface="Arial"/>
            </a:rPr>
            <a:t> 1 de 6</a:t>
          </a:r>
        </a:p>
      </xdr:txBody>
    </xdr:sp>
    <xdr:clientData/>
  </xdr:twoCellAnchor>
  <xdr:twoCellAnchor>
    <xdr:from>
      <xdr:col>0</xdr:col>
      <xdr:colOff>304800</xdr:colOff>
      <xdr:row>0</xdr:row>
      <xdr:rowOff>142875</xdr:rowOff>
    </xdr:from>
    <xdr:to>
      <xdr:col>1</xdr:col>
      <xdr:colOff>257175</xdr:colOff>
      <xdr:row>3</xdr:row>
      <xdr:rowOff>57150</xdr:rowOff>
    </xdr:to>
    <xdr:pic>
      <xdr:nvPicPr>
        <xdr:cNvPr id="30498" name="Imagen 1">
          <a:extLst>
            <a:ext uri="{FF2B5EF4-FFF2-40B4-BE49-F238E27FC236}">
              <a16:creationId xmlns:a16="http://schemas.microsoft.com/office/drawing/2014/main" id="{00000000-0008-0000-0200-0000227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42875"/>
          <a:ext cx="5619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Microsoft_Visio_2003-2010_Drawing1111111111111111111111.vsd"/></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AN152"/>
  <sheetViews>
    <sheetView showGridLines="0" showZeros="0" zoomScaleSheetLayoutView="85" workbookViewId="0">
      <selection activeCell="A38" sqref="A38:IV152"/>
    </sheetView>
  </sheetViews>
  <sheetFormatPr baseColWidth="10" defaultColWidth="7.42578125" defaultRowHeight="11.25" x14ac:dyDescent="0.2"/>
  <cols>
    <col min="1" max="1" width="20.28515625" style="30" customWidth="1"/>
    <col min="2" max="2" width="1.42578125" style="30" customWidth="1"/>
    <col min="3" max="3" width="6.28515625" style="30" customWidth="1"/>
    <col min="4" max="4" width="4" style="30" customWidth="1"/>
    <col min="5" max="5" width="6.28515625" style="30" customWidth="1"/>
    <col min="6" max="7" width="4.28515625" style="30" customWidth="1"/>
    <col min="8" max="21" width="4.140625" style="30" customWidth="1"/>
    <col min="22" max="22" width="4.28515625" style="30" customWidth="1"/>
    <col min="23" max="23" width="4.5703125" style="30" customWidth="1"/>
    <col min="24" max="24" width="4.42578125" style="30" customWidth="1"/>
    <col min="25" max="25" width="3.140625" style="30" customWidth="1"/>
    <col min="26" max="26" width="4.42578125" style="30" customWidth="1"/>
    <col min="27" max="27" width="5.140625" style="30" customWidth="1"/>
    <col min="28" max="28" width="4.85546875" style="30" customWidth="1"/>
    <col min="29" max="29" width="3.7109375" style="30" customWidth="1"/>
    <col min="30" max="30" width="4.5703125" style="30" customWidth="1"/>
    <col min="31" max="31" width="4.140625" style="30" customWidth="1"/>
    <col min="32" max="32" width="4" style="30" customWidth="1"/>
    <col min="33" max="33" width="4.7109375" style="30" customWidth="1"/>
    <col min="34" max="34" width="5.28515625" style="30" customWidth="1"/>
    <col min="35" max="35" width="5.42578125" style="30" customWidth="1"/>
    <col min="36" max="36" width="6.5703125" style="30" customWidth="1"/>
    <col min="37" max="37" width="1.28515625" style="30" customWidth="1"/>
    <col min="38" max="38" width="3.42578125" style="30" customWidth="1"/>
    <col min="39" max="16384" width="7.42578125" style="30"/>
  </cols>
  <sheetData>
    <row r="1" spans="2:37" ht="6" customHeight="1" x14ac:dyDescent="0.2">
      <c r="B1" s="25"/>
      <c r="C1" s="26"/>
      <c r="D1" s="26"/>
      <c r="E1" s="27"/>
      <c r="F1" s="27"/>
      <c r="G1" s="27"/>
      <c r="H1" s="27"/>
      <c r="I1" s="27"/>
      <c r="J1" s="27"/>
      <c r="K1" s="27"/>
      <c r="L1" s="27"/>
      <c r="M1" s="27"/>
      <c r="N1" s="27"/>
      <c r="O1" s="27"/>
      <c r="P1" s="27"/>
      <c r="Q1" s="27"/>
      <c r="R1" s="27"/>
      <c r="S1" s="27"/>
      <c r="T1" s="27"/>
      <c r="U1" s="27"/>
      <c r="V1" s="27"/>
      <c r="W1" s="27"/>
      <c r="X1" s="27"/>
      <c r="Y1" s="27"/>
      <c r="Z1" s="27"/>
      <c r="AA1" s="27"/>
      <c r="AB1" s="27"/>
      <c r="AC1" s="27"/>
      <c r="AD1" s="27"/>
      <c r="AE1" s="26"/>
      <c r="AF1" s="26"/>
      <c r="AG1" s="28"/>
      <c r="AH1" s="28"/>
      <c r="AI1" s="28"/>
      <c r="AJ1" s="28"/>
      <c r="AK1" s="29"/>
    </row>
    <row r="2" spans="2:37" ht="21.75" customHeight="1" x14ac:dyDescent="0.25">
      <c r="B2" s="31"/>
      <c r="E2" s="32"/>
      <c r="F2" s="232" t="s">
        <v>201</v>
      </c>
      <c r="G2" s="233"/>
      <c r="H2" s="233"/>
      <c r="I2" s="233"/>
      <c r="J2" s="233"/>
      <c r="K2" s="233"/>
      <c r="L2" s="233"/>
      <c r="M2" s="233"/>
      <c r="N2" s="233"/>
      <c r="O2" s="233"/>
      <c r="P2" s="233"/>
      <c r="Q2" s="233"/>
      <c r="R2" s="233"/>
      <c r="S2" s="233"/>
      <c r="T2" s="233"/>
      <c r="U2" s="233"/>
      <c r="V2" s="233"/>
      <c r="W2" s="234"/>
      <c r="X2" s="185" t="s">
        <v>144</v>
      </c>
      <c r="Y2" s="186"/>
      <c r="Z2" s="186"/>
      <c r="AA2" s="186"/>
      <c r="AB2" s="186"/>
      <c r="AC2" s="186"/>
      <c r="AD2" s="186"/>
      <c r="AE2" s="186"/>
      <c r="AF2" s="186"/>
      <c r="AG2" s="186"/>
      <c r="AH2" s="186"/>
      <c r="AI2" s="186"/>
      <c r="AJ2" s="187"/>
      <c r="AK2" s="33"/>
    </row>
    <row r="3" spans="2:37" ht="6" customHeight="1" x14ac:dyDescent="0.2">
      <c r="B3" s="31"/>
      <c r="E3" s="34"/>
      <c r="G3" s="34"/>
      <c r="H3" s="34"/>
      <c r="I3" s="34"/>
      <c r="J3" s="34"/>
      <c r="K3" s="34"/>
      <c r="L3" s="34"/>
      <c r="M3" s="34"/>
      <c r="N3" s="34"/>
      <c r="O3" s="34"/>
      <c r="P3" s="34"/>
      <c r="Q3" s="34"/>
      <c r="R3" s="34"/>
      <c r="X3" s="188"/>
      <c r="Y3" s="189"/>
      <c r="Z3" s="189"/>
      <c r="AA3" s="189"/>
      <c r="AB3" s="189"/>
      <c r="AC3" s="189"/>
      <c r="AD3" s="189"/>
      <c r="AE3" s="189"/>
      <c r="AF3" s="189"/>
      <c r="AG3" s="189"/>
      <c r="AH3" s="189"/>
      <c r="AI3" s="189"/>
      <c r="AJ3" s="190"/>
      <c r="AK3" s="33"/>
    </row>
    <row r="4" spans="2:37" ht="13.5" customHeight="1" x14ac:dyDescent="0.2">
      <c r="B4" s="31"/>
      <c r="E4" s="34"/>
      <c r="F4" s="235" t="s">
        <v>205</v>
      </c>
      <c r="G4" s="233"/>
      <c r="H4" s="233"/>
      <c r="I4" s="233"/>
      <c r="J4" s="233"/>
      <c r="K4" s="233"/>
      <c r="L4" s="233"/>
      <c r="M4" s="233"/>
      <c r="N4" s="233"/>
      <c r="O4" s="233"/>
      <c r="P4" s="233"/>
      <c r="Q4" s="233"/>
      <c r="R4" s="233"/>
      <c r="S4" s="233"/>
      <c r="T4" s="233"/>
      <c r="U4" s="233"/>
      <c r="V4" s="233"/>
      <c r="W4" s="234"/>
      <c r="X4" s="188"/>
      <c r="Y4" s="189"/>
      <c r="Z4" s="189"/>
      <c r="AA4" s="189"/>
      <c r="AB4" s="189"/>
      <c r="AC4" s="189"/>
      <c r="AD4" s="189"/>
      <c r="AE4" s="189"/>
      <c r="AF4" s="189"/>
      <c r="AG4" s="189"/>
      <c r="AH4" s="189"/>
      <c r="AI4" s="189"/>
      <c r="AJ4" s="190"/>
      <c r="AK4" s="33"/>
    </row>
    <row r="5" spans="2:37" ht="14.25" customHeight="1" x14ac:dyDescent="0.2">
      <c r="B5" s="31"/>
      <c r="E5" s="34"/>
      <c r="F5" s="235" t="s">
        <v>206</v>
      </c>
      <c r="G5" s="233"/>
      <c r="H5" s="233"/>
      <c r="I5" s="233"/>
      <c r="J5" s="233"/>
      <c r="K5" s="233"/>
      <c r="L5" s="233"/>
      <c r="M5" s="233"/>
      <c r="N5" s="233"/>
      <c r="O5" s="233"/>
      <c r="P5" s="233"/>
      <c r="Q5" s="233"/>
      <c r="R5" s="233"/>
      <c r="S5" s="233"/>
      <c r="T5" s="233"/>
      <c r="U5" s="233"/>
      <c r="V5" s="233"/>
      <c r="W5" s="234"/>
      <c r="X5" s="188"/>
      <c r="Y5" s="189"/>
      <c r="Z5" s="189"/>
      <c r="AA5" s="189"/>
      <c r="AB5" s="189"/>
      <c r="AC5" s="189"/>
      <c r="AD5" s="189"/>
      <c r="AE5" s="189"/>
      <c r="AF5" s="189"/>
      <c r="AG5" s="189"/>
      <c r="AH5" s="189"/>
      <c r="AI5" s="189"/>
      <c r="AJ5" s="190"/>
      <c r="AK5" s="33"/>
    </row>
    <row r="6" spans="2:37" ht="6" customHeight="1" x14ac:dyDescent="0.2">
      <c r="B6" s="31"/>
      <c r="E6" s="34"/>
      <c r="G6" s="34"/>
      <c r="H6" s="34"/>
      <c r="I6" s="34"/>
      <c r="J6" s="34"/>
      <c r="K6" s="34"/>
      <c r="L6" s="34"/>
      <c r="M6" s="34"/>
      <c r="N6" s="34"/>
      <c r="O6" s="34"/>
      <c r="P6" s="34"/>
      <c r="Q6" s="34"/>
      <c r="R6" s="34"/>
      <c r="X6" s="188"/>
      <c r="Y6" s="189"/>
      <c r="Z6" s="189"/>
      <c r="AA6" s="189"/>
      <c r="AB6" s="189"/>
      <c r="AC6" s="189"/>
      <c r="AD6" s="189"/>
      <c r="AE6" s="189"/>
      <c r="AF6" s="189"/>
      <c r="AG6" s="189"/>
      <c r="AH6" s="189"/>
      <c r="AI6" s="189"/>
      <c r="AJ6" s="190"/>
      <c r="AK6" s="33"/>
    </row>
    <row r="7" spans="2:37" ht="18" customHeight="1" x14ac:dyDescent="0.2">
      <c r="B7" s="31"/>
      <c r="E7" s="35"/>
      <c r="F7" s="235" t="s">
        <v>179</v>
      </c>
      <c r="G7" s="233"/>
      <c r="H7" s="233"/>
      <c r="I7" s="233"/>
      <c r="J7" s="233"/>
      <c r="K7" s="233"/>
      <c r="L7" s="233"/>
      <c r="M7" s="233"/>
      <c r="N7" s="233"/>
      <c r="O7" s="233"/>
      <c r="P7" s="233"/>
      <c r="Q7" s="233"/>
      <c r="R7" s="233"/>
      <c r="S7" s="233"/>
      <c r="T7" s="233"/>
      <c r="U7" s="233"/>
      <c r="V7" s="233"/>
      <c r="W7" s="234"/>
      <c r="X7" s="191"/>
      <c r="Y7" s="192"/>
      <c r="Z7" s="192"/>
      <c r="AA7" s="192"/>
      <c r="AB7" s="192"/>
      <c r="AC7" s="192"/>
      <c r="AD7" s="192"/>
      <c r="AE7" s="192"/>
      <c r="AF7" s="192"/>
      <c r="AG7" s="192"/>
      <c r="AH7" s="192"/>
      <c r="AI7" s="192"/>
      <c r="AJ7" s="193"/>
      <c r="AK7" s="33"/>
    </row>
    <row r="8" spans="2:37" ht="15.75" customHeight="1" x14ac:dyDescent="0.2">
      <c r="B8" s="31"/>
      <c r="C8" s="36"/>
      <c r="D8" s="36"/>
      <c r="E8" s="37"/>
      <c r="F8" s="38" t="s">
        <v>202</v>
      </c>
      <c r="G8" s="39"/>
      <c r="H8" s="39"/>
      <c r="I8" s="39"/>
      <c r="J8" s="39"/>
      <c r="K8" s="39"/>
      <c r="L8" s="39"/>
      <c r="M8" s="39"/>
      <c r="N8" s="39"/>
      <c r="O8" s="39"/>
      <c r="P8" s="39"/>
      <c r="Q8" s="39"/>
      <c r="R8" s="39"/>
      <c r="S8" s="39"/>
      <c r="T8" s="39"/>
      <c r="U8" s="39"/>
      <c r="X8" s="61" t="s">
        <v>145</v>
      </c>
      <c r="Y8" s="62"/>
      <c r="Z8" s="194"/>
      <c r="AA8" s="195"/>
      <c r="AB8" s="61" t="s">
        <v>372</v>
      </c>
      <c r="AC8" s="63"/>
      <c r="AD8" s="41"/>
      <c r="AE8" s="41"/>
      <c r="AF8" s="219"/>
      <c r="AG8" s="220"/>
      <c r="AH8" s="61" t="s">
        <v>146</v>
      </c>
      <c r="AI8" s="63"/>
      <c r="AJ8" s="40"/>
      <c r="AK8" s="33"/>
    </row>
    <row r="9" spans="2:37" ht="2.4500000000000002" customHeight="1" x14ac:dyDescent="0.2">
      <c r="B9" s="42"/>
      <c r="AG9" s="43"/>
      <c r="AH9" s="43"/>
      <c r="AI9" s="43"/>
      <c r="AJ9" s="43"/>
      <c r="AK9" s="33"/>
    </row>
    <row r="10" spans="2:37" ht="9" customHeight="1" x14ac:dyDescent="0.2">
      <c r="B10" s="42"/>
      <c r="AG10" s="43"/>
      <c r="AH10" s="43"/>
      <c r="AI10" s="43"/>
      <c r="AJ10" s="43"/>
      <c r="AK10" s="33"/>
    </row>
    <row r="11" spans="2:37" ht="7.9" customHeight="1" x14ac:dyDescent="0.2">
      <c r="B11" s="42"/>
      <c r="AG11" s="44"/>
      <c r="AH11" s="44"/>
      <c r="AI11" s="44"/>
      <c r="AJ11" s="43"/>
      <c r="AK11" s="33"/>
    </row>
    <row r="12" spans="2:37" ht="21.75" customHeight="1" x14ac:dyDescent="0.2">
      <c r="B12" s="224" t="s">
        <v>149</v>
      </c>
      <c r="C12" s="225"/>
      <c r="D12" s="225"/>
      <c r="E12" s="225"/>
      <c r="F12" s="225"/>
      <c r="G12" s="225"/>
      <c r="H12" s="225"/>
      <c r="I12" s="225"/>
      <c r="J12" s="225"/>
      <c r="K12" s="225"/>
      <c r="L12" s="225"/>
      <c r="M12" s="225"/>
      <c r="N12" s="225"/>
      <c r="O12" s="225"/>
      <c r="P12" s="45"/>
      <c r="Q12" s="45"/>
      <c r="R12" s="46"/>
      <c r="S12" s="46"/>
      <c r="T12" s="46"/>
      <c r="U12" s="46"/>
      <c r="V12" s="46"/>
      <c r="W12" s="46"/>
      <c r="X12" s="46"/>
      <c r="Y12" s="46"/>
      <c r="Z12" s="46"/>
      <c r="AA12" s="46"/>
      <c r="AB12" s="46"/>
      <c r="AC12" s="46"/>
      <c r="AD12" s="46"/>
      <c r="AE12" s="46"/>
      <c r="AF12" s="46"/>
      <c r="AG12" s="47"/>
      <c r="AH12" s="47"/>
      <c r="AI12" s="47"/>
      <c r="AJ12" s="46"/>
      <c r="AK12" s="48"/>
    </row>
    <row r="13" spans="2:37" ht="20.25" customHeight="1" x14ac:dyDescent="0.25">
      <c r="B13" s="42"/>
      <c r="C13" s="226" t="s">
        <v>155</v>
      </c>
      <c r="D13" s="227"/>
      <c r="E13" s="228"/>
      <c r="F13" s="229"/>
      <c r="G13" s="229"/>
      <c r="H13" s="229"/>
      <c r="I13" s="229"/>
      <c r="J13" s="229"/>
      <c r="K13" s="230"/>
      <c r="L13" s="15" t="s">
        <v>370</v>
      </c>
      <c r="M13" s="16"/>
      <c r="N13" s="17"/>
      <c r="O13" s="201"/>
      <c r="P13" s="213"/>
      <c r="Q13" s="213"/>
      <c r="R13" s="213"/>
      <c r="S13" s="213"/>
      <c r="T13" s="213"/>
      <c r="U13" s="214"/>
      <c r="V13" s="18" t="s">
        <v>134</v>
      </c>
      <c r="W13" s="212"/>
      <c r="X13" s="213"/>
      <c r="Y13" s="213"/>
      <c r="Z13" s="213"/>
      <c r="AA13" s="213"/>
      <c r="AB13" s="213"/>
      <c r="AC13" s="213"/>
      <c r="AD13" s="214"/>
      <c r="AE13" s="18" t="s">
        <v>125</v>
      </c>
      <c r="AF13" s="19"/>
      <c r="AG13" s="88"/>
      <c r="AH13" s="88"/>
      <c r="AI13" s="210"/>
      <c r="AJ13" s="211"/>
      <c r="AK13" s="49"/>
    </row>
    <row r="14" spans="2:37" ht="21" customHeight="1" x14ac:dyDescent="0.2">
      <c r="B14" s="42"/>
      <c r="C14" s="199" t="s">
        <v>135</v>
      </c>
      <c r="D14" s="231"/>
      <c r="E14" s="201"/>
      <c r="F14" s="202"/>
      <c r="G14" s="202"/>
      <c r="H14" s="202"/>
      <c r="I14" s="202"/>
      <c r="J14" s="202"/>
      <c r="K14" s="202"/>
      <c r="L14" s="202"/>
      <c r="M14" s="202"/>
      <c r="N14" s="202"/>
      <c r="O14" s="202"/>
      <c r="P14" s="202"/>
      <c r="Q14" s="202"/>
      <c r="R14" s="202"/>
      <c r="S14" s="202"/>
      <c r="T14" s="202"/>
      <c r="U14" s="203"/>
      <c r="V14" s="18" t="s">
        <v>132</v>
      </c>
      <c r="W14" s="94"/>
      <c r="X14" s="199" t="s">
        <v>133</v>
      </c>
      <c r="Y14" s="200"/>
      <c r="Z14" s="95"/>
      <c r="AA14" s="18" t="s">
        <v>134</v>
      </c>
      <c r="AB14" s="221"/>
      <c r="AC14" s="222"/>
      <c r="AD14" s="222"/>
      <c r="AE14" s="222"/>
      <c r="AF14" s="222"/>
      <c r="AG14" s="222"/>
      <c r="AH14" s="222"/>
      <c r="AI14" s="222"/>
      <c r="AJ14" s="223"/>
      <c r="AK14" s="33"/>
    </row>
    <row r="15" spans="2:37" ht="21.75" customHeight="1" x14ac:dyDescent="0.2">
      <c r="B15" s="42"/>
      <c r="C15" s="20" t="s">
        <v>369</v>
      </c>
      <c r="D15" s="21"/>
      <c r="E15" s="201"/>
      <c r="F15" s="202"/>
      <c r="G15" s="202"/>
      <c r="H15" s="202"/>
      <c r="I15" s="202"/>
      <c r="J15" s="202"/>
      <c r="K15" s="202"/>
      <c r="L15" s="202"/>
      <c r="M15" s="202"/>
      <c r="N15" s="202"/>
      <c r="O15" s="202"/>
      <c r="P15" s="202"/>
      <c r="Q15" s="202"/>
      <c r="R15" s="202"/>
      <c r="S15" s="202"/>
      <c r="T15" s="202"/>
      <c r="U15" s="203"/>
      <c r="V15" s="199" t="s">
        <v>371</v>
      </c>
      <c r="W15" s="244"/>
      <c r="X15" s="245"/>
      <c r="Y15" s="265"/>
      <c r="Z15" s="266"/>
      <c r="AA15" s="266"/>
      <c r="AB15" s="266"/>
      <c r="AC15" s="266"/>
      <c r="AD15" s="266"/>
      <c r="AE15" s="266"/>
      <c r="AF15" s="266"/>
      <c r="AG15" s="266"/>
      <c r="AH15" s="266"/>
      <c r="AI15" s="266"/>
      <c r="AJ15" s="267"/>
      <c r="AK15" s="33"/>
    </row>
    <row r="16" spans="2:37" ht="20.25" customHeight="1" x14ac:dyDescent="0.2">
      <c r="B16" s="42"/>
      <c r="C16" s="275" t="s">
        <v>343</v>
      </c>
      <c r="D16" s="276"/>
      <c r="E16" s="277"/>
      <c r="F16" s="89"/>
      <c r="G16" s="86"/>
      <c r="H16" s="241" t="s">
        <v>151</v>
      </c>
      <c r="I16" s="242"/>
      <c r="J16" s="242"/>
      <c r="K16" s="243"/>
      <c r="L16" s="201"/>
      <c r="M16" s="202"/>
      <c r="N16" s="202"/>
      <c r="O16" s="202"/>
      <c r="P16" s="202"/>
      <c r="Q16" s="202"/>
      <c r="R16" s="202"/>
      <c r="S16" s="202"/>
      <c r="T16" s="202"/>
      <c r="U16" s="202"/>
      <c r="V16" s="202"/>
      <c r="W16" s="202"/>
      <c r="X16" s="202"/>
      <c r="Y16" s="203"/>
      <c r="Z16" s="18" t="s">
        <v>132</v>
      </c>
      <c r="AA16" s="89"/>
      <c r="AB16" s="18" t="s">
        <v>133</v>
      </c>
      <c r="AC16" s="89"/>
      <c r="AD16" s="18" t="s">
        <v>134</v>
      </c>
      <c r="AE16" s="278"/>
      <c r="AF16" s="279"/>
      <c r="AG16" s="279"/>
      <c r="AH16" s="279"/>
      <c r="AI16" s="279"/>
      <c r="AJ16" s="280"/>
      <c r="AK16" s="33"/>
    </row>
    <row r="17" spans="2:40" ht="22.5" customHeight="1" x14ac:dyDescent="0.25">
      <c r="B17" s="42"/>
      <c r="C17" s="246" t="s">
        <v>143</v>
      </c>
      <c r="D17" s="247"/>
      <c r="E17" s="248"/>
      <c r="F17" s="96"/>
      <c r="G17" s="199" t="s">
        <v>139</v>
      </c>
      <c r="H17" s="198"/>
      <c r="I17" s="198"/>
      <c r="J17" s="200"/>
      <c r="K17" s="96"/>
      <c r="L17" s="251" t="s">
        <v>350</v>
      </c>
      <c r="M17" s="252"/>
      <c r="N17" s="253"/>
      <c r="O17" s="254"/>
      <c r="P17" s="255"/>
      <c r="Q17" s="255"/>
      <c r="R17" s="255"/>
      <c r="S17" s="256"/>
      <c r="T17" s="216" t="s">
        <v>351</v>
      </c>
      <c r="U17" s="217"/>
      <c r="V17" s="218"/>
      <c r="W17" s="281"/>
      <c r="X17" s="282"/>
      <c r="Y17" s="282"/>
      <c r="Z17" s="282"/>
      <c r="AA17" s="282"/>
      <c r="AB17" s="282"/>
      <c r="AC17" s="282"/>
      <c r="AD17" s="283"/>
      <c r="AE17" s="268" t="s">
        <v>347</v>
      </c>
      <c r="AF17" s="269"/>
      <c r="AG17" s="259"/>
      <c r="AH17" s="260"/>
      <c r="AI17" s="260"/>
      <c r="AJ17" s="261"/>
      <c r="AK17" s="92"/>
      <c r="AL17" s="91"/>
      <c r="AM17" s="91"/>
      <c r="AN17" s="91"/>
    </row>
    <row r="18" spans="2:40" ht="28.5" customHeight="1" x14ac:dyDescent="0.2">
      <c r="B18" s="42"/>
      <c r="C18" s="216" t="s">
        <v>352</v>
      </c>
      <c r="D18" s="217"/>
      <c r="E18" s="218"/>
      <c r="F18" s="97"/>
      <c r="G18" s="98"/>
      <c r="H18" s="98"/>
      <c r="I18" s="98"/>
      <c r="J18" s="98"/>
      <c r="K18" s="98"/>
      <c r="L18" s="98"/>
      <c r="M18" s="98"/>
      <c r="N18" s="98"/>
      <c r="O18" s="98"/>
      <c r="P18" s="98"/>
      <c r="Q18" s="98"/>
      <c r="R18" s="98"/>
      <c r="S18" s="98"/>
      <c r="T18" s="98"/>
      <c r="U18" s="199" t="s">
        <v>375</v>
      </c>
      <c r="V18" s="200"/>
      <c r="W18" s="201"/>
      <c r="X18" s="202"/>
      <c r="Y18" s="202"/>
      <c r="Z18" s="202"/>
      <c r="AA18" s="202"/>
      <c r="AB18" s="202"/>
      <c r="AC18" s="202"/>
      <c r="AD18" s="202"/>
      <c r="AE18" s="272" t="s">
        <v>349</v>
      </c>
      <c r="AF18" s="273"/>
      <c r="AG18" s="273"/>
      <c r="AH18" s="273"/>
      <c r="AI18" s="273"/>
      <c r="AJ18" s="274"/>
      <c r="AK18" s="93"/>
    </row>
    <row r="19" spans="2:40" ht="18.75" customHeight="1" x14ac:dyDescent="0.2">
      <c r="B19" s="42"/>
      <c r="C19" s="87" t="s">
        <v>340</v>
      </c>
      <c r="D19" s="52"/>
      <c r="AK19" s="33"/>
    </row>
    <row r="20" spans="2:40" ht="22.5" customHeight="1" x14ac:dyDescent="0.2">
      <c r="B20" s="42"/>
      <c r="C20" s="20" t="s">
        <v>136</v>
      </c>
      <c r="D20" s="22"/>
      <c r="E20" s="22"/>
      <c r="F20" s="98"/>
      <c r="G20" s="98"/>
      <c r="H20" s="98"/>
      <c r="I20" s="98"/>
      <c r="J20" s="98"/>
      <c r="K20" s="98"/>
      <c r="L20" s="98"/>
      <c r="M20" s="98"/>
      <c r="N20" s="98"/>
      <c r="O20" s="98"/>
      <c r="P20" s="98"/>
      <c r="Q20" s="98"/>
      <c r="R20" s="98"/>
      <c r="S20" s="98"/>
      <c r="T20" s="199" t="s">
        <v>375</v>
      </c>
      <c r="U20" s="244"/>
      <c r="V20" s="231"/>
      <c r="W20" s="201"/>
      <c r="X20" s="202"/>
      <c r="Y20" s="202"/>
      <c r="Z20" s="202"/>
      <c r="AA20" s="202"/>
      <c r="AB20" s="203"/>
      <c r="AC20" s="199" t="s">
        <v>2</v>
      </c>
      <c r="AD20" s="244"/>
      <c r="AE20" s="245"/>
      <c r="AF20" s="96"/>
      <c r="AG20" s="226" t="s">
        <v>376</v>
      </c>
      <c r="AH20" s="257"/>
      <c r="AI20" s="258"/>
      <c r="AJ20" s="96"/>
      <c r="AK20" s="33"/>
    </row>
    <row r="21" spans="2:40" ht="24" customHeight="1" x14ac:dyDescent="0.2">
      <c r="B21" s="42"/>
      <c r="C21" s="262" t="s">
        <v>348</v>
      </c>
      <c r="D21" s="262"/>
      <c r="E21" s="262"/>
      <c r="F21" s="262"/>
      <c r="G21" s="262"/>
      <c r="H21" s="262"/>
      <c r="I21" s="262"/>
      <c r="J21" s="262"/>
      <c r="K21" s="262"/>
      <c r="L21" s="262"/>
      <c r="M21" s="262"/>
      <c r="N21" s="262"/>
      <c r="O21" s="262"/>
      <c r="P21" s="262"/>
      <c r="Q21" s="51"/>
      <c r="R21" s="51"/>
      <c r="AK21" s="33"/>
    </row>
    <row r="22" spans="2:40" ht="19.5" customHeight="1" x14ac:dyDescent="0.2">
      <c r="B22" s="42"/>
      <c r="C22" s="199" t="s">
        <v>130</v>
      </c>
      <c r="D22" s="244"/>
      <c r="E22" s="244"/>
      <c r="F22" s="245"/>
      <c r="G22" s="96"/>
      <c r="H22" s="20" t="s">
        <v>126</v>
      </c>
      <c r="I22" s="22"/>
      <c r="J22" s="22"/>
      <c r="K22" s="22"/>
      <c r="L22" s="21"/>
      <c r="M22" s="110"/>
      <c r="N22" s="199" t="s">
        <v>127</v>
      </c>
      <c r="O22" s="244"/>
      <c r="P22" s="244"/>
      <c r="Q22" s="244"/>
      <c r="R22" s="244"/>
      <c r="S22" s="231"/>
      <c r="T22" s="96"/>
      <c r="U22" s="215" t="s">
        <v>131</v>
      </c>
      <c r="V22" s="198"/>
      <c r="W22" s="198"/>
      <c r="X22" s="198"/>
      <c r="Y22" s="198"/>
      <c r="Z22" s="198"/>
      <c r="AA22" s="200"/>
      <c r="AB22" s="96"/>
      <c r="AC22" s="199" t="s">
        <v>4</v>
      </c>
      <c r="AD22" s="271"/>
      <c r="AE22" s="271"/>
      <c r="AF22" s="271"/>
      <c r="AG22" s="271"/>
      <c r="AH22" s="271"/>
      <c r="AI22" s="231"/>
      <c r="AJ22" s="50"/>
      <c r="AK22" s="33"/>
    </row>
    <row r="23" spans="2:40" ht="18" customHeight="1" x14ac:dyDescent="0.2">
      <c r="B23" s="42"/>
      <c r="C23" s="20" t="s">
        <v>129</v>
      </c>
      <c r="D23" s="22"/>
      <c r="E23" s="22"/>
      <c r="F23" s="21"/>
      <c r="G23" s="96"/>
      <c r="H23" s="199" t="s">
        <v>148</v>
      </c>
      <c r="I23" s="198"/>
      <c r="J23" s="198"/>
      <c r="K23" s="198"/>
      <c r="L23" s="200"/>
      <c r="M23" s="96"/>
      <c r="N23" s="18" t="s">
        <v>147</v>
      </c>
      <c r="O23" s="22"/>
      <c r="P23" s="22"/>
      <c r="Q23" s="22"/>
      <c r="R23" s="22"/>
      <c r="S23" s="21"/>
      <c r="T23" s="96"/>
      <c r="U23" s="199" t="s">
        <v>128</v>
      </c>
      <c r="V23" s="249"/>
      <c r="W23" s="249"/>
      <c r="X23" s="249"/>
      <c r="Y23" s="249"/>
      <c r="Z23" s="249"/>
      <c r="AA23" s="249"/>
      <c r="AB23" s="249"/>
      <c r="AC23" s="249"/>
      <c r="AD23" s="249"/>
      <c r="AE23" s="249"/>
      <c r="AF23" s="249"/>
      <c r="AG23" s="249"/>
      <c r="AH23" s="249"/>
      <c r="AI23" s="250"/>
      <c r="AJ23" s="96"/>
      <c r="AK23" s="33"/>
    </row>
    <row r="24" spans="2:40" ht="18" customHeight="1" x14ac:dyDescent="0.25">
      <c r="B24" s="42"/>
      <c r="C24" s="237" t="s">
        <v>153</v>
      </c>
      <c r="D24" s="238"/>
      <c r="E24" s="198"/>
      <c r="F24" s="198"/>
      <c r="G24" s="198"/>
      <c r="H24" s="198"/>
      <c r="I24" s="198"/>
      <c r="J24" s="198"/>
      <c r="K24" s="198"/>
      <c r="L24" s="239"/>
      <c r="M24" s="240"/>
      <c r="N24" s="240"/>
      <c r="O24" s="240"/>
      <c r="P24" s="240"/>
      <c r="Q24" s="240"/>
      <c r="R24" s="240"/>
      <c r="S24" s="240"/>
      <c r="T24" s="237" t="s">
        <v>154</v>
      </c>
      <c r="U24" s="198"/>
      <c r="V24" s="198"/>
      <c r="W24" s="198"/>
      <c r="X24" s="198"/>
      <c r="Y24" s="198"/>
      <c r="Z24" s="198"/>
      <c r="AA24" s="200"/>
      <c r="AB24" s="239"/>
      <c r="AC24" s="263"/>
      <c r="AD24" s="263"/>
      <c r="AE24" s="263"/>
      <c r="AF24" s="263"/>
      <c r="AG24" s="263"/>
      <c r="AH24" s="263"/>
      <c r="AI24" s="263"/>
      <c r="AJ24" s="264"/>
      <c r="AK24" s="33"/>
    </row>
    <row r="25" spans="2:40" ht="8.4499999999999993" customHeight="1" x14ac:dyDescent="0.2">
      <c r="B25" s="42"/>
      <c r="AK25" s="33"/>
    </row>
    <row r="26" spans="2:40" ht="21.75" customHeight="1" x14ac:dyDescent="0.2">
      <c r="B26" s="42"/>
      <c r="C26" s="52" t="s">
        <v>341</v>
      </c>
      <c r="D26" s="52"/>
      <c r="E26" s="53"/>
      <c r="F26" s="53"/>
      <c r="G26" s="54"/>
      <c r="H26" s="54"/>
      <c r="I26" s="54"/>
      <c r="J26" s="43"/>
      <c r="K26" s="43"/>
      <c r="L26" s="43"/>
      <c r="M26" s="54"/>
      <c r="N26" s="54"/>
      <c r="O26" s="54"/>
      <c r="P26" s="54"/>
      <c r="Q26" s="43"/>
      <c r="R26" s="43"/>
      <c r="S26" s="43"/>
      <c r="T26" s="43"/>
      <c r="U26" s="43"/>
      <c r="V26" s="53"/>
      <c r="W26" s="53"/>
      <c r="X26" s="53"/>
      <c r="AA26" s="53"/>
      <c r="AB26" s="53"/>
      <c r="AC26" s="53"/>
      <c r="AD26" s="53"/>
      <c r="AF26" s="53"/>
      <c r="AG26" s="54"/>
      <c r="AH26" s="54"/>
      <c r="AI26" s="54"/>
      <c r="AJ26" s="55"/>
      <c r="AK26" s="33"/>
    </row>
    <row r="27" spans="2:40" ht="18.75" customHeight="1" x14ac:dyDescent="0.2">
      <c r="B27" s="42"/>
      <c r="C27" s="196" t="s">
        <v>137</v>
      </c>
      <c r="D27" s="197"/>
      <c r="E27" s="198"/>
      <c r="F27" s="96"/>
      <c r="G27" s="196" t="s">
        <v>346</v>
      </c>
      <c r="H27" s="236"/>
      <c r="I27" s="236"/>
      <c r="J27" s="96"/>
      <c r="K27" s="226" t="s">
        <v>142</v>
      </c>
      <c r="L27" s="257"/>
      <c r="M27" s="257"/>
      <c r="N27" s="257"/>
      <c r="O27" s="257"/>
      <c r="P27" s="257"/>
      <c r="Q27" s="257"/>
      <c r="R27" s="258"/>
      <c r="S27" s="96"/>
      <c r="T27" s="196" t="s">
        <v>138</v>
      </c>
      <c r="U27" s="198"/>
      <c r="V27" s="200"/>
      <c r="W27" s="96"/>
      <c r="X27" s="20" t="s">
        <v>140</v>
      </c>
      <c r="Y27" s="96"/>
      <c r="Z27" s="226" t="s">
        <v>141</v>
      </c>
      <c r="AA27" s="257"/>
      <c r="AB27" s="265"/>
      <c r="AC27" s="266"/>
      <c r="AD27" s="266"/>
      <c r="AE27" s="266"/>
      <c r="AF27" s="266"/>
      <c r="AG27" s="266"/>
      <c r="AH27" s="266"/>
      <c r="AI27" s="266"/>
      <c r="AJ27" s="267"/>
      <c r="AK27" s="33"/>
    </row>
    <row r="28" spans="2:40" ht="20.25" customHeight="1" x14ac:dyDescent="0.2">
      <c r="B28" s="42"/>
      <c r="C28" s="268" t="s">
        <v>152</v>
      </c>
      <c r="D28" s="269"/>
      <c r="E28" s="270"/>
      <c r="F28" s="265"/>
      <c r="G28" s="266"/>
      <c r="H28" s="266"/>
      <c r="I28" s="266"/>
      <c r="J28" s="266"/>
      <c r="K28" s="266"/>
      <c r="L28" s="266"/>
      <c r="M28" s="266"/>
      <c r="N28" s="266"/>
      <c r="O28" s="266"/>
      <c r="P28" s="266"/>
      <c r="Q28" s="266"/>
      <c r="R28" s="266"/>
      <c r="S28" s="266"/>
      <c r="T28" s="266"/>
      <c r="U28" s="266"/>
      <c r="V28" s="266"/>
      <c r="W28" s="267"/>
      <c r="X28" s="65" t="s">
        <v>132</v>
      </c>
      <c r="Y28" s="99"/>
      <c r="Z28" s="24" t="s">
        <v>133</v>
      </c>
      <c r="AA28" s="99"/>
      <c r="AB28" s="24" t="s">
        <v>134</v>
      </c>
      <c r="AC28" s="259"/>
      <c r="AD28" s="260"/>
      <c r="AE28" s="260"/>
      <c r="AF28" s="260"/>
      <c r="AG28" s="260"/>
      <c r="AH28" s="260"/>
      <c r="AI28" s="260"/>
      <c r="AJ28" s="261"/>
      <c r="AK28" s="33"/>
    </row>
    <row r="29" spans="2:40" ht="20.25" customHeight="1" x14ac:dyDescent="0.2">
      <c r="B29" s="90"/>
      <c r="C29" s="226" t="s">
        <v>136</v>
      </c>
      <c r="D29" s="257"/>
      <c r="E29" s="258"/>
      <c r="F29" s="98"/>
      <c r="G29" s="98"/>
      <c r="H29" s="98"/>
      <c r="I29" s="98"/>
      <c r="J29" s="98"/>
      <c r="K29" s="98"/>
      <c r="L29" s="98"/>
      <c r="M29" s="98"/>
      <c r="N29" s="98"/>
      <c r="O29" s="98"/>
      <c r="P29" s="98"/>
      <c r="Q29" s="98"/>
      <c r="R29" s="98"/>
      <c r="S29" s="98"/>
      <c r="T29" s="98"/>
      <c r="U29" s="199" t="s">
        <v>375</v>
      </c>
      <c r="V29" s="200"/>
      <c r="W29" s="201"/>
      <c r="X29" s="202"/>
      <c r="Y29" s="202"/>
      <c r="Z29" s="202"/>
      <c r="AA29" s="202"/>
      <c r="AB29" s="202"/>
      <c r="AC29" s="202"/>
      <c r="AD29" s="203"/>
      <c r="AE29" s="20" t="s">
        <v>2</v>
      </c>
      <c r="AF29" s="64"/>
      <c r="AG29" s="96"/>
      <c r="AH29" s="20" t="s">
        <v>376</v>
      </c>
      <c r="AI29" s="23"/>
      <c r="AJ29" s="96"/>
      <c r="AK29" s="33"/>
    </row>
    <row r="30" spans="2:40" ht="21.75" customHeight="1" x14ac:dyDescent="0.2">
      <c r="B30" s="42"/>
      <c r="V30" s="204" t="s">
        <v>150</v>
      </c>
      <c r="W30" s="205"/>
      <c r="X30" s="205"/>
      <c r="Y30" s="205"/>
      <c r="Z30" s="205"/>
      <c r="AA30" s="205"/>
      <c r="AB30" s="205"/>
      <c r="AC30" s="205"/>
      <c r="AD30" s="205"/>
      <c r="AE30" s="205"/>
      <c r="AK30" s="33"/>
    </row>
    <row r="31" spans="2:40" ht="33.75" customHeight="1" x14ac:dyDescent="0.25">
      <c r="B31" s="42"/>
      <c r="V31" s="206"/>
      <c r="W31" s="207"/>
      <c r="X31" s="207"/>
      <c r="Y31" s="207"/>
      <c r="Z31" s="207"/>
      <c r="AA31" s="207"/>
      <c r="AB31" s="207"/>
      <c r="AC31" s="207"/>
      <c r="AD31" s="207"/>
      <c r="AE31" s="207"/>
      <c r="AF31" s="208" t="s">
        <v>372</v>
      </c>
      <c r="AG31" s="209"/>
      <c r="AH31" s="100"/>
      <c r="AI31" s="100"/>
      <c r="AJ31" s="210"/>
      <c r="AK31" s="211"/>
    </row>
    <row r="32" spans="2:40" ht="3.75" customHeight="1" thickBot="1" x14ac:dyDescent="0.25">
      <c r="B32" s="56"/>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7"/>
    </row>
    <row r="33" spans="2:37" ht="3.75" customHeight="1" thickBot="1" x14ac:dyDescent="0.25">
      <c r="AD33" s="39"/>
      <c r="AE33" s="39"/>
      <c r="AF33" s="39"/>
      <c r="AG33" s="39"/>
      <c r="AH33" s="39"/>
      <c r="AI33" s="39"/>
      <c r="AJ33" s="39"/>
    </row>
    <row r="34" spans="2:37" ht="20.100000000000001" customHeight="1" x14ac:dyDescent="0.2">
      <c r="B34" s="58"/>
      <c r="C34" s="68" t="s">
        <v>180</v>
      </c>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29"/>
    </row>
    <row r="35" spans="2:37" ht="14.25" customHeight="1" x14ac:dyDescent="0.2">
      <c r="B35" s="42"/>
      <c r="C35" s="70" t="s">
        <v>182</v>
      </c>
      <c r="D35"/>
      <c r="E35"/>
      <c r="F35"/>
      <c r="G35"/>
      <c r="H35"/>
      <c r="I35"/>
      <c r="J35"/>
      <c r="K35"/>
      <c r="L35"/>
      <c r="M35"/>
      <c r="N35"/>
      <c r="O35"/>
      <c r="P35"/>
      <c r="Q35"/>
      <c r="R35"/>
      <c r="S35"/>
      <c r="T35"/>
      <c r="U35"/>
      <c r="V35"/>
      <c r="W35"/>
      <c r="X35"/>
      <c r="Y35"/>
      <c r="Z35"/>
      <c r="AA35"/>
      <c r="AB35"/>
      <c r="AC35"/>
      <c r="AD35"/>
      <c r="AE35"/>
      <c r="AF35"/>
      <c r="AG35"/>
      <c r="AH35"/>
      <c r="AI35"/>
      <c r="AJ35"/>
      <c r="AK35" s="33"/>
    </row>
    <row r="36" spans="2:37" ht="29.25" customHeight="1" thickBot="1" x14ac:dyDescent="0.25">
      <c r="B36" s="56"/>
      <c r="C36" s="183" t="s">
        <v>181</v>
      </c>
      <c r="D36" s="184"/>
      <c r="E36" s="184"/>
      <c r="F36" s="184"/>
      <c r="G36" s="184"/>
      <c r="H36" s="184"/>
      <c r="I36" s="184"/>
      <c r="J36" s="184"/>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57"/>
    </row>
    <row r="37" spans="2:37" ht="22.5" customHeight="1" x14ac:dyDescent="0.2">
      <c r="AG37" s="30" t="s">
        <v>220</v>
      </c>
    </row>
    <row r="38" spans="2:37" ht="22.5" hidden="1" customHeight="1" x14ac:dyDescent="0.2">
      <c r="B38" s="60" t="s">
        <v>5</v>
      </c>
      <c r="C38" s="60"/>
      <c r="D38" s="60"/>
      <c r="E38" s="60"/>
      <c r="F38" s="60"/>
      <c r="G38" s="60"/>
      <c r="H38" s="60" t="s">
        <v>14</v>
      </c>
      <c r="I38" s="60"/>
      <c r="J38" s="60"/>
      <c r="K38" s="60"/>
      <c r="L38" s="60"/>
      <c r="M38" s="60"/>
      <c r="N38" s="60"/>
      <c r="O38" s="60"/>
      <c r="P38" s="60"/>
      <c r="Q38" s="60"/>
      <c r="R38" s="60"/>
      <c r="S38" s="60"/>
      <c r="T38" s="60"/>
      <c r="U38" s="60"/>
      <c r="V38" s="60"/>
      <c r="W38" s="60"/>
      <c r="X38" s="60"/>
      <c r="Y38" s="60"/>
      <c r="Z38" s="60"/>
      <c r="AA38" s="60"/>
      <c r="AB38" s="60"/>
      <c r="AC38" s="60"/>
      <c r="AD38" s="60"/>
    </row>
    <row r="39" spans="2:37" ht="22.5" hidden="1" customHeight="1" x14ac:dyDescent="0.15">
      <c r="B39" s="83" t="s">
        <v>6</v>
      </c>
      <c r="C39" s="83"/>
      <c r="D39" s="83"/>
      <c r="E39" s="83"/>
      <c r="F39" s="83"/>
      <c r="G39" s="83"/>
      <c r="H39" s="83" t="s">
        <v>15</v>
      </c>
      <c r="I39" s="83"/>
      <c r="J39" s="83"/>
      <c r="K39" s="83"/>
      <c r="L39" s="83"/>
      <c r="M39" s="83"/>
      <c r="N39" s="83"/>
      <c r="O39" s="83"/>
      <c r="P39" s="83"/>
      <c r="Q39" s="83"/>
      <c r="R39" s="83"/>
      <c r="S39" s="83"/>
      <c r="T39" s="83"/>
      <c r="U39" s="83"/>
      <c r="V39" s="83"/>
      <c r="W39" s="83"/>
      <c r="X39" s="83"/>
      <c r="Y39" s="83"/>
      <c r="Z39" s="83"/>
      <c r="AA39" s="83"/>
      <c r="AB39" s="83"/>
      <c r="AC39" s="83"/>
      <c r="AD39" s="60"/>
    </row>
    <row r="40" spans="2:37" ht="22.5" hidden="1" customHeight="1" x14ac:dyDescent="0.15">
      <c r="B40" s="83" t="s">
        <v>7</v>
      </c>
      <c r="C40" s="83"/>
      <c r="D40" s="83"/>
      <c r="E40" s="83"/>
      <c r="F40" s="83"/>
      <c r="G40" s="83"/>
      <c r="H40" s="83" t="s">
        <v>16</v>
      </c>
      <c r="I40" s="83"/>
      <c r="J40" s="83"/>
      <c r="K40" s="83"/>
      <c r="L40" s="83"/>
      <c r="M40" s="83"/>
      <c r="N40" s="83"/>
      <c r="O40" s="83"/>
      <c r="P40" s="83"/>
      <c r="Q40" s="83"/>
      <c r="R40" s="83"/>
      <c r="S40" s="83"/>
      <c r="T40" s="83"/>
      <c r="U40" s="83"/>
      <c r="V40" s="83"/>
      <c r="W40" s="83"/>
      <c r="X40" s="83"/>
      <c r="Y40" s="83"/>
      <c r="Z40" s="83"/>
      <c r="AA40" s="83"/>
      <c r="AB40" s="83"/>
      <c r="AC40" s="83"/>
      <c r="AD40" s="60"/>
    </row>
    <row r="41" spans="2:37" ht="22.5" hidden="1" customHeight="1" x14ac:dyDescent="0.15">
      <c r="B41" s="83" t="s">
        <v>8</v>
      </c>
      <c r="C41" s="83"/>
      <c r="D41" s="83"/>
      <c r="E41" s="83"/>
      <c r="F41" s="83"/>
      <c r="G41" s="83"/>
      <c r="H41" s="83" t="s">
        <v>17</v>
      </c>
      <c r="I41" s="83"/>
      <c r="J41" s="83"/>
      <c r="K41" s="83"/>
      <c r="L41" s="83"/>
      <c r="M41" s="83"/>
      <c r="N41" s="83"/>
      <c r="O41" s="83"/>
      <c r="P41" s="83"/>
      <c r="Q41" s="83"/>
      <c r="R41" s="83"/>
      <c r="S41" s="83"/>
      <c r="T41" s="83"/>
      <c r="U41" s="83"/>
      <c r="V41" s="83"/>
      <c r="W41" s="83"/>
      <c r="X41" s="83"/>
      <c r="Y41" s="83"/>
      <c r="Z41" s="83"/>
      <c r="AA41" s="83"/>
      <c r="AB41" s="83"/>
      <c r="AC41" s="83"/>
      <c r="AD41" s="60"/>
    </row>
    <row r="42" spans="2:37" ht="22.5" hidden="1" customHeight="1" x14ac:dyDescent="0.15">
      <c r="B42" s="83" t="s">
        <v>9</v>
      </c>
      <c r="C42" s="83"/>
      <c r="D42" s="83"/>
      <c r="E42" s="83"/>
      <c r="F42" s="83"/>
      <c r="G42" s="83"/>
      <c r="H42" s="83" t="s">
        <v>18</v>
      </c>
      <c r="I42" s="83"/>
      <c r="J42" s="83"/>
      <c r="K42" s="83"/>
      <c r="L42" s="83"/>
      <c r="M42" s="83"/>
      <c r="N42" s="83"/>
      <c r="O42" s="83"/>
      <c r="P42" s="83"/>
      <c r="Q42" s="83"/>
      <c r="R42" s="83"/>
      <c r="S42" s="83"/>
      <c r="T42" s="83"/>
      <c r="U42" s="83"/>
      <c r="V42" s="83"/>
      <c r="W42" s="83"/>
      <c r="X42" s="83"/>
      <c r="Y42" s="83"/>
      <c r="Z42" s="83"/>
      <c r="AA42" s="83"/>
      <c r="AB42" s="83"/>
      <c r="AC42" s="83"/>
      <c r="AD42" s="60"/>
    </row>
    <row r="43" spans="2:37" ht="22.5" hidden="1" customHeight="1" x14ac:dyDescent="0.15">
      <c r="B43" s="83" t="s">
        <v>10</v>
      </c>
      <c r="C43" s="83"/>
      <c r="D43" s="83"/>
      <c r="E43" s="83"/>
      <c r="F43" s="83"/>
      <c r="G43" s="83"/>
      <c r="H43" s="83" t="s">
        <v>19</v>
      </c>
      <c r="I43" s="83"/>
      <c r="J43" s="83"/>
      <c r="K43" s="83"/>
      <c r="L43" s="83"/>
      <c r="M43" s="83"/>
      <c r="N43" s="83"/>
      <c r="O43" s="83"/>
      <c r="P43" s="83"/>
      <c r="Q43" s="83"/>
      <c r="R43" s="83"/>
      <c r="S43" s="83"/>
      <c r="T43" s="83"/>
      <c r="U43" s="83"/>
      <c r="V43" s="83"/>
      <c r="W43" s="83"/>
      <c r="X43" s="83"/>
      <c r="Y43" s="83"/>
      <c r="Z43" s="83"/>
      <c r="AA43" s="83"/>
      <c r="AB43" s="83"/>
      <c r="AC43" s="83"/>
      <c r="AD43" s="60"/>
    </row>
    <row r="44" spans="2:37" ht="22.5" hidden="1" customHeight="1" x14ac:dyDescent="0.15">
      <c r="B44" s="83" t="s">
        <v>11</v>
      </c>
      <c r="C44" s="83"/>
      <c r="D44" s="83"/>
      <c r="E44" s="83"/>
      <c r="F44" s="83"/>
      <c r="G44" s="83"/>
      <c r="H44" s="83" t="s">
        <v>20</v>
      </c>
      <c r="I44" s="83"/>
      <c r="J44" s="83"/>
      <c r="K44" s="83"/>
      <c r="L44" s="83"/>
      <c r="M44" s="83"/>
      <c r="N44" s="83"/>
      <c r="O44" s="83"/>
      <c r="P44" s="83"/>
      <c r="Q44" s="83"/>
      <c r="R44" s="83"/>
      <c r="S44" s="83"/>
      <c r="T44" s="83"/>
      <c r="U44" s="83"/>
      <c r="V44" s="83"/>
      <c r="W44" s="83"/>
      <c r="X44" s="83"/>
      <c r="Y44" s="83"/>
      <c r="Z44" s="83"/>
      <c r="AA44" s="83"/>
      <c r="AB44" s="83"/>
      <c r="AC44" s="83"/>
      <c r="AD44" s="60"/>
    </row>
    <row r="45" spans="2:37" ht="22.5" hidden="1" customHeight="1" x14ac:dyDescent="0.15">
      <c r="B45" s="83" t="s">
        <v>12</v>
      </c>
      <c r="C45" s="83"/>
      <c r="D45" s="83"/>
      <c r="E45" s="83"/>
      <c r="F45" s="83"/>
      <c r="G45" s="83"/>
      <c r="H45" s="83" t="s">
        <v>21</v>
      </c>
      <c r="I45" s="83"/>
      <c r="J45" s="83"/>
      <c r="K45" s="83"/>
      <c r="L45" s="83"/>
      <c r="M45" s="83"/>
      <c r="N45" s="83"/>
      <c r="O45" s="83"/>
      <c r="P45" s="83"/>
      <c r="Q45" s="83"/>
      <c r="R45" s="83"/>
      <c r="S45" s="83"/>
      <c r="T45" s="83"/>
      <c r="U45" s="83"/>
      <c r="V45" s="83"/>
      <c r="W45" s="83"/>
      <c r="X45" s="83"/>
      <c r="Y45" s="83"/>
      <c r="Z45" s="83"/>
      <c r="AA45" s="83"/>
      <c r="AB45" s="83"/>
      <c r="AC45" s="83"/>
      <c r="AD45" s="60"/>
    </row>
    <row r="46" spans="2:37" ht="22.5" hidden="1" customHeight="1" x14ac:dyDescent="0.15">
      <c r="B46" s="83" t="s">
        <v>13</v>
      </c>
      <c r="C46" s="83"/>
      <c r="D46" s="83"/>
      <c r="E46" s="83"/>
      <c r="F46" s="83"/>
      <c r="G46" s="83"/>
      <c r="H46" s="83" t="s">
        <v>22</v>
      </c>
      <c r="I46" s="83"/>
      <c r="J46" s="83"/>
      <c r="K46" s="83"/>
      <c r="L46" s="83"/>
      <c r="M46" s="83"/>
      <c r="N46" s="83"/>
      <c r="O46" s="83"/>
      <c r="P46" s="83"/>
      <c r="Q46" s="83"/>
      <c r="R46" s="83"/>
      <c r="S46" s="83"/>
      <c r="T46" s="83"/>
      <c r="U46" s="83"/>
      <c r="V46" s="83"/>
      <c r="W46" s="83"/>
      <c r="X46" s="83"/>
      <c r="Y46" s="83"/>
      <c r="Z46" s="83"/>
      <c r="AA46" s="83"/>
      <c r="AB46" s="83"/>
      <c r="AC46" s="83"/>
      <c r="AD46" s="60"/>
    </row>
    <row r="47" spans="2:37" ht="22.5" hidden="1" customHeight="1" x14ac:dyDescent="0.2">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row>
    <row r="48" spans="2:37" ht="22.5" hidden="1" customHeight="1" x14ac:dyDescent="0.2">
      <c r="B48" s="60" t="s">
        <v>23</v>
      </c>
      <c r="C48" s="60"/>
      <c r="D48" s="60"/>
      <c r="E48" s="60"/>
      <c r="F48" s="60"/>
      <c r="G48" s="60"/>
      <c r="H48" s="60" t="s">
        <v>33</v>
      </c>
      <c r="I48" s="60"/>
      <c r="J48" s="60"/>
      <c r="K48" s="60"/>
      <c r="L48" s="60"/>
      <c r="M48" s="60"/>
      <c r="N48" s="60"/>
      <c r="O48" s="60" t="s">
        <v>34</v>
      </c>
      <c r="P48" s="60"/>
      <c r="Q48" s="60"/>
      <c r="R48" s="60"/>
      <c r="S48" s="60"/>
      <c r="T48" s="60"/>
      <c r="U48" s="60"/>
      <c r="V48" s="60" t="s">
        <v>35</v>
      </c>
      <c r="W48" s="60"/>
      <c r="X48" s="60"/>
      <c r="Y48" s="60"/>
      <c r="Z48" s="60"/>
      <c r="AA48" s="60" t="s">
        <v>36</v>
      </c>
      <c r="AB48" s="60"/>
      <c r="AC48" s="60"/>
      <c r="AD48" s="60"/>
    </row>
    <row r="49" spans="2:30" ht="22.5" hidden="1" customHeight="1" x14ac:dyDescent="0.2">
      <c r="B49" s="60" t="s">
        <v>156</v>
      </c>
      <c r="C49" s="60"/>
      <c r="D49" s="60"/>
      <c r="E49" s="60"/>
      <c r="F49" s="60"/>
      <c r="G49" s="60"/>
      <c r="H49" s="60" t="s">
        <v>0</v>
      </c>
      <c r="I49" s="60"/>
      <c r="J49" s="60"/>
      <c r="K49" s="60"/>
      <c r="L49" s="60"/>
      <c r="M49" s="60"/>
      <c r="N49" s="60"/>
      <c r="O49" s="60" t="s">
        <v>373</v>
      </c>
      <c r="P49" s="60"/>
      <c r="Q49" s="60"/>
      <c r="R49" s="60"/>
      <c r="S49" s="60"/>
      <c r="T49" s="60"/>
      <c r="U49" s="60"/>
      <c r="V49" s="60" t="s">
        <v>1</v>
      </c>
      <c r="W49" s="60"/>
      <c r="X49" s="60"/>
      <c r="Y49" s="60"/>
      <c r="Z49" s="60"/>
      <c r="AA49" s="60">
        <v>3149</v>
      </c>
      <c r="AB49" s="60"/>
      <c r="AC49" s="60"/>
      <c r="AD49" s="60"/>
    </row>
    <row r="50" spans="2:30" ht="22.5" hidden="1" customHeight="1" x14ac:dyDescent="0.2">
      <c r="B50" s="60" t="s">
        <v>157</v>
      </c>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row>
    <row r="51" spans="2:30" ht="22.5" hidden="1" customHeight="1" x14ac:dyDescent="0.2">
      <c r="B51" s="60" t="s">
        <v>24</v>
      </c>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row>
    <row r="52" spans="2:30" ht="22.5" hidden="1" customHeight="1" x14ac:dyDescent="0.2">
      <c r="B52" s="60" t="s">
        <v>25</v>
      </c>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row>
    <row r="53" spans="2:30" ht="22.5" hidden="1" customHeight="1" x14ac:dyDescent="0.2">
      <c r="B53" s="60" t="s">
        <v>26</v>
      </c>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row>
    <row r="54" spans="2:30" ht="22.5" hidden="1" customHeight="1" x14ac:dyDescent="0.2">
      <c r="B54" s="60" t="s">
        <v>27</v>
      </c>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row>
    <row r="55" spans="2:30" ht="22.5" hidden="1" customHeight="1" x14ac:dyDescent="0.2">
      <c r="B55" s="60" t="s">
        <v>28</v>
      </c>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row>
    <row r="56" spans="2:30" ht="22.5" hidden="1" customHeight="1" x14ac:dyDescent="0.2">
      <c r="B56" s="60" t="s">
        <v>158</v>
      </c>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row>
    <row r="57" spans="2:30" ht="22.5" hidden="1" customHeight="1" x14ac:dyDescent="0.2">
      <c r="B57" s="60" t="s">
        <v>29</v>
      </c>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row>
    <row r="58" spans="2:30" ht="22.5" hidden="1" customHeight="1" x14ac:dyDescent="0.2">
      <c r="B58" s="60" t="s">
        <v>30</v>
      </c>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row>
    <row r="59" spans="2:30" ht="22.5" hidden="1" customHeight="1" x14ac:dyDescent="0.2">
      <c r="B59" s="60" t="s">
        <v>31</v>
      </c>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row>
    <row r="60" spans="2:30" ht="22.5" hidden="1" customHeight="1" x14ac:dyDescent="0.2">
      <c r="B60" s="60" t="s">
        <v>159</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row>
    <row r="61" spans="2:30" ht="22.5" hidden="1" customHeight="1" x14ac:dyDescent="0.2">
      <c r="B61" s="60" t="s">
        <v>32</v>
      </c>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row>
    <row r="62" spans="2:30" ht="22.5" hidden="1" customHeight="1" x14ac:dyDescent="0.2">
      <c r="B62" s="60" t="s">
        <v>160</v>
      </c>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row>
    <row r="63" spans="2:30" ht="22.5" hidden="1" customHeight="1" x14ac:dyDescent="0.2">
      <c r="B63" s="60" t="s">
        <v>161</v>
      </c>
      <c r="C63" s="60"/>
      <c r="D63" s="60"/>
      <c r="E63" s="60"/>
      <c r="F63" s="60"/>
      <c r="G63" s="60"/>
      <c r="H63" s="60" t="s">
        <v>73</v>
      </c>
      <c r="I63" s="60"/>
      <c r="J63" s="60"/>
      <c r="K63" s="60"/>
      <c r="L63" s="60"/>
      <c r="M63" s="60"/>
      <c r="N63" s="60"/>
      <c r="O63" s="60"/>
      <c r="P63" s="60"/>
      <c r="Q63" s="60"/>
      <c r="R63" s="60"/>
      <c r="S63" s="60"/>
      <c r="T63" s="60"/>
      <c r="U63" s="60"/>
      <c r="V63" s="60"/>
      <c r="W63" s="60"/>
      <c r="X63" s="60"/>
      <c r="Y63" s="60"/>
      <c r="Z63" s="60"/>
      <c r="AA63" s="60"/>
      <c r="AB63" s="60"/>
      <c r="AC63" s="60"/>
      <c r="AD63" s="60"/>
    </row>
    <row r="64" spans="2:30" ht="22.5" hidden="1" customHeight="1" x14ac:dyDescent="0.2">
      <c r="B64" s="60" t="s">
        <v>123</v>
      </c>
      <c r="C64" s="60"/>
      <c r="D64" s="60"/>
      <c r="E64" s="60"/>
      <c r="F64" s="60"/>
      <c r="G64" s="60"/>
      <c r="H64" s="60" t="s">
        <v>367</v>
      </c>
      <c r="I64" s="60"/>
      <c r="J64" s="60"/>
      <c r="K64" s="60"/>
      <c r="L64" s="60"/>
      <c r="M64" s="60"/>
      <c r="N64" s="60"/>
      <c r="O64" s="60"/>
      <c r="P64" s="60"/>
      <c r="Q64" s="60"/>
      <c r="R64" s="60"/>
      <c r="S64" s="60"/>
      <c r="T64" s="60"/>
      <c r="U64" s="60"/>
      <c r="V64" s="60"/>
      <c r="W64" s="60"/>
      <c r="X64" s="60"/>
      <c r="Y64" s="60"/>
      <c r="Z64" s="60"/>
      <c r="AA64" s="60"/>
      <c r="AB64" s="60"/>
      <c r="AC64" s="60"/>
      <c r="AD64" s="60"/>
    </row>
    <row r="65" spans="2:30" ht="22.5" hidden="1" customHeight="1" x14ac:dyDescent="0.2">
      <c r="B65" s="60" t="s">
        <v>162</v>
      </c>
      <c r="C65" s="60"/>
      <c r="D65" s="60"/>
      <c r="E65" s="60"/>
      <c r="F65" s="60"/>
      <c r="G65" s="60"/>
      <c r="H65" s="60" t="s">
        <v>368</v>
      </c>
      <c r="I65" s="60"/>
      <c r="J65" s="60"/>
      <c r="K65" s="60"/>
      <c r="L65" s="60"/>
      <c r="M65" s="60"/>
      <c r="N65" s="60"/>
      <c r="O65" s="60"/>
      <c r="P65" s="60"/>
      <c r="Q65" s="60"/>
      <c r="R65" s="60"/>
      <c r="S65" s="60"/>
      <c r="T65" s="60"/>
      <c r="U65" s="60"/>
      <c r="V65" s="60"/>
      <c r="W65" s="60"/>
      <c r="X65" s="60"/>
      <c r="Y65" s="60"/>
      <c r="Z65" s="60"/>
      <c r="AA65" s="60"/>
      <c r="AB65" s="60"/>
      <c r="AC65" s="60"/>
      <c r="AD65" s="60"/>
    </row>
    <row r="66" spans="2:30" ht="22.5" hidden="1" customHeight="1" x14ac:dyDescent="0.2">
      <c r="B66" s="60" t="s">
        <v>163</v>
      </c>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row>
    <row r="67" spans="2:30" ht="22.5" hidden="1" customHeight="1" x14ac:dyDescent="0.2">
      <c r="B67" s="60" t="s">
        <v>164</v>
      </c>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row>
    <row r="68" spans="2:30" ht="22.5" hidden="1" customHeight="1" x14ac:dyDescent="0.2">
      <c r="B68" s="60" t="s">
        <v>165</v>
      </c>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row>
    <row r="69" spans="2:30" ht="22.5" hidden="1" customHeight="1" x14ac:dyDescent="0.2">
      <c r="B69" s="60" t="s">
        <v>166</v>
      </c>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row>
    <row r="70" spans="2:30" ht="22.5" hidden="1" customHeight="1" x14ac:dyDescent="0.2">
      <c r="B70" s="60" t="s">
        <v>167</v>
      </c>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row>
    <row r="71" spans="2:30" ht="22.5" hidden="1" customHeight="1" x14ac:dyDescent="0.2">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row>
    <row r="72" spans="2:30" ht="22.5" hidden="1" customHeight="1" x14ac:dyDescent="0.2">
      <c r="B72" s="60" t="s">
        <v>37</v>
      </c>
      <c r="C72" s="60"/>
      <c r="D72" s="60"/>
      <c r="E72" s="60"/>
      <c r="F72" s="60"/>
      <c r="G72" s="60"/>
      <c r="H72" s="60"/>
      <c r="I72" s="60"/>
      <c r="J72" s="60"/>
      <c r="K72" s="60"/>
      <c r="L72" s="60"/>
      <c r="M72" s="60"/>
      <c r="N72" s="60"/>
      <c r="O72" s="60"/>
      <c r="P72" s="60"/>
      <c r="Q72" s="60"/>
      <c r="R72" s="60"/>
      <c r="S72" s="60" t="s">
        <v>58</v>
      </c>
      <c r="T72" s="60"/>
      <c r="U72" s="60"/>
      <c r="V72" s="60"/>
      <c r="W72" s="60"/>
      <c r="X72" s="60"/>
      <c r="Y72" s="60"/>
      <c r="Z72" s="60"/>
      <c r="AA72" s="60"/>
      <c r="AB72" s="60"/>
      <c r="AC72" s="60"/>
      <c r="AD72" s="60" t="s">
        <v>71</v>
      </c>
    </row>
    <row r="73" spans="2:30" ht="22.5" hidden="1" customHeight="1" x14ac:dyDescent="0.2">
      <c r="B73" s="60" t="s">
        <v>38</v>
      </c>
      <c r="C73" s="60"/>
      <c r="D73" s="60"/>
      <c r="E73" s="60"/>
      <c r="F73" s="60"/>
      <c r="G73" s="60"/>
      <c r="H73" s="60"/>
      <c r="I73" s="60"/>
      <c r="J73" s="60"/>
      <c r="K73" s="60"/>
      <c r="L73" s="60"/>
      <c r="M73" s="60"/>
      <c r="N73" s="60"/>
      <c r="O73" s="60"/>
      <c r="P73" s="60"/>
      <c r="Q73" s="60"/>
      <c r="R73" s="60"/>
      <c r="S73" s="60" t="s">
        <v>38</v>
      </c>
      <c r="T73" s="60"/>
      <c r="U73" s="60"/>
      <c r="V73" s="60"/>
      <c r="W73" s="60"/>
      <c r="X73" s="60"/>
      <c r="Y73" s="60"/>
      <c r="Z73" s="60"/>
      <c r="AA73" s="60"/>
      <c r="AB73" s="60"/>
      <c r="AC73" s="60"/>
      <c r="AD73" s="60" t="s">
        <v>72</v>
      </c>
    </row>
    <row r="74" spans="2:30" ht="22.5" hidden="1" customHeight="1" x14ac:dyDescent="0.2">
      <c r="B74" s="60" t="s">
        <v>39</v>
      </c>
      <c r="C74" s="60"/>
      <c r="D74" s="60"/>
      <c r="E74" s="60"/>
      <c r="F74" s="60"/>
      <c r="G74" s="60"/>
      <c r="H74" s="60"/>
      <c r="I74" s="60"/>
      <c r="J74" s="60"/>
      <c r="K74" s="60"/>
      <c r="L74" s="60"/>
      <c r="M74" s="60"/>
      <c r="N74" s="60"/>
      <c r="O74" s="60"/>
      <c r="P74" s="60"/>
      <c r="Q74" s="60"/>
      <c r="R74" s="60"/>
      <c r="S74" s="60" t="s">
        <v>59</v>
      </c>
      <c r="T74" s="60"/>
      <c r="U74" s="60"/>
      <c r="V74" s="60"/>
      <c r="W74" s="60"/>
      <c r="X74" s="60"/>
      <c r="Y74" s="60"/>
      <c r="Z74" s="60"/>
      <c r="AA74" s="60"/>
      <c r="AB74" s="60"/>
      <c r="AC74" s="60"/>
      <c r="AD74" s="60" t="s">
        <v>367</v>
      </c>
    </row>
    <row r="75" spans="2:30" ht="22.5" hidden="1" customHeight="1" x14ac:dyDescent="0.2">
      <c r="B75" s="60" t="s">
        <v>40</v>
      </c>
      <c r="C75" s="60"/>
      <c r="D75" s="60"/>
      <c r="E75" s="60"/>
      <c r="F75" s="60"/>
      <c r="G75" s="60"/>
      <c r="H75" s="60"/>
      <c r="I75" s="60"/>
      <c r="J75" s="60"/>
      <c r="K75" s="60"/>
      <c r="L75" s="60"/>
      <c r="M75" s="60"/>
      <c r="N75" s="60"/>
      <c r="O75" s="60"/>
      <c r="P75" s="60"/>
      <c r="Q75" s="60"/>
      <c r="R75" s="60"/>
      <c r="S75" s="60" t="s">
        <v>60</v>
      </c>
      <c r="T75" s="60"/>
      <c r="U75" s="60"/>
      <c r="V75" s="60"/>
      <c r="W75" s="60"/>
      <c r="X75" s="60"/>
      <c r="Y75" s="60"/>
      <c r="Z75" s="60"/>
      <c r="AA75" s="60"/>
      <c r="AB75" s="60"/>
      <c r="AC75" s="60"/>
      <c r="AD75" s="60"/>
    </row>
    <row r="76" spans="2:30" ht="22.5" hidden="1" customHeight="1" x14ac:dyDescent="0.2">
      <c r="B76" s="60" t="s">
        <v>124</v>
      </c>
      <c r="C76" s="60"/>
      <c r="D76" s="60"/>
      <c r="E76" s="60"/>
      <c r="F76" s="60"/>
      <c r="G76" s="60"/>
      <c r="H76" s="60"/>
      <c r="I76" s="60"/>
      <c r="J76" s="60"/>
      <c r="K76" s="60"/>
      <c r="L76" s="60"/>
      <c r="M76" s="60"/>
      <c r="N76" s="60"/>
      <c r="O76" s="60"/>
      <c r="P76" s="60"/>
      <c r="Q76" s="60"/>
      <c r="R76" s="60"/>
      <c r="S76" s="60" t="s">
        <v>61</v>
      </c>
      <c r="T76" s="60"/>
      <c r="U76" s="60"/>
      <c r="V76" s="60"/>
      <c r="W76" s="60"/>
      <c r="X76" s="60"/>
      <c r="Y76" s="60"/>
      <c r="Z76" s="60"/>
      <c r="AA76" s="60"/>
      <c r="AB76" s="60"/>
      <c r="AC76" s="60"/>
      <c r="AD76" s="60"/>
    </row>
    <row r="77" spans="2:30" ht="22.5" hidden="1" customHeight="1" x14ac:dyDescent="0.2">
      <c r="B77" s="60" t="s">
        <v>41</v>
      </c>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row>
    <row r="78" spans="2:30" ht="22.5" hidden="1" customHeight="1" x14ac:dyDescent="0.2">
      <c r="B78" s="60" t="s">
        <v>42</v>
      </c>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row>
    <row r="79" spans="2:30" ht="22.5" hidden="1" customHeight="1" x14ac:dyDescent="0.2">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row>
    <row r="80" spans="2:30" ht="22.5" hidden="1" customHeight="1" x14ac:dyDescent="0.2">
      <c r="B80" s="60"/>
      <c r="C80" s="60"/>
      <c r="D80" s="60"/>
      <c r="E80" s="60"/>
      <c r="F80" s="60"/>
      <c r="G80" s="60"/>
      <c r="H80" s="60"/>
      <c r="I80" s="60"/>
      <c r="J80" s="60"/>
      <c r="K80" s="60"/>
      <c r="L80" s="60"/>
      <c r="M80" s="60"/>
      <c r="N80" s="60"/>
      <c r="O80" s="60"/>
      <c r="P80" s="60"/>
      <c r="Q80" s="60"/>
      <c r="R80" s="60"/>
      <c r="S80" s="60" t="s">
        <v>70</v>
      </c>
      <c r="T80" s="60"/>
      <c r="U80" s="60"/>
      <c r="V80" s="60"/>
      <c r="W80" s="60"/>
      <c r="X80" s="60"/>
      <c r="Y80" s="60"/>
      <c r="Z80" s="60"/>
      <c r="AA80" s="60"/>
      <c r="AB80" s="60"/>
      <c r="AC80" s="60"/>
      <c r="AD80" s="60"/>
    </row>
    <row r="81" spans="2:19" ht="22.5" hidden="1" customHeight="1" x14ac:dyDescent="0.2">
      <c r="B81" s="60" t="s">
        <v>1164</v>
      </c>
      <c r="S81" s="60" t="s">
        <v>62</v>
      </c>
    </row>
    <row r="82" spans="2:19" ht="22.5" hidden="1" customHeight="1" x14ac:dyDescent="0.2">
      <c r="B82" s="60" t="s">
        <v>45</v>
      </c>
      <c r="S82" s="60" t="s">
        <v>63</v>
      </c>
    </row>
    <row r="83" spans="2:19" ht="22.5" hidden="1" customHeight="1" x14ac:dyDescent="0.2">
      <c r="B83" s="60" t="s">
        <v>46</v>
      </c>
      <c r="S83" s="60" t="s">
        <v>64</v>
      </c>
    </row>
    <row r="84" spans="2:19" ht="22.5" hidden="1" customHeight="1" x14ac:dyDescent="0.2">
      <c r="B84" s="60" t="s">
        <v>48</v>
      </c>
      <c r="S84" s="60" t="s">
        <v>65</v>
      </c>
    </row>
    <row r="85" spans="2:19" ht="22.5" hidden="1" customHeight="1" x14ac:dyDescent="0.2">
      <c r="B85" s="60" t="s">
        <v>49</v>
      </c>
      <c r="S85" s="60" t="s">
        <v>66</v>
      </c>
    </row>
    <row r="86" spans="2:19" ht="22.5" hidden="1" customHeight="1" x14ac:dyDescent="0.2">
      <c r="B86" s="60" t="s">
        <v>577</v>
      </c>
      <c r="S86" s="60" t="s">
        <v>67</v>
      </c>
    </row>
    <row r="87" spans="2:19" ht="22.5" hidden="1" customHeight="1" x14ac:dyDescent="0.2">
      <c r="B87" s="60" t="s">
        <v>47</v>
      </c>
      <c r="S87" s="60" t="s">
        <v>68</v>
      </c>
    </row>
    <row r="88" spans="2:19" ht="22.5" hidden="1" customHeight="1" x14ac:dyDescent="0.2">
      <c r="B88" s="60" t="s">
        <v>324</v>
      </c>
      <c r="S88" s="60"/>
    </row>
    <row r="89" spans="2:19" ht="22.5" hidden="1" customHeight="1" x14ac:dyDescent="0.2">
      <c r="B89" s="60" t="s">
        <v>51</v>
      </c>
      <c r="S89" s="60" t="s">
        <v>69</v>
      </c>
    </row>
    <row r="90" spans="2:19" ht="22.5" hidden="1" customHeight="1" x14ac:dyDescent="0.2">
      <c r="B90" s="60" t="s">
        <v>52</v>
      </c>
      <c r="S90" s="60" t="s">
        <v>61</v>
      </c>
    </row>
    <row r="91" spans="2:19" ht="22.5" hidden="1" customHeight="1" x14ac:dyDescent="0.2">
      <c r="B91" s="60" t="s">
        <v>53</v>
      </c>
    </row>
    <row r="92" spans="2:19" ht="22.5" hidden="1" customHeight="1" x14ac:dyDescent="0.2">
      <c r="B92" s="60" t="s">
        <v>54</v>
      </c>
    </row>
    <row r="93" spans="2:19" ht="22.5" hidden="1" customHeight="1" x14ac:dyDescent="0.2">
      <c r="B93" s="60" t="s">
        <v>55</v>
      </c>
    </row>
    <row r="94" spans="2:19" ht="22.5" hidden="1" customHeight="1" x14ac:dyDescent="0.2">
      <c r="B94" s="60" t="s">
        <v>56</v>
      </c>
    </row>
    <row r="95" spans="2:19" ht="22.5" hidden="1" customHeight="1" x14ac:dyDescent="0.2">
      <c r="B95" s="60" t="s">
        <v>57</v>
      </c>
    </row>
    <row r="96" spans="2:19" ht="22.5" hidden="1" customHeight="1" x14ac:dyDescent="0.2"/>
    <row r="97" spans="1:27" ht="22.5" hidden="1" customHeight="1" x14ac:dyDescent="0.2">
      <c r="S97" s="30" t="s">
        <v>121</v>
      </c>
    </row>
    <row r="98" spans="1:27" ht="22.5" hidden="1" customHeight="1" x14ac:dyDescent="0.2">
      <c r="S98" s="60" t="s">
        <v>3</v>
      </c>
      <c r="T98" s="60"/>
      <c r="U98" s="60"/>
      <c r="V98" s="60"/>
      <c r="W98" s="60"/>
      <c r="X98" s="60"/>
      <c r="Y98" s="60"/>
      <c r="Z98" s="60"/>
      <c r="AA98" s="60"/>
    </row>
    <row r="99" spans="1:27" ht="22.5" hidden="1" customHeight="1" x14ac:dyDescent="0.2">
      <c r="S99" s="60" t="s">
        <v>122</v>
      </c>
      <c r="T99" s="60"/>
      <c r="U99" s="60"/>
      <c r="V99" s="60"/>
      <c r="W99" s="60"/>
      <c r="X99" s="60"/>
      <c r="Y99" s="60"/>
      <c r="Z99" s="60"/>
      <c r="AA99" s="60"/>
    </row>
    <row r="100" spans="1:27" s="84" customFormat="1" ht="12.75" hidden="1" x14ac:dyDescent="0.2">
      <c r="A100" s="84" t="s">
        <v>221</v>
      </c>
    </row>
    <row r="101" spans="1:27" s="84" customFormat="1" ht="12.75" hidden="1" x14ac:dyDescent="0.2">
      <c r="A101" s="103" t="s">
        <v>555</v>
      </c>
    </row>
    <row r="102" spans="1:27" s="84" customFormat="1" ht="12.75" hidden="1" x14ac:dyDescent="0.2">
      <c r="A102" s="104" t="s">
        <v>556</v>
      </c>
    </row>
    <row r="103" spans="1:27" s="84" customFormat="1" ht="12.75" hidden="1" x14ac:dyDescent="0.2">
      <c r="A103" s="104" t="s">
        <v>1163</v>
      </c>
    </row>
    <row r="104" spans="1:27" s="84" customFormat="1" ht="12.75" hidden="1" x14ac:dyDescent="0.2">
      <c r="A104" s="105" t="s">
        <v>557</v>
      </c>
    </row>
    <row r="105" spans="1:27" s="84" customFormat="1" ht="12.75" hidden="1" x14ac:dyDescent="0.2">
      <c r="A105" s="103" t="s">
        <v>558</v>
      </c>
    </row>
    <row r="106" spans="1:27" s="84" customFormat="1" ht="12.75" hidden="1" x14ac:dyDescent="0.2">
      <c r="A106" s="104" t="s">
        <v>559</v>
      </c>
    </row>
    <row r="107" spans="1:27" s="84" customFormat="1" ht="12.75" hidden="1" x14ac:dyDescent="0.2">
      <c r="A107" s="103" t="s">
        <v>560</v>
      </c>
    </row>
    <row r="108" spans="1:27" s="84" customFormat="1" ht="12.75" hidden="1" x14ac:dyDescent="0.2">
      <c r="A108" s="105" t="s">
        <v>561</v>
      </c>
    </row>
    <row r="109" spans="1:27" s="84" customFormat="1" ht="12.75" hidden="1" x14ac:dyDescent="0.2">
      <c r="A109" s="105" t="s">
        <v>562</v>
      </c>
    </row>
    <row r="110" spans="1:27" s="84" customFormat="1" ht="12.75" hidden="1" x14ac:dyDescent="0.2">
      <c r="A110" s="103" t="s">
        <v>563</v>
      </c>
    </row>
    <row r="111" spans="1:27" s="84" customFormat="1" ht="12.75" hidden="1" x14ac:dyDescent="0.2">
      <c r="A111" s="104" t="s">
        <v>564</v>
      </c>
    </row>
    <row r="112" spans="1:27" s="84" customFormat="1" ht="12.75" hidden="1" x14ac:dyDescent="0.2">
      <c r="A112" s="106" t="s">
        <v>565</v>
      </c>
    </row>
    <row r="113" spans="1:5" s="84" customFormat="1" ht="12.75" hidden="1" x14ac:dyDescent="0.2">
      <c r="A113" s="104" t="s">
        <v>566</v>
      </c>
    </row>
    <row r="114" spans="1:5" s="84" customFormat="1" ht="12.75" hidden="1" x14ac:dyDescent="0.2">
      <c r="A114" s="107" t="s">
        <v>567</v>
      </c>
    </row>
    <row r="115" spans="1:5" s="84" customFormat="1" ht="12.75" hidden="1" x14ac:dyDescent="0.2">
      <c r="A115" s="104" t="s">
        <v>568</v>
      </c>
    </row>
    <row r="116" spans="1:5" s="84" customFormat="1" ht="12.75" hidden="1" x14ac:dyDescent="0.2">
      <c r="A116" s="105" t="s">
        <v>569</v>
      </c>
    </row>
    <row r="117" spans="1:5" s="84" customFormat="1" ht="12.75" hidden="1" x14ac:dyDescent="0.2">
      <c r="A117" s="103" t="s">
        <v>570</v>
      </c>
    </row>
    <row r="118" spans="1:5" s="84" customFormat="1" ht="12.75" hidden="1" x14ac:dyDescent="0.2">
      <c r="A118" s="103" t="s">
        <v>571</v>
      </c>
    </row>
    <row r="119" spans="1:5" s="84" customFormat="1" ht="12.75" hidden="1" x14ac:dyDescent="0.2">
      <c r="A119" s="103" t="s">
        <v>572</v>
      </c>
    </row>
    <row r="120" spans="1:5" s="84" customFormat="1" ht="12.75" hidden="1" x14ac:dyDescent="0.2">
      <c r="A120" s="108" t="s">
        <v>573</v>
      </c>
    </row>
    <row r="121" spans="1:5" s="84" customFormat="1" ht="12.75" hidden="1" x14ac:dyDescent="0.2">
      <c r="A121" s="108" t="s">
        <v>574</v>
      </c>
    </row>
    <row r="122" spans="1:5" s="84" customFormat="1" ht="12.75" hidden="1" x14ac:dyDescent="0.2">
      <c r="A122" s="108" t="s">
        <v>575</v>
      </c>
      <c r="C122" s="85" t="s">
        <v>225</v>
      </c>
      <c r="E122" s="84">
        <v>2000</v>
      </c>
    </row>
    <row r="123" spans="1:5" s="84" customFormat="1" ht="12.75" hidden="1" x14ac:dyDescent="0.2">
      <c r="A123" s="108" t="s">
        <v>576</v>
      </c>
      <c r="C123" s="85" t="s">
        <v>226</v>
      </c>
      <c r="E123" s="84">
        <v>2001</v>
      </c>
    </row>
    <row r="124" spans="1:5" s="84" customFormat="1" ht="12.75" hidden="1" x14ac:dyDescent="0.2">
      <c r="C124" s="85" t="s">
        <v>227</v>
      </c>
      <c r="E124" s="84">
        <v>2002</v>
      </c>
    </row>
    <row r="125" spans="1:5" s="84" customFormat="1" ht="12.75" hidden="1" x14ac:dyDescent="0.2">
      <c r="C125" s="85" t="s">
        <v>228</v>
      </c>
      <c r="E125" s="84">
        <v>2003</v>
      </c>
    </row>
    <row r="126" spans="1:5" s="84" customFormat="1" ht="12.75" hidden="1" x14ac:dyDescent="0.2">
      <c r="A126" s="30"/>
      <c r="C126" s="85" t="s">
        <v>229</v>
      </c>
      <c r="E126" s="84">
        <v>2004</v>
      </c>
    </row>
    <row r="127" spans="1:5" s="84" customFormat="1" ht="12.75" hidden="1" x14ac:dyDescent="0.2">
      <c r="A127" s="30"/>
      <c r="C127" s="85" t="s">
        <v>230</v>
      </c>
      <c r="E127" s="84">
        <v>2005</v>
      </c>
    </row>
    <row r="128" spans="1:5" s="84" customFormat="1" ht="12.75" hidden="1" x14ac:dyDescent="0.2">
      <c r="A128" s="30"/>
      <c r="C128" s="85" t="s">
        <v>231</v>
      </c>
      <c r="E128" s="84">
        <v>2006</v>
      </c>
    </row>
    <row r="129" spans="1:5" s="84" customFormat="1" ht="12.75" hidden="1" x14ac:dyDescent="0.2">
      <c r="A129" s="30"/>
      <c r="C129" s="85" t="s">
        <v>232</v>
      </c>
      <c r="E129" s="84">
        <v>2007</v>
      </c>
    </row>
    <row r="130" spans="1:5" s="84" customFormat="1" ht="12.75" hidden="1" x14ac:dyDescent="0.2">
      <c r="A130" s="30"/>
      <c r="C130" s="85" t="s">
        <v>233</v>
      </c>
      <c r="E130" s="84">
        <v>2008</v>
      </c>
    </row>
    <row r="131" spans="1:5" s="84" customFormat="1" ht="12.75" hidden="1" x14ac:dyDescent="0.2">
      <c r="A131" s="30"/>
      <c r="C131" s="85" t="s">
        <v>234</v>
      </c>
      <c r="E131" s="84">
        <v>2009</v>
      </c>
    </row>
    <row r="132" spans="1:5" s="84" customFormat="1" ht="12.75" hidden="1" x14ac:dyDescent="0.2">
      <c r="A132" s="30"/>
      <c r="C132" s="85" t="s">
        <v>235</v>
      </c>
      <c r="E132" s="84">
        <v>2010</v>
      </c>
    </row>
    <row r="133" spans="1:5" s="84" customFormat="1" ht="12.75" hidden="1" x14ac:dyDescent="0.2">
      <c r="A133" s="30"/>
      <c r="C133" s="85" t="s">
        <v>236</v>
      </c>
      <c r="E133" s="84">
        <v>2011</v>
      </c>
    </row>
    <row r="134" spans="1:5" ht="12.75" hidden="1" x14ac:dyDescent="0.2">
      <c r="C134" s="85" t="s">
        <v>237</v>
      </c>
      <c r="E134" s="84">
        <v>2012</v>
      </c>
    </row>
    <row r="135" spans="1:5" ht="12.75" hidden="1" x14ac:dyDescent="0.2">
      <c r="C135" s="85" t="s">
        <v>238</v>
      </c>
      <c r="E135" s="84">
        <v>2013</v>
      </c>
    </row>
    <row r="136" spans="1:5" ht="12.75" hidden="1" x14ac:dyDescent="0.2">
      <c r="C136" s="85" t="s">
        <v>239</v>
      </c>
      <c r="E136" s="84">
        <v>2014</v>
      </c>
    </row>
    <row r="137" spans="1:5" ht="12.75" hidden="1" x14ac:dyDescent="0.2">
      <c r="C137" s="85" t="s">
        <v>240</v>
      </c>
      <c r="E137" s="84">
        <v>2015</v>
      </c>
    </row>
    <row r="138" spans="1:5" ht="12.75" hidden="1" x14ac:dyDescent="0.2">
      <c r="C138" s="85" t="s">
        <v>241</v>
      </c>
      <c r="E138" s="84">
        <v>2016</v>
      </c>
    </row>
    <row r="139" spans="1:5" ht="12.75" hidden="1" x14ac:dyDescent="0.2">
      <c r="C139" s="85" t="s">
        <v>242</v>
      </c>
      <c r="E139" s="84">
        <v>2017</v>
      </c>
    </row>
    <row r="140" spans="1:5" ht="12.75" hidden="1" x14ac:dyDescent="0.2">
      <c r="C140" s="85" t="s">
        <v>243</v>
      </c>
      <c r="E140" s="84">
        <v>2018</v>
      </c>
    </row>
    <row r="141" spans="1:5" ht="12.75" hidden="1" x14ac:dyDescent="0.2">
      <c r="C141" s="85" t="s">
        <v>244</v>
      </c>
      <c r="E141" s="84">
        <v>2019</v>
      </c>
    </row>
    <row r="142" spans="1:5" ht="12.75" hidden="1" x14ac:dyDescent="0.2">
      <c r="C142" s="85" t="s">
        <v>245</v>
      </c>
      <c r="E142" s="84">
        <v>2020</v>
      </c>
    </row>
    <row r="143" spans="1:5" ht="12.75" hidden="1" x14ac:dyDescent="0.2">
      <c r="C143" s="85" t="s">
        <v>246</v>
      </c>
    </row>
    <row r="144" spans="1:5" ht="12.75" hidden="1" x14ac:dyDescent="0.2">
      <c r="C144" s="85" t="s">
        <v>247</v>
      </c>
    </row>
    <row r="145" spans="3:3" ht="12.75" hidden="1" x14ac:dyDescent="0.2">
      <c r="C145" s="85" t="s">
        <v>248</v>
      </c>
    </row>
    <row r="146" spans="3:3" ht="12.75" hidden="1" x14ac:dyDescent="0.2">
      <c r="C146" s="85" t="s">
        <v>249</v>
      </c>
    </row>
    <row r="147" spans="3:3" ht="12.75" hidden="1" x14ac:dyDescent="0.2">
      <c r="C147" s="85" t="s">
        <v>250</v>
      </c>
    </row>
    <row r="148" spans="3:3" ht="12.75" hidden="1" x14ac:dyDescent="0.2">
      <c r="C148" s="85" t="s">
        <v>251</v>
      </c>
    </row>
    <row r="149" spans="3:3" ht="12.75" hidden="1" x14ac:dyDescent="0.2">
      <c r="C149" s="85" t="s">
        <v>252</v>
      </c>
    </row>
    <row r="150" spans="3:3" ht="12.75" hidden="1" x14ac:dyDescent="0.2">
      <c r="C150" s="85" t="s">
        <v>253</v>
      </c>
    </row>
    <row r="151" spans="3:3" ht="12.75" hidden="1" x14ac:dyDescent="0.2">
      <c r="C151" s="85" t="s">
        <v>254</v>
      </c>
    </row>
    <row r="152" spans="3:3" ht="12.75" hidden="1" x14ac:dyDescent="0.2">
      <c r="C152" s="85" t="s">
        <v>255</v>
      </c>
    </row>
  </sheetData>
  <mergeCells count="67">
    <mergeCell ref="W18:AD18"/>
    <mergeCell ref="AG17:AJ17"/>
    <mergeCell ref="E15:U15"/>
    <mergeCell ref="AE18:AJ18"/>
    <mergeCell ref="C16:E16"/>
    <mergeCell ref="AE16:AJ16"/>
    <mergeCell ref="L16:Y16"/>
    <mergeCell ref="Y15:AJ15"/>
    <mergeCell ref="W17:AD17"/>
    <mergeCell ref="AE17:AF17"/>
    <mergeCell ref="C29:E29"/>
    <mergeCell ref="W20:AB20"/>
    <mergeCell ref="AG20:AI20"/>
    <mergeCell ref="K27:R27"/>
    <mergeCell ref="AC28:AJ28"/>
    <mergeCell ref="C22:F22"/>
    <mergeCell ref="C21:P21"/>
    <mergeCell ref="AB24:AJ24"/>
    <mergeCell ref="T20:V20"/>
    <mergeCell ref="AC20:AE20"/>
    <mergeCell ref="F28:W28"/>
    <mergeCell ref="AB27:AJ27"/>
    <mergeCell ref="N22:S22"/>
    <mergeCell ref="C28:E28"/>
    <mergeCell ref="Z27:AA27"/>
    <mergeCell ref="AC22:AI22"/>
    <mergeCell ref="F2:W2"/>
    <mergeCell ref="F4:W4"/>
    <mergeCell ref="F5:W5"/>
    <mergeCell ref="F7:W7"/>
    <mergeCell ref="G27:I27"/>
    <mergeCell ref="H23:L23"/>
    <mergeCell ref="C24:K24"/>
    <mergeCell ref="L24:S24"/>
    <mergeCell ref="H16:K16"/>
    <mergeCell ref="V15:X15"/>
    <mergeCell ref="C17:E17"/>
    <mergeCell ref="C18:E18"/>
    <mergeCell ref="T24:AA24"/>
    <mergeCell ref="U23:AI23"/>
    <mergeCell ref="L17:N17"/>
    <mergeCell ref="O17:S17"/>
    <mergeCell ref="AF8:AG8"/>
    <mergeCell ref="AB14:AJ14"/>
    <mergeCell ref="B12:O12"/>
    <mergeCell ref="AI13:AJ13"/>
    <mergeCell ref="O13:U13"/>
    <mergeCell ref="C13:D13"/>
    <mergeCell ref="E13:K13"/>
    <mergeCell ref="C14:D14"/>
    <mergeCell ref="E14:U14"/>
    <mergeCell ref="C36:AJ36"/>
    <mergeCell ref="X2:AJ7"/>
    <mergeCell ref="Z8:AA8"/>
    <mergeCell ref="C27:E27"/>
    <mergeCell ref="G17:J17"/>
    <mergeCell ref="T27:V27"/>
    <mergeCell ref="W29:AD29"/>
    <mergeCell ref="V30:AE31"/>
    <mergeCell ref="AF31:AG31"/>
    <mergeCell ref="AJ31:AK31"/>
    <mergeCell ref="U29:V29"/>
    <mergeCell ref="X14:Y14"/>
    <mergeCell ref="W13:AD13"/>
    <mergeCell ref="U22:AA22"/>
    <mergeCell ref="U18:V18"/>
    <mergeCell ref="T17:V17"/>
  </mergeCells>
  <phoneticPr fontId="0" type="noConversion"/>
  <dataValidations count="6">
    <dataValidation type="list" allowBlank="1" showInputMessage="1" showErrorMessage="1" sqref="AI13:AJ13" xr:uid="{00000000-0002-0000-0000-000000000000}">
      <formula1>E$122:E$142</formula1>
    </dataValidation>
    <dataValidation type="list" allowBlank="1" showInputMessage="1" showErrorMessage="1" sqref="AH31 AG13" xr:uid="{00000000-0002-0000-0000-000001000000}">
      <formula1>$C$122:$C$152</formula1>
    </dataValidation>
    <dataValidation type="list" allowBlank="1" showInputMessage="1" showErrorMessage="1" sqref="AI31 AH13" xr:uid="{00000000-0002-0000-0000-000002000000}">
      <formula1>$C$122:$C$133</formula1>
    </dataValidation>
    <dataValidation type="list" allowBlank="1" showInputMessage="1" showErrorMessage="1" sqref="E13:K13" xr:uid="{00000000-0002-0000-0000-000003000000}">
      <formula1>$B$73:$B$95</formula1>
    </dataValidation>
    <dataValidation type="list" allowBlank="1" showInputMessage="1" showErrorMessage="1" sqref="W18:AD18 W29:AD29 W20" xr:uid="{00000000-0002-0000-0000-000004000000}">
      <formula1>$A$100:$A$123</formula1>
    </dataValidation>
    <dataValidation type="list" allowBlank="1" showInputMessage="1" showErrorMessage="1" sqref="AJ31:AK31" xr:uid="{00000000-0002-0000-0000-000005000000}">
      <formula1>E$130:E$142</formula1>
    </dataValidation>
  </dataValidations>
  <pageMargins left="0.17" right="0.17" top="0.31496062992125984" bottom="0.23622047244094491" header="0.23622047244094491" footer="0.23622047244094491"/>
  <pageSetup scale="65" orientation="portrait" horizontalDpi="4294967292" r:id="rId1"/>
  <headerFooter alignWithMargins="0"/>
  <rowBreaks count="1" manualBreakCount="1">
    <brk id="33" max="16383" man="1"/>
  </rowBreaks>
  <cellWatches>
    <cellWatch r="Y15"/>
  </cellWatches>
  <drawing r:id="rId2"/>
  <legacyDrawing r:id="rId3"/>
  <oleObjects>
    <mc:AlternateContent xmlns:mc="http://schemas.openxmlformats.org/markup-compatibility/2006">
      <mc:Choice Requires="x14">
        <oleObject progId="Visio.Drawing.11" shapeId="27677" r:id="rId4">
          <objectPr defaultSize="0" autoPict="0" r:id="rId5">
            <anchor moveWithCells="1">
              <from>
                <xdr:col>2</xdr:col>
                <xdr:colOff>38100</xdr:colOff>
                <xdr:row>1</xdr:row>
                <xdr:rowOff>28575</xdr:rowOff>
              </from>
              <to>
                <xdr:col>4</xdr:col>
                <xdr:colOff>333375</xdr:colOff>
                <xdr:row>10</xdr:row>
                <xdr:rowOff>9525</xdr:rowOff>
              </to>
            </anchor>
          </objectPr>
        </oleObject>
      </mc:Choice>
      <mc:Fallback>
        <oleObject progId="Visio.Drawing.11" shapeId="27677"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4673-B2DD-46CE-8443-A142A639DD54}">
  <sheetPr>
    <pageSetUpPr fitToPage="1"/>
  </sheetPr>
  <dimension ref="A1:BL1048"/>
  <sheetViews>
    <sheetView showGridLines="0" showZeros="0" tabSelected="1" view="pageBreakPreview" zoomScaleNormal="100" zoomScaleSheetLayoutView="100" workbookViewId="0">
      <selection activeCell="Q2" sqref="Q2:Z2"/>
    </sheetView>
  </sheetViews>
  <sheetFormatPr baseColWidth="10" defaultColWidth="7.42578125" defaultRowHeight="11.25" x14ac:dyDescent="0.2"/>
  <cols>
    <col min="1" max="1" width="7" style="30" customWidth="1"/>
    <col min="2" max="2" width="2.140625" style="30" customWidth="1"/>
    <col min="3" max="3" width="5.7109375" style="30" customWidth="1"/>
    <col min="4" max="4" width="8.42578125" style="30" customWidth="1"/>
    <col min="5" max="5" width="9" style="30" customWidth="1"/>
    <col min="6" max="7" width="4.28515625" style="30" customWidth="1"/>
    <col min="8" max="8" width="5.5703125" style="30" customWidth="1"/>
    <col min="9" max="9" width="4.140625" style="30" customWidth="1"/>
    <col min="10" max="11" width="7.85546875" style="30" customWidth="1"/>
    <col min="12" max="12" width="12.5703125" style="30" customWidth="1"/>
    <col min="13" max="18" width="4.140625" style="30" customWidth="1"/>
    <col min="19" max="19" width="5.28515625" style="30" customWidth="1"/>
    <col min="20" max="21" width="4.140625" style="30" customWidth="1"/>
    <col min="22" max="22" width="5.140625" style="30" customWidth="1"/>
    <col min="23" max="23" width="4.5703125" style="30" customWidth="1"/>
    <col min="24" max="24" width="4.85546875" style="30" customWidth="1"/>
    <col min="25" max="25" width="4.7109375" style="30" customWidth="1"/>
    <col min="26" max="26" width="4.5703125" style="30" customWidth="1"/>
    <col min="27" max="27" width="6.140625" style="30" customWidth="1"/>
    <col min="28" max="31" width="5" style="30" customWidth="1"/>
    <col min="32" max="33" width="4" style="30" customWidth="1"/>
    <col min="34" max="34" width="5.28515625" style="30" customWidth="1"/>
    <col min="35" max="35" width="5.5703125" style="30" customWidth="1"/>
    <col min="36" max="36" width="6.7109375" style="30" customWidth="1"/>
    <col min="37" max="37" width="1.85546875" style="30" customWidth="1"/>
    <col min="38" max="16384" width="7.42578125" style="30"/>
  </cols>
  <sheetData>
    <row r="1" spans="2:37" ht="69.75" customHeight="1" x14ac:dyDescent="0.2">
      <c r="B1" s="337"/>
      <c r="C1" s="337"/>
      <c r="D1" s="337"/>
      <c r="E1" s="337"/>
      <c r="F1" s="337"/>
      <c r="G1" s="337"/>
      <c r="H1" s="338" t="s">
        <v>1256</v>
      </c>
      <c r="I1" s="339"/>
      <c r="J1" s="339"/>
      <c r="K1" s="339"/>
      <c r="L1" s="339"/>
      <c r="M1" s="339"/>
      <c r="N1" s="339"/>
      <c r="O1" s="339"/>
      <c r="P1" s="339"/>
      <c r="Q1" s="339"/>
      <c r="R1" s="339"/>
      <c r="S1" s="339"/>
      <c r="T1" s="339"/>
      <c r="U1" s="339"/>
      <c r="V1" s="339"/>
      <c r="W1" s="339"/>
      <c r="X1" s="339"/>
      <c r="Y1" s="339"/>
      <c r="Z1" s="339"/>
      <c r="AA1" s="339"/>
      <c r="AB1" s="339"/>
      <c r="AC1" s="339"/>
      <c r="AD1" s="339"/>
      <c r="AE1" s="340"/>
      <c r="AF1" s="341"/>
      <c r="AG1" s="342"/>
      <c r="AH1" s="342"/>
      <c r="AI1" s="342"/>
      <c r="AJ1" s="343"/>
    </row>
    <row r="2" spans="2:37" ht="30.75" customHeight="1" x14ac:dyDescent="0.2">
      <c r="B2" s="344" t="s">
        <v>1218</v>
      </c>
      <c r="C2" s="344"/>
      <c r="D2" s="344"/>
      <c r="E2" s="344"/>
      <c r="F2" s="344"/>
      <c r="G2" s="344"/>
      <c r="H2" s="341" t="s">
        <v>1219</v>
      </c>
      <c r="I2" s="342"/>
      <c r="J2" s="342"/>
      <c r="K2" s="342"/>
      <c r="L2" s="342"/>
      <c r="M2" s="342"/>
      <c r="N2" s="342"/>
      <c r="O2" s="342"/>
      <c r="P2" s="343"/>
      <c r="Q2" s="341" t="s">
        <v>1300</v>
      </c>
      <c r="R2" s="342"/>
      <c r="S2" s="342"/>
      <c r="T2" s="342"/>
      <c r="U2" s="342"/>
      <c r="V2" s="342"/>
      <c r="W2" s="342"/>
      <c r="X2" s="342"/>
      <c r="Y2" s="342"/>
      <c r="Z2" s="343"/>
      <c r="AA2" s="345" t="s">
        <v>1285</v>
      </c>
      <c r="AB2" s="342"/>
      <c r="AC2" s="342"/>
      <c r="AD2" s="342"/>
      <c r="AE2" s="343"/>
      <c r="AF2" s="341" t="s">
        <v>1220</v>
      </c>
      <c r="AG2" s="342"/>
      <c r="AH2" s="342"/>
      <c r="AI2" s="342"/>
      <c r="AJ2" s="343"/>
    </row>
    <row r="3" spans="2:37" ht="14.25" customHeight="1" x14ac:dyDescent="0.2">
      <c r="B3" s="347" t="s">
        <v>1174</v>
      </c>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9"/>
    </row>
    <row r="4" spans="2:37" ht="22.5" customHeight="1" x14ac:dyDescent="0.2">
      <c r="B4" s="346" t="s">
        <v>1262</v>
      </c>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2:37" ht="18.75" customHeight="1" x14ac:dyDescent="0.2">
      <c r="B5" s="124"/>
      <c r="C5" s="295" t="s">
        <v>1175</v>
      </c>
      <c r="D5" s="295"/>
      <c r="E5" s="295"/>
      <c r="F5" s="350"/>
      <c r="G5" s="350"/>
      <c r="H5" s="350"/>
      <c r="I5" s="350"/>
      <c r="J5" s="350"/>
      <c r="K5" s="350"/>
      <c r="L5" s="350"/>
      <c r="M5" s="350"/>
      <c r="N5" s="350"/>
      <c r="O5" s="350"/>
      <c r="P5" s="350"/>
      <c r="Q5" s="350"/>
      <c r="R5" s="350"/>
      <c r="S5" s="350"/>
      <c r="T5" s="350"/>
      <c r="U5" s="350"/>
      <c r="V5" s="125" t="s">
        <v>1176</v>
      </c>
      <c r="W5" s="351">
        <f>+'INFORMACION PAGOS'!W13:AD13</f>
        <v>0</v>
      </c>
      <c r="X5" s="351"/>
      <c r="Y5" s="351"/>
      <c r="Z5" s="351"/>
      <c r="AA5" s="351"/>
      <c r="AB5" s="351"/>
      <c r="AC5" s="351"/>
      <c r="AD5" s="351"/>
      <c r="AE5" s="125" t="s">
        <v>125</v>
      </c>
      <c r="AF5" s="172"/>
      <c r="AG5" s="177">
        <f>+'INFORMACION PAGOS'!AG13</f>
        <v>0</v>
      </c>
      <c r="AH5" s="177">
        <f>+'INFORMACION PAGOS'!AH13</f>
        <v>0</v>
      </c>
      <c r="AI5" s="352">
        <f>+'INFORMACION PAGOS'!AI13:AJ13</f>
        <v>0</v>
      </c>
      <c r="AJ5" s="352"/>
      <c r="AK5" s="39"/>
    </row>
    <row r="6" spans="2:37" ht="36" customHeight="1" x14ac:dyDescent="0.2">
      <c r="B6" s="124"/>
      <c r="C6" s="367" t="s">
        <v>1287</v>
      </c>
      <c r="D6" s="368"/>
      <c r="E6" s="369"/>
      <c r="F6" s="372"/>
      <c r="G6" s="373"/>
      <c r="H6" s="373"/>
      <c r="I6" s="373"/>
      <c r="J6" s="373"/>
      <c r="K6" s="373"/>
      <c r="L6" s="373"/>
      <c r="M6" s="373"/>
      <c r="N6" s="373"/>
      <c r="O6" s="373"/>
      <c r="P6" s="373"/>
      <c r="Q6" s="373"/>
      <c r="R6" s="373"/>
      <c r="S6" s="373"/>
      <c r="T6" s="373"/>
      <c r="U6" s="374"/>
      <c r="V6" s="125" t="s">
        <v>132</v>
      </c>
      <c r="W6" s="176">
        <f>+'INFORMACION PAGOS'!W14</f>
        <v>0</v>
      </c>
      <c r="X6" s="295" t="s">
        <v>133</v>
      </c>
      <c r="Y6" s="370"/>
      <c r="Z6" s="176">
        <f>+'INFORMACION PAGOS'!Z14</f>
        <v>0</v>
      </c>
      <c r="AA6" s="125" t="s">
        <v>134</v>
      </c>
      <c r="AB6" s="371">
        <f>+'INFORMACION PAGOS'!AB14:AJ14</f>
        <v>0</v>
      </c>
      <c r="AC6" s="371"/>
      <c r="AD6" s="371"/>
      <c r="AE6" s="371"/>
      <c r="AF6" s="371"/>
      <c r="AG6" s="371"/>
      <c r="AH6" s="371"/>
      <c r="AI6" s="371"/>
      <c r="AJ6" s="371"/>
    </row>
    <row r="7" spans="2:37" ht="36" customHeight="1" x14ac:dyDescent="0.2">
      <c r="B7" s="124"/>
      <c r="C7" s="367" t="s">
        <v>1288</v>
      </c>
      <c r="D7" s="368"/>
      <c r="E7" s="369"/>
      <c r="F7" s="372">
        <f>+'INFORMACION PAGOS'!W15</f>
        <v>0</v>
      </c>
      <c r="G7" s="373"/>
      <c r="H7" s="373"/>
      <c r="I7" s="373"/>
      <c r="J7" s="373"/>
      <c r="K7" s="373"/>
      <c r="L7" s="373"/>
      <c r="M7" s="373"/>
      <c r="N7" s="373"/>
      <c r="O7" s="373"/>
      <c r="P7" s="373"/>
      <c r="Q7" s="373"/>
      <c r="R7" s="373"/>
      <c r="S7" s="373"/>
      <c r="T7" s="373"/>
      <c r="U7" s="373"/>
      <c r="V7" s="373"/>
      <c r="W7" s="374"/>
      <c r="X7" s="295" t="s">
        <v>133</v>
      </c>
      <c r="Y7" s="370"/>
      <c r="Z7" s="176">
        <f>+'INFORMACION PAGOS'!Z15</f>
        <v>0</v>
      </c>
      <c r="AA7" s="125" t="s">
        <v>134</v>
      </c>
      <c r="AB7" s="371">
        <f>+'INFORMACION PAGOS'!AB15:AJ15</f>
        <v>0</v>
      </c>
      <c r="AC7" s="371"/>
      <c r="AD7" s="371"/>
      <c r="AE7" s="371"/>
      <c r="AF7" s="371"/>
      <c r="AG7" s="371"/>
      <c r="AH7" s="371"/>
      <c r="AI7" s="371"/>
      <c r="AJ7" s="371"/>
    </row>
    <row r="8" spans="2:37" s="111" customFormat="1" ht="20.25" customHeight="1" x14ac:dyDescent="0.2">
      <c r="B8" s="127"/>
      <c r="C8" s="295" t="s">
        <v>1221</v>
      </c>
      <c r="D8" s="295"/>
      <c r="E8" s="295"/>
      <c r="F8" s="372"/>
      <c r="G8" s="373"/>
      <c r="H8" s="373"/>
      <c r="I8" s="373"/>
      <c r="J8" s="373"/>
      <c r="K8" s="373"/>
      <c r="L8" s="373"/>
      <c r="M8" s="373"/>
      <c r="N8" s="373"/>
      <c r="O8" s="373"/>
      <c r="P8" s="373"/>
      <c r="Q8" s="373"/>
      <c r="R8" s="374"/>
      <c r="S8" s="297" t="s">
        <v>1178</v>
      </c>
      <c r="T8" s="298"/>
      <c r="U8" s="298"/>
      <c r="V8" s="299"/>
      <c r="W8" s="372"/>
      <c r="X8" s="373"/>
      <c r="Y8" s="373"/>
      <c r="Z8" s="373"/>
      <c r="AA8" s="373"/>
      <c r="AB8" s="373"/>
      <c r="AC8" s="373"/>
      <c r="AD8" s="373"/>
      <c r="AE8" s="297" t="s">
        <v>371</v>
      </c>
      <c r="AF8" s="298"/>
      <c r="AG8" s="299"/>
      <c r="AH8" s="378"/>
      <c r="AI8" s="379"/>
      <c r="AJ8" s="380"/>
    </row>
    <row r="9" spans="2:37" ht="22.5" customHeight="1" x14ac:dyDescent="0.2">
      <c r="B9" s="375" t="s">
        <v>1263</v>
      </c>
      <c r="C9" s="376"/>
      <c r="D9" s="376"/>
      <c r="E9" s="376"/>
      <c r="F9" s="376"/>
      <c r="G9" s="376"/>
      <c r="H9" s="376"/>
      <c r="I9" s="376"/>
      <c r="J9" s="376"/>
      <c r="K9" s="376"/>
      <c r="L9" s="376"/>
      <c r="M9" s="376"/>
      <c r="N9" s="376"/>
      <c r="O9" s="376"/>
      <c r="P9" s="376"/>
      <c r="Q9" s="376"/>
      <c r="R9" s="376"/>
      <c r="S9" s="376"/>
      <c r="T9" s="376"/>
      <c r="U9" s="376"/>
      <c r="V9" s="376"/>
      <c r="W9" s="376"/>
      <c r="X9" s="376"/>
      <c r="Y9" s="376"/>
      <c r="Z9" s="376"/>
      <c r="AA9" s="376"/>
      <c r="AB9" s="376"/>
      <c r="AC9" s="376"/>
      <c r="AD9" s="376"/>
      <c r="AE9" s="376"/>
      <c r="AF9" s="376"/>
      <c r="AG9" s="376"/>
      <c r="AH9" s="376"/>
      <c r="AI9" s="376"/>
      <c r="AJ9" s="377"/>
    </row>
    <row r="10" spans="2:37" ht="18.75" customHeight="1" x14ac:dyDescent="0.2">
      <c r="B10" s="124"/>
      <c r="C10" s="331" t="s">
        <v>136</v>
      </c>
      <c r="D10" s="332"/>
      <c r="E10" s="333"/>
      <c r="F10" s="381">
        <f>+'INFORMACION PAGOS'!F20</f>
        <v>0</v>
      </c>
      <c r="G10" s="382"/>
      <c r="H10" s="382"/>
      <c r="I10" s="382"/>
      <c r="J10" s="382"/>
      <c r="K10" s="382"/>
      <c r="L10" s="382"/>
      <c r="M10" s="382"/>
      <c r="N10" s="382"/>
      <c r="O10" s="382"/>
      <c r="P10" s="382"/>
      <c r="Q10" s="382"/>
      <c r="R10" s="382"/>
      <c r="S10" s="383"/>
      <c r="T10" s="331" t="s">
        <v>375</v>
      </c>
      <c r="U10" s="332"/>
      <c r="V10" s="333"/>
      <c r="W10" s="384">
        <f>+'INFORMACION PAGOS'!W20</f>
        <v>0</v>
      </c>
      <c r="X10" s="385"/>
      <c r="Y10" s="385"/>
      <c r="Z10" s="385"/>
      <c r="AA10" s="385"/>
      <c r="AB10" s="386"/>
      <c r="AC10" s="331" t="s">
        <v>2</v>
      </c>
      <c r="AD10" s="332"/>
      <c r="AE10" s="333"/>
      <c r="AF10" s="350">
        <f>+'INFORMACION PAGOS'!AF20</f>
        <v>0</v>
      </c>
      <c r="AG10" s="350"/>
      <c r="AH10" s="144" t="s">
        <v>376</v>
      </c>
      <c r="AI10" s="173"/>
      <c r="AJ10" s="176">
        <f>+'INFORMACION PAGOS'!AJ20</f>
        <v>0</v>
      </c>
    </row>
    <row r="11" spans="2:37" ht="22.5" customHeight="1" x14ac:dyDescent="0.2">
      <c r="B11" s="375" t="s">
        <v>1264</v>
      </c>
      <c r="C11" s="376"/>
      <c r="D11" s="376"/>
      <c r="E11" s="376"/>
      <c r="F11" s="376"/>
      <c r="G11" s="376"/>
      <c r="H11" s="376"/>
      <c r="I11" s="376"/>
      <c r="J11" s="376"/>
      <c r="K11" s="376"/>
      <c r="L11" s="376"/>
      <c r="M11" s="376"/>
      <c r="N11" s="376"/>
      <c r="O11" s="376"/>
      <c r="P11" s="376"/>
      <c r="Q11" s="376"/>
      <c r="R11" s="376"/>
      <c r="S11" s="376"/>
      <c r="T11" s="376"/>
      <c r="U11" s="376"/>
      <c r="V11" s="376"/>
      <c r="W11" s="376"/>
      <c r="X11" s="376"/>
      <c r="Y11" s="376"/>
      <c r="Z11" s="376"/>
      <c r="AA11" s="376"/>
      <c r="AB11" s="376"/>
      <c r="AC11" s="376"/>
      <c r="AD11" s="376"/>
      <c r="AE11" s="376"/>
      <c r="AF11" s="376"/>
      <c r="AG11" s="376"/>
      <c r="AH11" s="376"/>
      <c r="AI11" s="376"/>
      <c r="AJ11" s="377"/>
    </row>
    <row r="12" spans="2:37" s="111" customFormat="1" ht="19.5" customHeight="1" x14ac:dyDescent="0.2">
      <c r="B12" s="127"/>
      <c r="C12" s="353" t="s">
        <v>1177</v>
      </c>
      <c r="D12" s="354"/>
      <c r="E12" s="354"/>
      <c r="F12" s="354"/>
      <c r="G12" s="355"/>
      <c r="H12" s="115"/>
      <c r="I12" s="353" t="s">
        <v>127</v>
      </c>
      <c r="J12" s="354"/>
      <c r="K12" s="354"/>
      <c r="L12" s="355"/>
      <c r="M12" s="123"/>
      <c r="N12" s="353" t="s">
        <v>126</v>
      </c>
      <c r="O12" s="354"/>
      <c r="P12" s="354"/>
      <c r="Q12" s="354"/>
      <c r="R12" s="354"/>
      <c r="S12" s="355"/>
      <c r="T12" s="114">
        <f>+'INFORMACION PAGOS'!T22</f>
        <v>0</v>
      </c>
      <c r="U12" s="361" t="s">
        <v>4</v>
      </c>
      <c r="V12" s="362"/>
      <c r="W12" s="362"/>
      <c r="X12" s="362"/>
      <c r="Y12" s="362"/>
      <c r="Z12" s="362"/>
      <c r="AA12" s="363"/>
      <c r="AB12" s="364"/>
      <c r="AC12" s="365"/>
      <c r="AD12" s="365"/>
      <c r="AE12" s="365"/>
      <c r="AF12" s="365"/>
      <c r="AG12" s="365"/>
      <c r="AH12" s="365"/>
      <c r="AI12" s="365"/>
      <c r="AJ12" s="366"/>
    </row>
    <row r="13" spans="2:37" ht="18" customHeight="1" x14ac:dyDescent="0.2">
      <c r="B13" s="124"/>
      <c r="C13" s="119" t="s">
        <v>129</v>
      </c>
      <c r="D13" s="120"/>
      <c r="E13" s="120"/>
      <c r="F13" s="121"/>
      <c r="G13" s="113">
        <f>+'INFORMACION PAGOS'!G23</f>
        <v>0</v>
      </c>
      <c r="H13" s="353" t="s">
        <v>148</v>
      </c>
      <c r="I13" s="362"/>
      <c r="J13" s="362"/>
      <c r="K13" s="362"/>
      <c r="L13" s="363"/>
      <c r="M13" s="113">
        <f>+'INFORMACION PAGOS'!M23</f>
        <v>0</v>
      </c>
      <c r="N13" s="122" t="s">
        <v>147</v>
      </c>
      <c r="O13" s="122"/>
      <c r="P13" s="122"/>
      <c r="Q13" s="122"/>
      <c r="R13" s="122"/>
      <c r="S13" s="122"/>
      <c r="T13" s="113">
        <f>+'INFORMACION PAGOS'!T23</f>
        <v>0</v>
      </c>
      <c r="U13" s="359" t="s">
        <v>128</v>
      </c>
      <c r="V13" s="360"/>
      <c r="W13" s="360"/>
      <c r="X13" s="360"/>
      <c r="Y13" s="360"/>
      <c r="Z13" s="360"/>
      <c r="AA13" s="360"/>
      <c r="AB13" s="360"/>
      <c r="AC13" s="360"/>
      <c r="AD13" s="360"/>
      <c r="AE13" s="360"/>
      <c r="AF13" s="360"/>
      <c r="AG13" s="360"/>
      <c r="AH13" s="360"/>
      <c r="AI13" s="360"/>
      <c r="AJ13" s="113">
        <f>+'INFORMACION PAGOS'!AJ23</f>
        <v>0</v>
      </c>
    </row>
    <row r="14" spans="2:37" ht="18" customHeight="1" x14ac:dyDescent="0.2">
      <c r="B14" s="124"/>
      <c r="C14" s="353" t="s">
        <v>1202</v>
      </c>
      <c r="D14" s="354"/>
      <c r="E14" s="354"/>
      <c r="F14" s="354"/>
      <c r="G14" s="355"/>
      <c r="H14" s="356" t="s">
        <v>1203</v>
      </c>
      <c r="I14" s="357"/>
      <c r="J14" s="357"/>
      <c r="K14" s="357"/>
      <c r="L14" s="358"/>
      <c r="M14" s="113"/>
      <c r="N14" s="356" t="s">
        <v>1204</v>
      </c>
      <c r="O14" s="357"/>
      <c r="P14" s="357"/>
      <c r="Q14" s="357"/>
      <c r="R14" s="357"/>
      <c r="S14" s="358"/>
      <c r="T14" s="113"/>
      <c r="U14" s="359" t="s">
        <v>1205</v>
      </c>
      <c r="V14" s="360"/>
      <c r="W14" s="360"/>
      <c r="X14" s="360"/>
      <c r="Y14" s="360"/>
      <c r="Z14" s="360"/>
      <c r="AA14" s="360"/>
      <c r="AB14" s="360"/>
      <c r="AC14" s="360"/>
      <c r="AD14" s="360"/>
      <c r="AE14" s="360"/>
      <c r="AF14" s="360"/>
      <c r="AG14" s="360"/>
      <c r="AH14" s="360"/>
      <c r="AI14" s="360"/>
      <c r="AJ14" s="113"/>
    </row>
    <row r="15" spans="2:37" ht="22.5" customHeight="1" x14ac:dyDescent="0.2">
      <c r="B15" s="375" t="s">
        <v>1265</v>
      </c>
      <c r="C15" s="376"/>
      <c r="D15" s="376"/>
      <c r="E15" s="376"/>
      <c r="F15" s="376"/>
      <c r="G15" s="376"/>
      <c r="H15" s="376"/>
      <c r="I15" s="376"/>
      <c r="J15" s="376"/>
      <c r="K15" s="376"/>
      <c r="L15" s="376"/>
      <c r="M15" s="376"/>
      <c r="N15" s="376"/>
      <c r="O15" s="376"/>
      <c r="P15" s="376"/>
      <c r="Q15" s="376"/>
      <c r="R15" s="376"/>
      <c r="S15" s="376"/>
      <c r="T15" s="376"/>
      <c r="U15" s="376"/>
      <c r="V15" s="376"/>
      <c r="W15" s="376"/>
      <c r="X15" s="376"/>
      <c r="Y15" s="376"/>
      <c r="Z15" s="376"/>
      <c r="AA15" s="376"/>
      <c r="AB15" s="376"/>
      <c r="AC15" s="376"/>
      <c r="AD15" s="376"/>
      <c r="AE15" s="376"/>
      <c r="AF15" s="376"/>
      <c r="AG15" s="376"/>
      <c r="AH15" s="376"/>
      <c r="AI15" s="376"/>
      <c r="AJ15" s="377"/>
    </row>
    <row r="16" spans="2:37" ht="18.75" customHeight="1" x14ac:dyDescent="0.2">
      <c r="B16" s="124"/>
      <c r="C16" s="303" t="s">
        <v>367</v>
      </c>
      <c r="D16" s="303"/>
      <c r="E16" s="335"/>
      <c r="F16" s="394"/>
      <c r="G16" s="395"/>
      <c r="H16" s="297" t="s">
        <v>368</v>
      </c>
      <c r="I16" s="298"/>
      <c r="J16" s="299"/>
      <c r="K16" s="128">
        <f>+'INFORMACION PAGOS'!S27</f>
        <v>0</v>
      </c>
      <c r="L16" s="134"/>
      <c r="M16" s="391" t="s">
        <v>1283</v>
      </c>
      <c r="N16" s="391"/>
      <c r="O16" s="391"/>
      <c r="P16" s="391"/>
      <c r="Q16" s="391"/>
      <c r="R16" s="391"/>
      <c r="S16" s="391"/>
      <c r="T16" s="392"/>
      <c r="U16" s="392"/>
      <c r="V16" s="392"/>
      <c r="W16" s="392"/>
      <c r="X16" s="181"/>
      <c r="Y16" s="391" t="s">
        <v>1284</v>
      </c>
      <c r="Z16" s="391"/>
      <c r="AA16" s="391"/>
      <c r="AB16" s="391"/>
      <c r="AC16" s="391"/>
      <c r="AD16" s="391"/>
      <c r="AE16" s="391"/>
      <c r="AF16" s="392"/>
      <c r="AG16" s="392"/>
      <c r="AH16" s="392"/>
      <c r="AI16" s="392"/>
      <c r="AJ16" s="135"/>
    </row>
    <row r="17" spans="2:64" ht="22.5" customHeight="1" x14ac:dyDescent="0.2">
      <c r="B17" s="178" t="s">
        <v>1266</v>
      </c>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179"/>
      <c r="AK17" s="81"/>
    </row>
    <row r="18" spans="2:64" ht="14.25" customHeight="1" x14ac:dyDescent="0.2">
      <c r="B18" s="118"/>
      <c r="C18" s="396" t="s">
        <v>1277</v>
      </c>
      <c r="D18" s="397"/>
      <c r="E18" s="397"/>
      <c r="F18" s="397"/>
      <c r="G18" s="397"/>
      <c r="H18" s="398"/>
      <c r="I18" s="295" t="s">
        <v>1167</v>
      </c>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2:64" ht="47.25" customHeight="1" x14ac:dyDescent="0.2">
      <c r="B19" s="124"/>
      <c r="C19" s="399"/>
      <c r="D19" s="400"/>
      <c r="E19" s="400"/>
      <c r="F19" s="400"/>
      <c r="G19" s="400"/>
      <c r="H19" s="400"/>
      <c r="I19" s="400"/>
      <c r="J19" s="400"/>
      <c r="K19" s="400"/>
      <c r="L19" s="400"/>
      <c r="M19" s="400"/>
      <c r="N19" s="400"/>
      <c r="O19" s="400"/>
      <c r="P19" s="400"/>
      <c r="Q19" s="400"/>
      <c r="R19" s="400"/>
      <c r="S19" s="400"/>
      <c r="T19" s="400"/>
      <c r="U19" s="400"/>
      <c r="V19" s="400"/>
      <c r="W19" s="400"/>
      <c r="X19" s="400"/>
      <c r="Y19" s="400"/>
      <c r="Z19" s="400"/>
      <c r="AA19" s="400"/>
      <c r="AB19" s="400"/>
      <c r="AC19" s="400"/>
      <c r="AD19" s="400"/>
      <c r="AE19" s="400"/>
      <c r="AF19" s="400"/>
      <c r="AG19" s="400"/>
      <c r="AH19" s="400"/>
      <c r="AI19" s="400"/>
      <c r="AJ19" s="401"/>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2:64" ht="8.25" customHeight="1" x14ac:dyDescent="0.2">
      <c r="B20" s="124"/>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8"/>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2:64" ht="46.5" customHeight="1" x14ac:dyDescent="0.2">
      <c r="B21" s="124"/>
      <c r="C21" s="402" t="s">
        <v>1292</v>
      </c>
      <c r="D21" s="403"/>
      <c r="E21" s="403"/>
      <c r="F21" s="403"/>
      <c r="G21" s="403"/>
      <c r="H21" s="403"/>
      <c r="I21" s="403"/>
      <c r="J21" s="403"/>
      <c r="K21" s="403"/>
      <c r="L21" s="403"/>
      <c r="M21" s="403"/>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2:64" ht="5.25" customHeight="1" x14ac:dyDescent="0.2">
      <c r="B22" s="124"/>
      <c r="C22" s="182"/>
      <c r="D22" s="182"/>
      <c r="E22" s="182"/>
      <c r="F22" s="182"/>
      <c r="G22" s="182"/>
      <c r="H22" s="182"/>
      <c r="I22" s="182"/>
      <c r="J22" s="182"/>
      <c r="K22" s="182"/>
      <c r="L22" s="182"/>
      <c r="M22" s="182"/>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8"/>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2:64" ht="45.75" customHeight="1" x14ac:dyDescent="0.2">
      <c r="B23" s="124"/>
      <c r="C23" s="284" t="s">
        <v>1293</v>
      </c>
      <c r="D23" s="285"/>
      <c r="E23" s="285"/>
      <c r="F23" s="285"/>
      <c r="G23" s="285"/>
      <c r="H23" s="285"/>
      <c r="I23" s="285"/>
      <c r="J23" s="285"/>
      <c r="K23" s="285"/>
      <c r="L23" s="285"/>
      <c r="M23" s="286"/>
      <c r="N23" s="287"/>
      <c r="O23" s="288"/>
      <c r="P23" s="288"/>
      <c r="Q23" s="288"/>
      <c r="R23" s="288"/>
      <c r="S23" s="288"/>
      <c r="T23" s="288"/>
      <c r="U23" s="288"/>
      <c r="V23" s="288"/>
      <c r="W23" s="288"/>
      <c r="X23" s="288"/>
      <c r="Y23" s="288"/>
      <c r="Z23" s="288"/>
      <c r="AA23" s="288"/>
      <c r="AB23" s="288"/>
      <c r="AC23" s="288"/>
      <c r="AD23" s="288"/>
      <c r="AE23" s="288"/>
      <c r="AF23" s="288"/>
      <c r="AG23" s="288"/>
      <c r="AH23" s="288"/>
      <c r="AI23" s="288"/>
      <c r="AJ23" s="28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row>
    <row r="24" spans="2:64" ht="11.25" customHeight="1" x14ac:dyDescent="0.2">
      <c r="B24" s="124"/>
      <c r="C24" s="139"/>
      <c r="D24" s="139"/>
      <c r="E24" s="139"/>
      <c r="F24" s="139"/>
      <c r="G24" s="140"/>
      <c r="H24" s="140"/>
      <c r="I24" s="140"/>
      <c r="J24" s="140"/>
      <c r="K24" s="140"/>
      <c r="L24" s="140"/>
      <c r="M24" s="136"/>
      <c r="N24" s="130"/>
      <c r="O24" s="134"/>
      <c r="P24" s="141"/>
      <c r="Q24" s="141"/>
      <c r="R24" s="141"/>
      <c r="S24" s="134"/>
      <c r="T24" s="132"/>
      <c r="U24" s="131"/>
      <c r="V24" s="142"/>
      <c r="W24" s="142"/>
      <c r="X24" s="142"/>
      <c r="Y24" s="142"/>
      <c r="Z24" s="134"/>
      <c r="AA24" s="387"/>
      <c r="AB24" s="387"/>
      <c r="AC24" s="387"/>
      <c r="AD24" s="387"/>
      <c r="AE24" s="133"/>
      <c r="AF24" s="133"/>
      <c r="AG24" s="393"/>
      <c r="AH24" s="393"/>
      <c r="AI24" s="129"/>
      <c r="AJ24" s="143"/>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row>
    <row r="25" spans="2:64" ht="25.5" customHeight="1" x14ac:dyDescent="0.2">
      <c r="B25" s="124"/>
      <c r="C25" s="144" t="s">
        <v>1165</v>
      </c>
      <c r="D25" s="145"/>
      <c r="E25" s="145"/>
      <c r="F25" s="146"/>
      <c r="G25" s="146"/>
      <c r="H25" s="147"/>
      <c r="I25" s="140"/>
      <c r="J25" s="140"/>
      <c r="K25" s="300" t="s">
        <v>1259</v>
      </c>
      <c r="L25" s="301"/>
      <c r="M25" s="300" t="s">
        <v>1206</v>
      </c>
      <c r="N25" s="301"/>
      <c r="O25" s="301"/>
      <c r="P25" s="301"/>
      <c r="Q25" s="302"/>
      <c r="R25" s="303" t="s">
        <v>1207</v>
      </c>
      <c r="S25" s="303"/>
      <c r="T25" s="303"/>
      <c r="U25" s="303"/>
      <c r="V25" s="303"/>
      <c r="W25" s="303" t="s">
        <v>1211</v>
      </c>
      <c r="X25" s="303"/>
      <c r="Y25" s="303"/>
      <c r="Z25" s="303"/>
      <c r="AA25" s="303"/>
      <c r="AB25" s="303" t="s">
        <v>1209</v>
      </c>
      <c r="AC25" s="303"/>
      <c r="AD25" s="303"/>
      <c r="AE25" s="303"/>
      <c r="AF25" s="303"/>
      <c r="AG25" s="303"/>
      <c r="AH25" s="303"/>
      <c r="AI25" s="303"/>
      <c r="AJ25" s="148"/>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row>
    <row r="26" spans="2:64" ht="21.75" customHeight="1" x14ac:dyDescent="0.2">
      <c r="B26" s="124"/>
      <c r="C26" s="295" t="s">
        <v>1254</v>
      </c>
      <c r="D26" s="295"/>
      <c r="E26" s="295"/>
      <c r="F26" s="146"/>
      <c r="G26" s="146"/>
      <c r="H26" s="147"/>
      <c r="I26" s="134"/>
      <c r="J26" s="134"/>
      <c r="K26" s="404" t="s">
        <v>1260</v>
      </c>
      <c r="L26" s="405"/>
      <c r="M26" s="287"/>
      <c r="N26" s="288"/>
      <c r="O26" s="288"/>
      <c r="P26" s="288"/>
      <c r="Q26" s="289"/>
      <c r="R26" s="406"/>
      <c r="S26" s="406"/>
      <c r="T26" s="406"/>
      <c r="U26" s="406"/>
      <c r="V26" s="406"/>
      <c r="W26" s="287"/>
      <c r="X26" s="288"/>
      <c r="Y26" s="288"/>
      <c r="Z26" s="288"/>
      <c r="AA26" s="289"/>
      <c r="AB26" s="407"/>
      <c r="AC26" s="407"/>
      <c r="AD26" s="407"/>
      <c r="AE26" s="407"/>
      <c r="AF26" s="407"/>
      <c r="AG26" s="407"/>
      <c r="AH26" s="407"/>
      <c r="AI26" s="407"/>
      <c r="AJ26" s="148"/>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row>
    <row r="27" spans="2:64" ht="15.75" customHeight="1" x14ac:dyDescent="0.2">
      <c r="B27" s="124"/>
      <c r="C27" s="168"/>
      <c r="D27" s="168"/>
      <c r="E27" s="168"/>
      <c r="F27" s="168"/>
      <c r="G27" s="168"/>
      <c r="H27" s="168"/>
      <c r="I27" s="149"/>
      <c r="J27" s="149"/>
      <c r="K27" s="404" t="s">
        <v>1261</v>
      </c>
      <c r="L27" s="405"/>
      <c r="M27" s="287"/>
      <c r="N27" s="288"/>
      <c r="O27" s="288"/>
      <c r="P27" s="288"/>
      <c r="Q27" s="289"/>
      <c r="R27" s="406"/>
      <c r="S27" s="406"/>
      <c r="T27" s="406"/>
      <c r="U27" s="406"/>
      <c r="V27" s="406"/>
      <c r="W27" s="287"/>
      <c r="X27" s="288"/>
      <c r="Y27" s="288"/>
      <c r="Z27" s="288"/>
      <c r="AA27" s="289"/>
      <c r="AB27" s="407"/>
      <c r="AC27" s="407"/>
      <c r="AD27" s="407"/>
      <c r="AE27" s="407"/>
      <c r="AF27" s="407"/>
      <c r="AG27" s="407"/>
      <c r="AH27" s="407"/>
      <c r="AI27" s="407"/>
      <c r="AJ27" s="148"/>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row>
    <row r="28" spans="2:64" ht="22.5" customHeight="1" x14ac:dyDescent="0.2">
      <c r="B28" s="290" t="s">
        <v>1267</v>
      </c>
      <c r="C28" s="291"/>
      <c r="D28" s="291"/>
      <c r="E28" s="291"/>
      <c r="F28" s="291"/>
      <c r="G28" s="291"/>
      <c r="H28" s="291"/>
      <c r="I28" s="291"/>
      <c r="J28" s="291"/>
      <c r="K28" s="291"/>
      <c r="L28" s="291"/>
      <c r="M28" s="291"/>
      <c r="N28" s="291"/>
      <c r="O28" s="291"/>
      <c r="P28" s="291"/>
      <c r="Q28" s="291"/>
      <c r="R28" s="291"/>
      <c r="S28" s="291"/>
      <c r="T28" s="291"/>
      <c r="U28" s="291"/>
      <c r="V28" s="291"/>
      <c r="W28" s="291"/>
      <c r="X28" s="291"/>
      <c r="Y28" s="291"/>
      <c r="Z28" s="291"/>
      <c r="AA28" s="291"/>
      <c r="AB28" s="291"/>
      <c r="AC28" s="291"/>
      <c r="AD28" s="291"/>
      <c r="AE28" s="291"/>
      <c r="AF28" s="291"/>
      <c r="AG28" s="291"/>
      <c r="AH28" s="291"/>
      <c r="AI28" s="291"/>
      <c r="AJ28" s="292"/>
      <c r="AK28" s="326"/>
    </row>
    <row r="29" spans="2:64" ht="20.100000000000001" customHeight="1" x14ac:dyDescent="0.2">
      <c r="B29" s="118"/>
      <c r="C29" s="331" t="s">
        <v>377</v>
      </c>
      <c r="D29" s="332"/>
      <c r="E29" s="333"/>
      <c r="F29" s="50"/>
      <c r="G29" s="116"/>
      <c r="H29" s="331" t="s">
        <v>1179</v>
      </c>
      <c r="I29" s="332"/>
      <c r="J29" s="333"/>
      <c r="K29" s="50"/>
      <c r="L29" s="331" t="s">
        <v>1185</v>
      </c>
      <c r="M29" s="332"/>
      <c r="N29" s="333"/>
      <c r="O29" s="410"/>
      <c r="P29" s="411"/>
      <c r="Q29" s="131"/>
      <c r="R29" s="70" t="s">
        <v>304</v>
      </c>
      <c r="S29" s="70"/>
      <c r="T29" s="81" t="s">
        <v>305</v>
      </c>
      <c r="U29" s="134"/>
      <c r="V29" s="370" t="s">
        <v>372</v>
      </c>
      <c r="W29" s="370"/>
      <c r="X29" s="146"/>
      <c r="Y29" s="146"/>
      <c r="Z29" s="408"/>
      <c r="AA29" s="408"/>
      <c r="AB29" s="152"/>
      <c r="AC29" s="331" t="s">
        <v>1257</v>
      </c>
      <c r="AD29" s="332"/>
      <c r="AE29" s="332"/>
      <c r="AF29" s="333"/>
      <c r="AG29" s="50"/>
      <c r="AH29" s="150"/>
      <c r="AI29" s="150"/>
      <c r="AJ29" s="151"/>
      <c r="AK29" s="326"/>
    </row>
    <row r="30" spans="2:64" ht="19.5" customHeight="1" x14ac:dyDescent="0.2">
      <c r="B30" s="118"/>
      <c r="C30" s="331" t="s">
        <v>1258</v>
      </c>
      <c r="D30" s="332"/>
      <c r="E30" s="333"/>
      <c r="F30" s="50"/>
      <c r="G30" s="116"/>
      <c r="H30" s="331" t="s">
        <v>1289</v>
      </c>
      <c r="I30" s="332"/>
      <c r="J30" s="332"/>
      <c r="K30" s="333"/>
      <c r="L30" s="336"/>
      <c r="M30" s="336"/>
      <c r="N30" s="336"/>
      <c r="O30" s="336"/>
      <c r="P30" s="336"/>
      <c r="Q30" s="134"/>
      <c r="R30" s="70"/>
      <c r="S30" s="70"/>
      <c r="T30" s="153" t="s">
        <v>196</v>
      </c>
      <c r="U30" s="134"/>
      <c r="V30" s="126" t="s">
        <v>372</v>
      </c>
      <c r="W30" s="126"/>
      <c r="X30" s="146"/>
      <c r="Y30" s="146"/>
      <c r="Z30" s="408"/>
      <c r="AA30" s="408"/>
      <c r="AB30" s="81"/>
      <c r="AC30" s="81"/>
      <c r="AD30" s="81"/>
      <c r="AE30" s="81"/>
      <c r="AF30" s="134"/>
      <c r="AG30" s="134"/>
      <c r="AH30" s="134"/>
      <c r="AI30" s="134"/>
      <c r="AJ30" s="135"/>
    </row>
    <row r="31" spans="2:64" ht="19.5" customHeight="1" x14ac:dyDescent="0.2">
      <c r="B31" s="118"/>
      <c r="C31" s="154"/>
      <c r="D31" s="154"/>
      <c r="E31" s="154"/>
      <c r="F31" s="153"/>
      <c r="G31" s="116"/>
      <c r="H31" s="134"/>
      <c r="I31" s="134"/>
      <c r="J31" s="134"/>
      <c r="K31" s="134"/>
      <c r="L31" s="134"/>
      <c r="M31" s="134"/>
      <c r="N31" s="134"/>
      <c r="O31" s="134"/>
      <c r="P31" s="134"/>
      <c r="Q31" s="134"/>
      <c r="R31" s="134"/>
      <c r="S31" s="134"/>
      <c r="T31" s="134"/>
      <c r="U31" s="134"/>
      <c r="V31" s="134"/>
      <c r="W31" s="134"/>
      <c r="X31" s="134"/>
      <c r="Y31" s="134"/>
      <c r="Z31" s="155"/>
      <c r="AA31" s="155"/>
      <c r="AB31" s="81"/>
      <c r="AC31" s="81"/>
      <c r="AD31" s="81"/>
      <c r="AE31" s="81"/>
      <c r="AF31" s="134"/>
      <c r="AG31" s="134"/>
      <c r="AH31" s="134"/>
      <c r="AI31" s="134"/>
      <c r="AJ31" s="135"/>
    </row>
    <row r="32" spans="2:64" ht="12.75" customHeight="1" x14ac:dyDescent="0.2">
      <c r="B32" s="118"/>
      <c r="C32" s="331" t="s">
        <v>1186</v>
      </c>
      <c r="D32" s="332"/>
      <c r="E32" s="332"/>
      <c r="F32" s="332"/>
      <c r="G32" s="333"/>
      <c r="H32" s="334">
        <v>0</v>
      </c>
      <c r="I32" s="334"/>
      <c r="J32" s="334"/>
      <c r="K32" s="334"/>
      <c r="L32" s="134"/>
      <c r="M32" s="297" t="s">
        <v>1188</v>
      </c>
      <c r="N32" s="298"/>
      <c r="O32" s="299"/>
      <c r="P32" s="297" t="s">
        <v>1189</v>
      </c>
      <c r="Q32" s="298"/>
      <c r="R32" s="299"/>
      <c r="S32" s="297" t="s">
        <v>1190</v>
      </c>
      <c r="T32" s="298"/>
      <c r="U32" s="299"/>
      <c r="V32" s="297" t="s">
        <v>1191</v>
      </c>
      <c r="W32" s="298"/>
      <c r="X32" s="299"/>
      <c r="Y32" s="297" t="s">
        <v>1192</v>
      </c>
      <c r="Z32" s="298"/>
      <c r="AA32" s="299"/>
      <c r="AB32" s="335" t="s">
        <v>1193</v>
      </c>
      <c r="AC32" s="335"/>
      <c r="AD32" s="335"/>
      <c r="AE32" s="156"/>
      <c r="AF32" s="156"/>
      <c r="AG32" s="156"/>
      <c r="AH32" s="156"/>
      <c r="AI32" s="156"/>
      <c r="AJ32" s="157"/>
      <c r="AK32" s="39"/>
      <c r="AL32" s="39"/>
      <c r="AM32" s="39"/>
      <c r="AN32" s="39"/>
      <c r="AO32" s="39"/>
      <c r="AP32" s="39"/>
      <c r="AQ32" s="39"/>
      <c r="AR32" s="39"/>
      <c r="AS32" s="39"/>
      <c r="AT32" s="39"/>
      <c r="AU32" s="39"/>
      <c r="AV32" s="39"/>
      <c r="AW32" s="39"/>
      <c r="AX32" s="39"/>
      <c r="AY32" s="39"/>
      <c r="AZ32" s="39"/>
    </row>
    <row r="33" spans="2:57" ht="17.25" customHeight="1" x14ac:dyDescent="0.2">
      <c r="B33" s="118"/>
      <c r="C33" s="388" t="s">
        <v>1200</v>
      </c>
      <c r="D33" s="389"/>
      <c r="E33" s="389"/>
      <c r="F33" s="389"/>
      <c r="G33" s="390"/>
      <c r="H33" s="409">
        <v>0</v>
      </c>
      <c r="I33" s="409"/>
      <c r="J33" s="409"/>
      <c r="K33" s="409"/>
      <c r="L33" s="158"/>
      <c r="M33" s="293">
        <v>0</v>
      </c>
      <c r="N33" s="293"/>
      <c r="O33" s="293"/>
      <c r="P33" s="293">
        <v>0</v>
      </c>
      <c r="Q33" s="293"/>
      <c r="R33" s="293"/>
      <c r="S33" s="293"/>
      <c r="T33" s="293"/>
      <c r="U33" s="293"/>
      <c r="V33" s="293">
        <v>0</v>
      </c>
      <c r="W33" s="293"/>
      <c r="X33" s="293"/>
      <c r="Y33" s="412">
        <v>0</v>
      </c>
      <c r="Z33" s="413"/>
      <c r="AA33" s="414"/>
      <c r="AB33" s="293">
        <v>0</v>
      </c>
      <c r="AC33" s="293"/>
      <c r="AD33" s="293"/>
      <c r="AE33" s="159"/>
      <c r="AF33" s="159"/>
      <c r="AG33" s="159"/>
      <c r="AH33" s="159"/>
      <c r="AI33" s="159"/>
      <c r="AJ33" s="160"/>
      <c r="AK33" s="39"/>
      <c r="AL33" s="39"/>
      <c r="AM33" s="39"/>
      <c r="AN33" s="39"/>
      <c r="AO33" s="39"/>
      <c r="AP33" s="39"/>
      <c r="AQ33" s="39"/>
      <c r="AR33" s="39"/>
      <c r="AS33" s="39"/>
      <c r="AT33" s="39"/>
      <c r="AU33" s="39"/>
      <c r="AV33" s="39"/>
      <c r="AW33" s="39"/>
      <c r="AX33" s="39"/>
      <c r="AY33" s="39"/>
      <c r="AZ33" s="39"/>
    </row>
    <row r="34" spans="2:57" ht="16.5" customHeight="1" x14ac:dyDescent="0.2">
      <c r="B34" s="118"/>
      <c r="C34" s="388" t="s">
        <v>1187</v>
      </c>
      <c r="D34" s="389"/>
      <c r="E34" s="389"/>
      <c r="F34" s="389"/>
      <c r="G34" s="390"/>
      <c r="H34" s="294">
        <f>H32+H33</f>
        <v>0</v>
      </c>
      <c r="I34" s="294"/>
      <c r="J34" s="294"/>
      <c r="K34" s="294"/>
      <c r="L34" s="158"/>
      <c r="M34" s="297" t="s">
        <v>1194</v>
      </c>
      <c r="N34" s="298"/>
      <c r="O34" s="299"/>
      <c r="P34" s="297" t="s">
        <v>1195</v>
      </c>
      <c r="Q34" s="298"/>
      <c r="R34" s="299"/>
      <c r="S34" s="297" t="s">
        <v>1196</v>
      </c>
      <c r="T34" s="298"/>
      <c r="U34" s="299"/>
      <c r="V34" s="297" t="s">
        <v>1197</v>
      </c>
      <c r="W34" s="298"/>
      <c r="X34" s="299"/>
      <c r="Y34" s="297" t="s">
        <v>1198</v>
      </c>
      <c r="Z34" s="298"/>
      <c r="AA34" s="299"/>
      <c r="AB34" s="297" t="s">
        <v>1199</v>
      </c>
      <c r="AC34" s="298"/>
      <c r="AD34" s="299"/>
      <c r="AE34" s="161"/>
      <c r="AF34" s="159"/>
      <c r="AG34" s="159"/>
      <c r="AH34" s="159"/>
      <c r="AI34" s="159"/>
      <c r="AJ34" s="160"/>
      <c r="AK34" s="39"/>
      <c r="AL34" s="39"/>
      <c r="AM34" s="39"/>
      <c r="AN34" s="39"/>
      <c r="AO34" s="39"/>
      <c r="AP34" s="39"/>
      <c r="AQ34" s="39"/>
      <c r="AR34" s="39"/>
      <c r="AS34" s="39"/>
      <c r="AT34" s="39"/>
      <c r="AU34" s="39"/>
      <c r="AV34" s="39"/>
      <c r="AW34" s="39"/>
      <c r="AX34" s="39"/>
      <c r="AY34" s="39"/>
      <c r="AZ34" s="39"/>
    </row>
    <row r="35" spans="2:57" s="111" customFormat="1" ht="17.25" customHeight="1" x14ac:dyDescent="0.2">
      <c r="B35" s="127"/>
      <c r="C35" s="387"/>
      <c r="D35" s="387"/>
      <c r="E35" s="387"/>
      <c r="F35" s="387"/>
      <c r="G35" s="387"/>
      <c r="H35" s="162"/>
      <c r="I35" s="162"/>
      <c r="J35" s="162"/>
      <c r="K35" s="162"/>
      <c r="L35" s="163"/>
      <c r="M35" s="293">
        <v>0</v>
      </c>
      <c r="N35" s="293"/>
      <c r="O35" s="293"/>
      <c r="P35" s="293">
        <v>0</v>
      </c>
      <c r="Q35" s="293"/>
      <c r="R35" s="293"/>
      <c r="S35" s="293">
        <v>0</v>
      </c>
      <c r="T35" s="293"/>
      <c r="U35" s="293"/>
      <c r="V35" s="293">
        <v>0</v>
      </c>
      <c r="W35" s="293"/>
      <c r="X35" s="293"/>
      <c r="Y35" s="293">
        <v>0</v>
      </c>
      <c r="Z35" s="293"/>
      <c r="AA35" s="293"/>
      <c r="AB35" s="293">
        <v>0</v>
      </c>
      <c r="AC35" s="293"/>
      <c r="AD35" s="293"/>
      <c r="AE35" s="164"/>
      <c r="AF35" s="164"/>
      <c r="AG35" s="164"/>
      <c r="AH35" s="164"/>
      <c r="AI35" s="164"/>
      <c r="AJ35" s="165"/>
      <c r="AM35" s="112"/>
      <c r="AN35" s="112"/>
      <c r="AO35" s="112"/>
      <c r="AP35" s="112"/>
      <c r="AQ35" s="112"/>
      <c r="AR35" s="112"/>
      <c r="AS35" s="112"/>
      <c r="AT35" s="112"/>
      <c r="AU35" s="112"/>
      <c r="AV35" s="112"/>
      <c r="AW35" s="112"/>
      <c r="AX35" s="112"/>
      <c r="AY35" s="112"/>
      <c r="AZ35" s="112"/>
      <c r="BA35" s="112"/>
      <c r="BB35" s="112"/>
      <c r="BC35" s="112"/>
      <c r="BD35" s="112"/>
      <c r="BE35" s="112"/>
    </row>
    <row r="36" spans="2:57" s="111" customFormat="1" ht="17.25" customHeight="1" x14ac:dyDescent="0.2">
      <c r="B36" s="127"/>
      <c r="C36" s="388" t="s">
        <v>1208</v>
      </c>
      <c r="D36" s="389"/>
      <c r="E36" s="389"/>
      <c r="F36" s="389"/>
      <c r="G36" s="390"/>
      <c r="H36" s="294">
        <f>M33+P33+S33+V33+Y33+AB33+M35+P35+S35+V35+Y35+AB35</f>
        <v>0</v>
      </c>
      <c r="I36" s="294"/>
      <c r="J36" s="294"/>
      <c r="K36" s="294"/>
      <c r="L36" s="164"/>
      <c r="M36" s="166"/>
      <c r="N36" s="166"/>
      <c r="O36" s="166"/>
      <c r="P36" s="166"/>
      <c r="Q36" s="166"/>
      <c r="R36" s="166"/>
      <c r="S36" s="166"/>
      <c r="T36" s="166"/>
      <c r="U36" s="166"/>
      <c r="V36" s="166"/>
      <c r="W36" s="166"/>
      <c r="X36" s="166"/>
      <c r="Y36" s="166"/>
      <c r="Z36" s="166"/>
      <c r="AA36" s="166"/>
      <c r="AB36" s="166"/>
      <c r="AC36" s="166"/>
      <c r="AD36" s="166"/>
      <c r="AE36" s="164"/>
      <c r="AF36" s="164"/>
      <c r="AG36" s="164"/>
      <c r="AH36" s="164"/>
      <c r="AI36" s="164"/>
      <c r="AJ36" s="165"/>
      <c r="AM36" s="112"/>
      <c r="AN36" s="112"/>
      <c r="AO36" s="112"/>
      <c r="AP36" s="112"/>
      <c r="AQ36" s="112"/>
      <c r="AR36" s="112"/>
      <c r="AS36" s="112"/>
      <c r="AT36" s="112"/>
      <c r="AU36" s="112"/>
      <c r="AV36" s="112"/>
      <c r="AW36" s="112"/>
      <c r="AX36" s="112"/>
      <c r="AY36" s="112"/>
      <c r="AZ36" s="112"/>
      <c r="BA36" s="112"/>
      <c r="BB36" s="112"/>
      <c r="BC36" s="112"/>
      <c r="BD36" s="112"/>
      <c r="BE36" s="112"/>
    </row>
    <row r="37" spans="2:57" s="111" customFormat="1" ht="17.25" customHeight="1" x14ac:dyDescent="0.2">
      <c r="B37" s="127"/>
      <c r="C37" s="295" t="s">
        <v>1201</v>
      </c>
      <c r="D37" s="295"/>
      <c r="E37" s="295"/>
      <c r="F37" s="295"/>
      <c r="G37" s="295"/>
      <c r="H37" s="296">
        <v>0</v>
      </c>
      <c r="I37" s="296"/>
      <c r="J37" s="296"/>
      <c r="K37" s="296"/>
      <c r="L37" s="167"/>
      <c r="M37" s="166"/>
      <c r="N37" s="166"/>
      <c r="O37" s="166"/>
      <c r="P37" s="166"/>
      <c r="Q37" s="166"/>
      <c r="R37" s="166"/>
      <c r="S37" s="166"/>
      <c r="T37" s="166"/>
      <c r="U37" s="166"/>
      <c r="V37" s="166"/>
      <c r="W37" s="166"/>
      <c r="X37" s="166"/>
      <c r="Y37" s="166"/>
      <c r="Z37" s="166"/>
      <c r="AA37" s="166"/>
      <c r="AB37" s="164"/>
      <c r="AC37" s="164"/>
      <c r="AD37" s="164"/>
      <c r="AE37" s="164"/>
      <c r="AF37" s="164"/>
      <c r="AG37" s="164"/>
      <c r="AH37" s="164"/>
      <c r="AI37" s="164"/>
      <c r="AJ37" s="165"/>
      <c r="AM37" s="112"/>
      <c r="AN37" s="112"/>
      <c r="AO37" s="112"/>
      <c r="AP37" s="112"/>
      <c r="AQ37" s="112"/>
      <c r="AR37" s="112"/>
      <c r="AS37" s="112"/>
      <c r="AT37" s="112"/>
      <c r="AU37" s="112"/>
      <c r="AV37" s="112"/>
      <c r="AW37" s="112"/>
      <c r="AX37" s="112"/>
      <c r="AY37" s="112"/>
      <c r="AZ37" s="112"/>
      <c r="BA37" s="112"/>
      <c r="BB37" s="112"/>
      <c r="BC37" s="112"/>
      <c r="BD37" s="112"/>
      <c r="BE37" s="112"/>
    </row>
    <row r="38" spans="2:57" ht="22.5" customHeight="1" x14ac:dyDescent="0.2">
      <c r="B38" s="124"/>
      <c r="C38" s="388" t="s">
        <v>1210</v>
      </c>
      <c r="D38" s="389"/>
      <c r="E38" s="389"/>
      <c r="F38" s="389"/>
      <c r="G38" s="390"/>
      <c r="H38" s="294">
        <f>H34-H36</f>
        <v>0</v>
      </c>
      <c r="I38" s="294"/>
      <c r="J38" s="294"/>
      <c r="K38" s="294"/>
      <c r="L38" s="164"/>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9"/>
      <c r="AM38" s="39"/>
      <c r="AN38" s="39"/>
      <c r="AO38" s="39"/>
      <c r="AP38" s="39"/>
      <c r="AQ38" s="39"/>
      <c r="AR38" s="39"/>
      <c r="AS38" s="39"/>
      <c r="AT38" s="39"/>
      <c r="AU38" s="39"/>
      <c r="AV38" s="39"/>
      <c r="AW38" s="39"/>
      <c r="AX38" s="39"/>
      <c r="AY38" s="39"/>
      <c r="AZ38" s="39"/>
      <c r="BA38" s="39"/>
      <c r="BB38" s="39"/>
      <c r="BC38" s="39"/>
      <c r="BD38" s="39"/>
      <c r="BE38" s="39"/>
    </row>
    <row r="39" spans="2:57" ht="22.5" customHeight="1" x14ac:dyDescent="0.2">
      <c r="B39" s="290" t="s">
        <v>1268</v>
      </c>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2"/>
      <c r="AK39" s="326"/>
      <c r="AM39" s="180"/>
      <c r="AN39" s="180"/>
      <c r="AO39" s="180"/>
      <c r="AP39" s="180"/>
      <c r="AQ39" s="180"/>
      <c r="AR39" s="180"/>
      <c r="AS39" s="180"/>
      <c r="AT39" s="180"/>
      <c r="AU39" s="180"/>
      <c r="AV39" s="180"/>
      <c r="AW39" s="180"/>
      <c r="AX39" s="180"/>
      <c r="AY39" s="180"/>
      <c r="AZ39" s="180"/>
      <c r="BA39" s="180"/>
      <c r="BB39" s="180"/>
      <c r="BC39" s="180"/>
      <c r="BD39" s="180"/>
      <c r="BE39" s="180"/>
    </row>
    <row r="40" spans="2:57" ht="20.25" customHeight="1" x14ac:dyDescent="0.2">
      <c r="B40" s="118"/>
      <c r="C40" s="300" t="s">
        <v>1168</v>
      </c>
      <c r="D40" s="301"/>
      <c r="E40" s="301"/>
      <c r="F40" s="301"/>
      <c r="G40" s="301"/>
      <c r="H40" s="301"/>
      <c r="I40" s="301"/>
      <c r="J40" s="302"/>
      <c r="K40" s="300" t="s">
        <v>1273</v>
      </c>
      <c r="L40" s="301"/>
      <c r="M40" s="301"/>
      <c r="N40" s="301"/>
      <c r="O40" s="301"/>
      <c r="P40" s="301"/>
      <c r="Q40" s="301"/>
      <c r="R40" s="301"/>
      <c r="S40" s="301"/>
      <c r="T40" s="301"/>
      <c r="U40" s="301"/>
      <c r="V40" s="301"/>
      <c r="W40" s="301"/>
      <c r="X40" s="302"/>
      <c r="Y40" s="300" t="s">
        <v>1270</v>
      </c>
      <c r="Z40" s="301"/>
      <c r="AA40" s="301"/>
      <c r="AB40" s="301"/>
      <c r="AC40" s="301"/>
      <c r="AD40" s="301"/>
      <c r="AE40" s="301"/>
      <c r="AF40" s="301"/>
      <c r="AG40" s="301"/>
      <c r="AH40" s="301"/>
      <c r="AI40" s="301"/>
      <c r="AJ40" s="302"/>
      <c r="AK40" s="326"/>
      <c r="AM40" s="39"/>
      <c r="AN40" s="39"/>
      <c r="AO40" s="39"/>
      <c r="AP40" s="39"/>
      <c r="AQ40" s="39"/>
      <c r="AR40" s="39"/>
      <c r="AS40" s="39"/>
      <c r="AT40" s="39"/>
      <c r="AU40" s="39"/>
      <c r="AV40" s="39"/>
      <c r="AW40" s="39"/>
      <c r="AX40" s="39"/>
      <c r="AY40" s="39"/>
      <c r="AZ40" s="39"/>
      <c r="BA40" s="39"/>
      <c r="BB40" s="39"/>
      <c r="BC40" s="39"/>
      <c r="BD40" s="39"/>
      <c r="BE40" s="39"/>
    </row>
    <row r="41" spans="2:57" ht="20.25" customHeight="1" x14ac:dyDescent="0.2">
      <c r="B41" s="118"/>
      <c r="C41" s="313"/>
      <c r="D41" s="315"/>
      <c r="E41" s="315"/>
      <c r="F41" s="315"/>
      <c r="G41" s="315"/>
      <c r="H41" s="315"/>
      <c r="I41" s="315"/>
      <c r="J41" s="314"/>
      <c r="K41" s="303" t="s">
        <v>1170</v>
      </c>
      <c r="L41" s="303"/>
      <c r="M41" s="303"/>
      <c r="N41" s="300" t="s">
        <v>1169</v>
      </c>
      <c r="O41" s="301"/>
      <c r="P41" s="301"/>
      <c r="Q41" s="301"/>
      <c r="R41" s="301"/>
      <c r="S41" s="301"/>
      <c r="T41" s="303" t="s">
        <v>1171</v>
      </c>
      <c r="U41" s="303"/>
      <c r="V41" s="303"/>
      <c r="W41" s="303"/>
      <c r="X41" s="303"/>
      <c r="Y41" s="300" t="s">
        <v>1271</v>
      </c>
      <c r="Z41" s="301"/>
      <c r="AA41" s="302"/>
      <c r="AB41" s="300" t="s">
        <v>1272</v>
      </c>
      <c r="AC41" s="302"/>
      <c r="AD41" s="300" t="s">
        <v>1274</v>
      </c>
      <c r="AE41" s="302"/>
      <c r="AF41" s="300" t="s">
        <v>1275</v>
      </c>
      <c r="AG41" s="301"/>
      <c r="AH41" s="302"/>
      <c r="AI41" s="300" t="s">
        <v>1276</v>
      </c>
      <c r="AJ41" s="302"/>
      <c r="AK41" s="326"/>
      <c r="AM41" s="39"/>
      <c r="AN41" s="39"/>
      <c r="AO41" s="39"/>
      <c r="AP41" s="39"/>
      <c r="AQ41" s="39"/>
      <c r="AR41" s="39"/>
      <c r="AS41" s="39"/>
      <c r="AT41" s="39"/>
      <c r="AU41" s="39"/>
      <c r="AV41" s="39"/>
      <c r="AW41" s="39"/>
      <c r="AX41" s="39"/>
      <c r="AY41" s="39"/>
      <c r="AZ41" s="39"/>
      <c r="BA41" s="39"/>
      <c r="BB41" s="39"/>
      <c r="BC41" s="39"/>
      <c r="BD41" s="39"/>
      <c r="BE41" s="39"/>
    </row>
    <row r="42" spans="2:57" ht="20.25" customHeight="1" x14ac:dyDescent="0.2">
      <c r="B42" s="118"/>
      <c r="C42" s="300" t="s">
        <v>1172</v>
      </c>
      <c r="D42" s="301"/>
      <c r="E42" s="301"/>
      <c r="F42" s="301"/>
      <c r="G42" s="301"/>
      <c r="H42" s="301"/>
      <c r="I42" s="301"/>
      <c r="J42" s="302"/>
      <c r="K42" s="313"/>
      <c r="L42" s="315"/>
      <c r="M42" s="314"/>
      <c r="N42" s="313"/>
      <c r="O42" s="315"/>
      <c r="P42" s="315"/>
      <c r="Q42" s="315"/>
      <c r="R42" s="315"/>
      <c r="S42" s="314"/>
      <c r="T42" s="313"/>
      <c r="U42" s="315"/>
      <c r="V42" s="315"/>
      <c r="W42" s="315"/>
      <c r="X42" s="314"/>
      <c r="Y42" s="313"/>
      <c r="Z42" s="315"/>
      <c r="AA42" s="314"/>
      <c r="AB42" s="316"/>
      <c r="AC42" s="316"/>
      <c r="AD42" s="313"/>
      <c r="AE42" s="314"/>
      <c r="AF42" s="313"/>
      <c r="AG42" s="315"/>
      <c r="AH42" s="314"/>
      <c r="AI42" s="313"/>
      <c r="AJ42" s="314"/>
      <c r="AK42" s="326"/>
      <c r="AM42" s="39"/>
      <c r="AN42" s="39"/>
      <c r="AO42" s="39"/>
      <c r="AP42" s="39"/>
      <c r="AQ42" s="39"/>
      <c r="AR42" s="39"/>
      <c r="AS42" s="39"/>
      <c r="AT42" s="39"/>
      <c r="AU42" s="39"/>
      <c r="AV42" s="39"/>
      <c r="AW42" s="39"/>
      <c r="AX42" s="39"/>
      <c r="AY42" s="39"/>
      <c r="AZ42" s="39"/>
      <c r="BA42" s="39"/>
      <c r="BB42" s="39"/>
      <c r="BC42" s="39"/>
      <c r="BD42" s="39"/>
      <c r="BE42" s="39"/>
    </row>
    <row r="43" spans="2:57" ht="32.25" customHeight="1" x14ac:dyDescent="0.2">
      <c r="B43" s="118"/>
      <c r="C43" s="313"/>
      <c r="D43" s="315"/>
      <c r="E43" s="315"/>
      <c r="F43" s="315"/>
      <c r="G43" s="315"/>
      <c r="H43" s="315"/>
      <c r="I43" s="315"/>
      <c r="J43" s="314"/>
      <c r="K43" s="313"/>
      <c r="L43" s="315"/>
      <c r="M43" s="314"/>
      <c r="N43" s="313"/>
      <c r="O43" s="315"/>
      <c r="P43" s="315"/>
      <c r="Q43" s="315"/>
      <c r="R43" s="315"/>
      <c r="S43" s="314"/>
      <c r="T43" s="313"/>
      <c r="U43" s="315"/>
      <c r="V43" s="315"/>
      <c r="W43" s="315"/>
      <c r="X43" s="314"/>
      <c r="Y43" s="313" t="s">
        <v>1279</v>
      </c>
      <c r="Z43" s="315"/>
      <c r="AA43" s="315"/>
      <c r="AB43" s="315"/>
      <c r="AC43" s="315"/>
      <c r="AD43" s="315"/>
      <c r="AE43" s="315"/>
      <c r="AF43" s="315"/>
      <c r="AG43" s="315"/>
      <c r="AH43" s="314"/>
      <c r="AI43" s="175" t="s">
        <v>1278</v>
      </c>
      <c r="AJ43" s="174"/>
      <c r="AK43" s="326"/>
      <c r="AM43" s="39"/>
      <c r="AN43" s="39"/>
      <c r="AO43" s="39"/>
      <c r="AP43" s="39"/>
      <c r="AQ43" s="39"/>
      <c r="AR43" s="39"/>
      <c r="AS43" s="39"/>
      <c r="AT43" s="39"/>
      <c r="AU43" s="39"/>
      <c r="AV43" s="39"/>
      <c r="AW43" s="39"/>
      <c r="AX43" s="39"/>
      <c r="AY43" s="39"/>
      <c r="AZ43" s="39"/>
      <c r="BA43" s="39"/>
      <c r="BB43" s="39"/>
      <c r="BC43" s="39"/>
      <c r="BD43" s="39"/>
      <c r="BE43" s="39"/>
    </row>
    <row r="44" spans="2:57" ht="22.5" customHeight="1" x14ac:dyDescent="0.2">
      <c r="B44" s="328" t="s">
        <v>1269</v>
      </c>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30"/>
      <c r="AK44" s="326"/>
      <c r="AM44" s="180"/>
      <c r="AN44" s="180"/>
      <c r="AO44" s="180"/>
      <c r="AP44" s="180"/>
      <c r="AQ44" s="180"/>
      <c r="AR44" s="180"/>
      <c r="AS44" s="180"/>
      <c r="AT44" s="180"/>
      <c r="AU44" s="180"/>
      <c r="AV44" s="180"/>
      <c r="AW44" s="180"/>
      <c r="AX44" s="180"/>
      <c r="AY44" s="180"/>
      <c r="AZ44" s="180"/>
      <c r="BA44" s="180"/>
      <c r="BB44" s="180"/>
      <c r="BC44" s="180"/>
      <c r="BD44" s="180"/>
      <c r="BE44" s="180"/>
    </row>
    <row r="45" spans="2:57" ht="65.25" customHeight="1" x14ac:dyDescent="0.2">
      <c r="B45" s="170"/>
      <c r="C45" s="327" t="s">
        <v>1222</v>
      </c>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27"/>
      <c r="AI45" s="327"/>
      <c r="AJ45" s="327"/>
      <c r="AK45" s="326"/>
      <c r="AM45" s="39"/>
      <c r="AN45" s="39"/>
      <c r="AO45" s="39"/>
      <c r="AP45" s="39"/>
      <c r="AQ45" s="39"/>
      <c r="AR45" s="39"/>
      <c r="AS45" s="39"/>
      <c r="AT45" s="39"/>
      <c r="AU45" s="39"/>
      <c r="AV45" s="39"/>
      <c r="AW45" s="39"/>
      <c r="AX45" s="39"/>
      <c r="AY45" s="39"/>
      <c r="AZ45" s="39"/>
      <c r="BA45" s="39"/>
      <c r="BB45" s="39"/>
      <c r="BC45" s="39"/>
      <c r="BD45" s="39"/>
      <c r="BE45" s="39"/>
    </row>
    <row r="46" spans="2:57" ht="15" x14ac:dyDescent="0.2">
      <c r="B46" s="170"/>
      <c r="C46" s="310" t="s">
        <v>1166</v>
      </c>
      <c r="D46" s="311"/>
      <c r="E46" s="311"/>
      <c r="F46" s="311"/>
      <c r="G46" s="311"/>
      <c r="H46" s="311"/>
      <c r="I46" s="311"/>
      <c r="J46" s="311"/>
      <c r="K46" s="311"/>
      <c r="L46" s="312"/>
      <c r="M46" s="310" t="s">
        <v>1173</v>
      </c>
      <c r="N46" s="311"/>
      <c r="O46" s="311"/>
      <c r="P46" s="311"/>
      <c r="Q46" s="311"/>
      <c r="R46" s="311"/>
      <c r="S46" s="311"/>
      <c r="T46" s="311"/>
      <c r="U46" s="311"/>
      <c r="V46" s="311"/>
      <c r="W46" s="311"/>
      <c r="X46" s="312"/>
      <c r="Y46" s="310" t="s">
        <v>1255</v>
      </c>
      <c r="Z46" s="311"/>
      <c r="AA46" s="311"/>
      <c r="AB46" s="311"/>
      <c r="AC46" s="311"/>
      <c r="AD46" s="311"/>
      <c r="AE46" s="311"/>
      <c r="AF46" s="311"/>
      <c r="AG46" s="311"/>
      <c r="AH46" s="311"/>
      <c r="AI46" s="311"/>
      <c r="AJ46" s="312"/>
      <c r="AK46" s="326"/>
      <c r="AM46" s="39"/>
      <c r="AN46" s="39"/>
      <c r="AO46" s="39"/>
      <c r="AP46" s="39"/>
      <c r="AQ46" s="39"/>
      <c r="AR46" s="39"/>
      <c r="AS46" s="39"/>
      <c r="AT46" s="39"/>
      <c r="AU46" s="39"/>
      <c r="AV46" s="39"/>
      <c r="AW46" s="39"/>
      <c r="AX46" s="39"/>
      <c r="AY46" s="39"/>
      <c r="AZ46" s="39"/>
      <c r="BA46" s="39"/>
      <c r="BB46" s="39"/>
      <c r="BC46" s="39"/>
      <c r="BD46" s="39"/>
      <c r="BE46" s="39"/>
    </row>
    <row r="47" spans="2:57" ht="31.5" customHeight="1" x14ac:dyDescent="0.2">
      <c r="B47" s="170"/>
      <c r="C47" s="307"/>
      <c r="D47" s="308"/>
      <c r="E47" s="308"/>
      <c r="F47" s="308"/>
      <c r="G47" s="308"/>
      <c r="H47" s="308"/>
      <c r="I47" s="308"/>
      <c r="J47" s="308"/>
      <c r="K47" s="308"/>
      <c r="L47" s="309"/>
      <c r="M47" s="307"/>
      <c r="N47" s="308"/>
      <c r="O47" s="308"/>
      <c r="P47" s="308"/>
      <c r="Q47" s="308"/>
      <c r="R47" s="308"/>
      <c r="S47" s="308"/>
      <c r="T47" s="308"/>
      <c r="U47" s="308"/>
      <c r="V47" s="308"/>
      <c r="W47" s="308"/>
      <c r="X47" s="309"/>
      <c r="Y47" s="307"/>
      <c r="Z47" s="308"/>
      <c r="AA47" s="308"/>
      <c r="AB47" s="308"/>
      <c r="AC47" s="308"/>
      <c r="AD47" s="308"/>
      <c r="AE47" s="308"/>
      <c r="AF47" s="308"/>
      <c r="AG47" s="308"/>
      <c r="AH47" s="308"/>
      <c r="AI47" s="308"/>
      <c r="AJ47" s="309"/>
      <c r="AK47" s="326"/>
      <c r="AM47" s="39"/>
      <c r="AN47" s="39"/>
      <c r="AO47" s="39"/>
      <c r="AP47" s="39"/>
      <c r="AQ47" s="39"/>
      <c r="AR47" s="39"/>
      <c r="AS47" s="39"/>
      <c r="AT47" s="39"/>
      <c r="AU47" s="39"/>
      <c r="AV47" s="39"/>
      <c r="AW47" s="39"/>
      <c r="AX47" s="39"/>
      <c r="AY47" s="39"/>
      <c r="AZ47" s="39"/>
      <c r="BA47" s="39"/>
      <c r="BB47" s="39"/>
      <c r="BC47" s="39"/>
      <c r="BD47" s="39"/>
      <c r="BE47" s="39"/>
    </row>
    <row r="48" spans="2:57" ht="16.5" customHeight="1" x14ac:dyDescent="0.2">
      <c r="B48" s="124"/>
      <c r="C48" s="304" t="s">
        <v>1296</v>
      </c>
      <c r="D48" s="304"/>
      <c r="E48" s="304"/>
      <c r="F48" s="304"/>
      <c r="G48" s="304"/>
      <c r="H48" s="304"/>
      <c r="I48" s="30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c r="AH48" s="304"/>
      <c r="AI48" s="304"/>
      <c r="AJ48" s="304"/>
      <c r="AK48" s="326"/>
      <c r="AM48" s="39"/>
      <c r="AN48" s="39"/>
      <c r="AO48" s="39"/>
      <c r="AP48" s="39"/>
      <c r="AQ48" s="39"/>
      <c r="AR48" s="39"/>
      <c r="AS48" s="39"/>
      <c r="AT48" s="39"/>
      <c r="AU48" s="39"/>
      <c r="AV48" s="39"/>
      <c r="AW48" s="39"/>
      <c r="AX48" s="39"/>
      <c r="AY48" s="39"/>
      <c r="AZ48" s="39"/>
      <c r="BA48" s="39"/>
      <c r="BB48" s="39"/>
      <c r="BC48" s="39"/>
      <c r="BD48" s="39"/>
      <c r="BE48" s="39"/>
    </row>
    <row r="49" spans="1:57" ht="19.5" customHeight="1" x14ac:dyDescent="0.2">
      <c r="B49" s="290" t="s">
        <v>1294</v>
      </c>
      <c r="C49" s="305"/>
      <c r="D49" s="305"/>
      <c r="E49" s="305"/>
      <c r="F49" s="305"/>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6"/>
      <c r="AK49" s="326"/>
      <c r="AM49" s="39"/>
      <c r="AN49" s="39"/>
      <c r="AO49" s="39"/>
      <c r="AP49" s="39"/>
      <c r="AQ49" s="39"/>
      <c r="AR49" s="39"/>
      <c r="AS49" s="39"/>
      <c r="AT49" s="39"/>
      <c r="AU49" s="39"/>
      <c r="AV49" s="39"/>
      <c r="AW49" s="39"/>
      <c r="AX49" s="39"/>
      <c r="AY49" s="39"/>
      <c r="AZ49" s="39"/>
      <c r="BA49" s="39"/>
      <c r="BB49" s="39"/>
      <c r="BC49" s="39"/>
      <c r="BD49" s="39"/>
      <c r="BE49" s="39"/>
    </row>
    <row r="50" spans="1:57" ht="16.5" customHeight="1" x14ac:dyDescent="0.2">
      <c r="B50" s="118"/>
      <c r="C50" s="324" t="s">
        <v>1295</v>
      </c>
      <c r="D50" s="324"/>
      <c r="E50" s="324"/>
      <c r="F50" s="324"/>
      <c r="G50" s="324"/>
      <c r="H50" s="324"/>
      <c r="I50" s="324"/>
      <c r="J50" s="324"/>
      <c r="K50" s="324"/>
      <c r="L50" s="324"/>
      <c r="M50" s="324"/>
      <c r="N50" s="324"/>
      <c r="O50" s="324"/>
      <c r="P50" s="324"/>
      <c r="Q50" s="324"/>
      <c r="R50" s="324"/>
      <c r="S50" s="324"/>
      <c r="T50" s="324" t="s">
        <v>1212</v>
      </c>
      <c r="U50" s="324"/>
      <c r="V50" s="324"/>
      <c r="W50" s="324"/>
      <c r="X50" s="324"/>
      <c r="Y50" s="324"/>
      <c r="Z50" s="324"/>
      <c r="AA50" s="324"/>
      <c r="AB50" s="324"/>
      <c r="AC50" s="324"/>
      <c r="AD50" s="324"/>
      <c r="AE50" s="324"/>
      <c r="AF50" s="324"/>
      <c r="AG50" s="324"/>
      <c r="AH50" s="324"/>
      <c r="AI50" s="324"/>
      <c r="AJ50" s="324"/>
      <c r="AK50" s="326"/>
      <c r="AM50" s="39"/>
      <c r="AN50" s="39"/>
      <c r="AO50" s="39"/>
      <c r="AP50" s="39"/>
      <c r="AQ50" s="39"/>
      <c r="AR50" s="39"/>
      <c r="AS50" s="39"/>
      <c r="AT50" s="39"/>
      <c r="AU50" s="39"/>
      <c r="AV50" s="39"/>
      <c r="AW50" s="39"/>
      <c r="AX50" s="39"/>
      <c r="AY50" s="39"/>
      <c r="AZ50" s="39"/>
      <c r="BA50" s="39"/>
      <c r="BB50" s="39"/>
      <c r="BC50" s="39"/>
      <c r="BD50" s="39"/>
      <c r="BE50" s="39"/>
    </row>
    <row r="51" spans="1:57" ht="31.5" customHeight="1" x14ac:dyDescent="0.2">
      <c r="B51" s="171"/>
      <c r="C51" s="325"/>
      <c r="D51" s="325"/>
      <c r="E51" s="325"/>
      <c r="F51" s="325"/>
      <c r="G51" s="325"/>
      <c r="H51" s="325"/>
      <c r="I51" s="325"/>
      <c r="J51" s="325"/>
      <c r="K51" s="325"/>
      <c r="L51" s="325"/>
      <c r="M51" s="325"/>
      <c r="N51" s="325"/>
      <c r="O51" s="325"/>
      <c r="P51" s="325"/>
      <c r="Q51" s="325"/>
      <c r="R51" s="325"/>
      <c r="S51" s="325"/>
      <c r="T51" s="325"/>
      <c r="U51" s="325"/>
      <c r="V51" s="325"/>
      <c r="W51" s="325"/>
      <c r="X51" s="325"/>
      <c r="Y51" s="325"/>
      <c r="Z51" s="325"/>
      <c r="AA51" s="325"/>
      <c r="AB51" s="325"/>
      <c r="AC51" s="325"/>
      <c r="AD51" s="325"/>
      <c r="AE51" s="325"/>
      <c r="AF51" s="325"/>
      <c r="AG51" s="325"/>
      <c r="AH51" s="325"/>
      <c r="AI51" s="325"/>
      <c r="AJ51" s="325"/>
      <c r="AK51" s="326"/>
      <c r="AM51" s="39"/>
      <c r="AN51" s="39"/>
      <c r="AO51" s="39"/>
      <c r="AP51" s="39"/>
      <c r="AQ51" s="39"/>
      <c r="AR51" s="39"/>
      <c r="AS51" s="39"/>
      <c r="AT51" s="39"/>
      <c r="AU51" s="39"/>
      <c r="AV51" s="39"/>
      <c r="AW51" s="39"/>
      <c r="AX51" s="39"/>
      <c r="AY51" s="39"/>
      <c r="AZ51" s="39"/>
      <c r="BA51" s="39"/>
      <c r="BB51" s="39"/>
      <c r="BC51" s="39"/>
      <c r="BD51" s="39"/>
      <c r="BE51" s="39"/>
    </row>
    <row r="52" spans="1:57" ht="3.75" customHeight="1" x14ac:dyDescent="0.2">
      <c r="AD52" s="39"/>
      <c r="AE52" s="39"/>
      <c r="AF52" s="39"/>
      <c r="AG52" s="39"/>
      <c r="AH52" s="39"/>
      <c r="AI52" s="39"/>
      <c r="AJ52" s="39"/>
    </row>
    <row r="53" spans="1:57" ht="11.25" customHeight="1" x14ac:dyDescent="0.2">
      <c r="B53" s="326"/>
      <c r="C53" s="326"/>
      <c r="D53" s="326"/>
      <c r="E53" s="326"/>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c r="AJ53" s="326"/>
      <c r="AK53" s="326"/>
    </row>
    <row r="54" spans="1:57" ht="36" customHeight="1" x14ac:dyDescent="0.2">
      <c r="B54" s="326"/>
      <c r="C54" s="326"/>
      <c r="D54" s="326"/>
      <c r="E54" s="326"/>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row>
    <row r="55" spans="1:57" ht="20.100000000000001" hidden="1" customHeight="1" x14ac:dyDescent="0.2">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row>
    <row r="56" spans="1:57" ht="21" hidden="1" customHeight="1" x14ac:dyDescent="0.2"/>
    <row r="57" spans="1:57" ht="21" hidden="1" customHeight="1" x14ac:dyDescent="0.2">
      <c r="A57" s="30" t="s">
        <v>353</v>
      </c>
      <c r="B57" s="60" t="s">
        <v>5</v>
      </c>
      <c r="C57" s="60"/>
      <c r="D57" s="60"/>
      <c r="E57" s="60"/>
      <c r="F57" s="60"/>
      <c r="G57" s="60"/>
      <c r="H57" s="60" t="s">
        <v>14</v>
      </c>
      <c r="I57" s="60"/>
      <c r="J57" s="60"/>
      <c r="K57" s="60"/>
      <c r="L57" s="60"/>
      <c r="M57" s="60"/>
      <c r="N57" s="60"/>
      <c r="O57" s="60"/>
      <c r="P57" s="60"/>
      <c r="Q57" s="60"/>
      <c r="R57" s="60"/>
      <c r="S57" s="60"/>
      <c r="T57" s="60"/>
      <c r="U57" s="60"/>
      <c r="V57" s="60"/>
      <c r="W57" s="60"/>
      <c r="X57" s="60"/>
      <c r="Y57" s="60"/>
      <c r="Z57" s="60"/>
      <c r="AA57" s="60"/>
      <c r="AB57" s="60"/>
      <c r="AC57" s="60"/>
      <c r="AD57" s="60"/>
    </row>
    <row r="58" spans="1:57" ht="21" hidden="1" customHeight="1" x14ac:dyDescent="0.15">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60"/>
    </row>
    <row r="59" spans="1:57" ht="21" hidden="1" customHeight="1" x14ac:dyDescent="0.15">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60"/>
    </row>
    <row r="60" spans="1:57" ht="21" hidden="1" customHeight="1" x14ac:dyDescent="0.15">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60"/>
    </row>
    <row r="61" spans="1:57" ht="21" hidden="1" customHeight="1" x14ac:dyDescent="0.15">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60"/>
    </row>
    <row r="62" spans="1:57" ht="21" hidden="1" customHeight="1" x14ac:dyDescent="0.15">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60"/>
    </row>
    <row r="63" spans="1:57" ht="21" hidden="1" customHeight="1" x14ac:dyDescent="0.15">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60"/>
    </row>
    <row r="64" spans="1:57" ht="21" hidden="1" customHeight="1" x14ac:dyDescent="0.15">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60"/>
    </row>
    <row r="65" spans="2:30" ht="21" hidden="1" customHeight="1" x14ac:dyDescent="0.15">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60"/>
    </row>
    <row r="66" spans="2:30" ht="21" hidden="1" customHeight="1" x14ac:dyDescent="0.2">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row>
    <row r="67" spans="2:30" ht="21" hidden="1" customHeight="1" x14ac:dyDescent="0.2">
      <c r="B67" s="60" t="s">
        <v>23</v>
      </c>
      <c r="C67" s="60"/>
      <c r="D67" s="60"/>
      <c r="E67" s="60"/>
      <c r="F67" s="60"/>
      <c r="G67" s="60"/>
      <c r="H67" s="60" t="s">
        <v>33</v>
      </c>
      <c r="I67" s="60"/>
      <c r="J67" s="60"/>
      <c r="K67" s="60"/>
      <c r="L67" s="60"/>
      <c r="M67" s="60"/>
      <c r="N67" s="60"/>
      <c r="O67" s="60" t="s">
        <v>34</v>
      </c>
      <c r="P67" s="60"/>
      <c r="Q67" s="60"/>
      <c r="R67" s="60"/>
      <c r="S67" s="60"/>
      <c r="T67" s="60"/>
      <c r="U67" s="60"/>
      <c r="V67" s="60" t="s">
        <v>35</v>
      </c>
      <c r="W67" s="60"/>
      <c r="X67" s="60"/>
      <c r="Y67" s="60"/>
      <c r="Z67" s="60"/>
      <c r="AA67" s="60" t="s">
        <v>36</v>
      </c>
      <c r="AB67" s="60"/>
      <c r="AC67" s="60"/>
      <c r="AD67" s="60"/>
    </row>
    <row r="68" spans="2:30" ht="21" hidden="1" customHeight="1" x14ac:dyDescent="0.15">
      <c r="B68" s="83" t="s">
        <v>378</v>
      </c>
      <c r="C68" s="83"/>
      <c r="D68" s="60"/>
      <c r="E68" s="60"/>
      <c r="F68" s="60"/>
      <c r="G68" s="60"/>
      <c r="H68" s="60" t="s">
        <v>0</v>
      </c>
      <c r="I68" s="60"/>
      <c r="J68" s="60"/>
      <c r="K68" s="60"/>
      <c r="L68" s="60"/>
      <c r="M68" s="60"/>
      <c r="N68" s="60"/>
      <c r="O68" s="60" t="s">
        <v>373</v>
      </c>
      <c r="P68" s="60"/>
      <c r="Q68" s="60"/>
      <c r="R68" s="60"/>
      <c r="S68" s="60"/>
      <c r="T68" s="60"/>
      <c r="U68" s="60"/>
      <c r="V68" s="60" t="s">
        <v>1</v>
      </c>
      <c r="W68" s="60"/>
      <c r="X68" s="60"/>
      <c r="Y68" s="60"/>
      <c r="Z68" s="60"/>
      <c r="AA68" s="60">
        <v>3149</v>
      </c>
      <c r="AB68" s="60"/>
      <c r="AC68" s="60"/>
      <c r="AD68" s="60"/>
    </row>
    <row r="69" spans="2:30" ht="21" hidden="1" customHeight="1" x14ac:dyDescent="0.15">
      <c r="B69" s="102" t="s">
        <v>504</v>
      </c>
      <c r="C69" s="83"/>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row>
    <row r="70" spans="2:30" ht="21" hidden="1" customHeight="1" x14ac:dyDescent="0.15">
      <c r="B70" s="102" t="s">
        <v>505</v>
      </c>
      <c r="C70" s="83"/>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row>
    <row r="71" spans="2:30" ht="21" hidden="1" customHeight="1" x14ac:dyDescent="0.15">
      <c r="B71" s="102" t="s">
        <v>506</v>
      </c>
      <c r="C71" s="83"/>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row>
    <row r="72" spans="2:30" ht="21" hidden="1" customHeight="1" x14ac:dyDescent="0.15">
      <c r="B72" s="102" t="s">
        <v>507</v>
      </c>
      <c r="C72" s="83"/>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row>
    <row r="73" spans="2:30" ht="21" hidden="1" customHeight="1" x14ac:dyDescent="0.15">
      <c r="B73" s="102" t="s">
        <v>508</v>
      </c>
      <c r="C73" s="83"/>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row>
    <row r="74" spans="2:30" ht="21" hidden="1" customHeight="1" x14ac:dyDescent="0.15">
      <c r="B74" s="102" t="s">
        <v>509</v>
      </c>
      <c r="C74" s="83"/>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row>
    <row r="75" spans="2:30" ht="21" hidden="1" customHeight="1" x14ac:dyDescent="0.15">
      <c r="B75" s="102" t="s">
        <v>510</v>
      </c>
      <c r="C75" s="83"/>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row>
    <row r="76" spans="2:30" ht="21" hidden="1" customHeight="1" x14ac:dyDescent="0.15">
      <c r="B76" s="102" t="s">
        <v>511</v>
      </c>
      <c r="C76" s="83"/>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row>
    <row r="77" spans="2:30" ht="21" hidden="1" customHeight="1" x14ac:dyDescent="0.15">
      <c r="B77" s="102" t="s">
        <v>512</v>
      </c>
      <c r="C77" s="83"/>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row>
    <row r="78" spans="2:30" ht="21" hidden="1" customHeight="1" x14ac:dyDescent="0.15">
      <c r="B78" s="102" t="s">
        <v>513</v>
      </c>
      <c r="C78" s="83"/>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row>
    <row r="79" spans="2:30" ht="21" hidden="1" customHeight="1" x14ac:dyDescent="0.15">
      <c r="B79" s="102" t="s">
        <v>31</v>
      </c>
      <c r="C79" s="83"/>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row>
    <row r="80" spans="2:30" ht="21" hidden="1" customHeight="1" x14ac:dyDescent="0.15">
      <c r="B80" s="102" t="s">
        <v>514</v>
      </c>
      <c r="C80" s="83"/>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row>
    <row r="81" spans="2:30" ht="21" hidden="1" customHeight="1" x14ac:dyDescent="0.15">
      <c r="B81" s="102" t="s">
        <v>515</v>
      </c>
      <c r="C81" s="83"/>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row>
    <row r="82" spans="2:30" ht="21" hidden="1" customHeight="1" x14ac:dyDescent="0.15">
      <c r="B82" s="102" t="s">
        <v>516</v>
      </c>
      <c r="C82" s="83"/>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row>
    <row r="83" spans="2:30" ht="21" hidden="1" customHeight="1" x14ac:dyDescent="0.15">
      <c r="B83" s="102" t="s">
        <v>517</v>
      </c>
      <c r="C83" s="83"/>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row>
    <row r="84" spans="2:30" ht="21" hidden="1" customHeight="1" x14ac:dyDescent="0.15">
      <c r="B84" s="102" t="s">
        <v>123</v>
      </c>
      <c r="C84" s="83"/>
      <c r="D84" s="60"/>
      <c r="E84" s="60"/>
      <c r="F84" s="60"/>
      <c r="G84" s="60"/>
      <c r="H84" s="60" t="s">
        <v>73</v>
      </c>
      <c r="I84" s="60"/>
      <c r="J84" s="60"/>
      <c r="K84" s="60"/>
      <c r="L84" s="60"/>
      <c r="M84" s="60"/>
      <c r="N84" s="60"/>
      <c r="O84" s="60"/>
      <c r="P84" s="60"/>
      <c r="Q84" s="60"/>
      <c r="R84" s="60"/>
      <c r="S84" s="60"/>
      <c r="T84" s="60"/>
      <c r="U84" s="60"/>
      <c r="V84" s="60"/>
      <c r="W84" s="60"/>
      <c r="X84" s="60"/>
      <c r="Y84" s="60"/>
      <c r="Z84" s="60"/>
      <c r="AA84" s="60"/>
      <c r="AB84" s="60"/>
      <c r="AC84" s="60"/>
      <c r="AD84" s="60"/>
    </row>
    <row r="85" spans="2:30" ht="21" hidden="1" customHeight="1" x14ac:dyDescent="0.15">
      <c r="B85" s="102" t="s">
        <v>518</v>
      </c>
      <c r="C85" s="83"/>
      <c r="D85" s="60"/>
      <c r="E85" s="60"/>
      <c r="F85" s="60"/>
      <c r="G85" s="60"/>
      <c r="H85" s="60" t="s">
        <v>367</v>
      </c>
      <c r="I85" s="60"/>
      <c r="J85" s="60"/>
      <c r="K85" s="60"/>
      <c r="L85" s="60"/>
      <c r="M85" s="60"/>
      <c r="N85" s="60"/>
      <c r="O85" s="60"/>
      <c r="P85" s="60"/>
      <c r="Q85" s="60"/>
      <c r="R85" s="60"/>
      <c r="S85" s="60"/>
      <c r="T85" s="60"/>
      <c r="U85" s="60"/>
      <c r="V85" s="60"/>
      <c r="W85" s="60"/>
      <c r="X85" s="60"/>
      <c r="Y85" s="60"/>
      <c r="Z85" s="60"/>
      <c r="AA85" s="60"/>
      <c r="AB85" s="60"/>
      <c r="AC85" s="60"/>
      <c r="AD85" s="60"/>
    </row>
    <row r="86" spans="2:30" ht="21" hidden="1" customHeight="1" x14ac:dyDescent="0.15">
      <c r="B86" s="102" t="s">
        <v>519</v>
      </c>
      <c r="C86" s="83"/>
      <c r="D86" s="60"/>
      <c r="E86" s="60"/>
      <c r="F86" s="60"/>
      <c r="G86" s="60"/>
      <c r="H86" s="60" t="s">
        <v>368</v>
      </c>
      <c r="I86" s="60"/>
      <c r="J86" s="60"/>
      <c r="K86" s="60"/>
      <c r="L86" s="60"/>
      <c r="M86" s="60"/>
      <c r="N86" s="60"/>
      <c r="O86" s="60"/>
      <c r="P86" s="60"/>
      <c r="Q86" s="60"/>
      <c r="R86" s="60"/>
      <c r="S86" s="60"/>
      <c r="T86" s="60"/>
      <c r="U86" s="60"/>
      <c r="V86" s="60"/>
      <c r="W86" s="60"/>
      <c r="X86" s="60"/>
      <c r="Y86" s="60"/>
      <c r="Z86" s="60"/>
      <c r="AA86" s="60"/>
      <c r="AB86" s="60"/>
      <c r="AC86" s="60"/>
      <c r="AD86" s="60"/>
    </row>
    <row r="87" spans="2:30" ht="21" hidden="1" customHeight="1" x14ac:dyDescent="0.15">
      <c r="B87" s="102" t="s">
        <v>520</v>
      </c>
      <c r="C87" s="83"/>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row>
    <row r="88" spans="2:30" ht="21" hidden="1" customHeight="1" x14ac:dyDescent="0.15">
      <c r="B88" s="102" t="s">
        <v>521</v>
      </c>
      <c r="C88" s="83"/>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row>
    <row r="89" spans="2:30" ht="21" hidden="1" customHeight="1" x14ac:dyDescent="0.15">
      <c r="B89" s="102" t="s">
        <v>522</v>
      </c>
      <c r="C89" s="83"/>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row>
    <row r="90" spans="2:30" ht="21" hidden="1" customHeight="1" x14ac:dyDescent="0.15">
      <c r="B90" s="102" t="s">
        <v>523</v>
      </c>
      <c r="C90" s="83"/>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row>
    <row r="91" spans="2:30" ht="21" hidden="1" customHeight="1" x14ac:dyDescent="0.15">
      <c r="B91" s="102" t="s">
        <v>524</v>
      </c>
      <c r="C91" s="83"/>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row>
    <row r="92" spans="2:30" ht="21" hidden="1" customHeight="1" x14ac:dyDescent="0.15">
      <c r="B92" s="102" t="s">
        <v>525</v>
      </c>
      <c r="C92" s="83"/>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row>
    <row r="93" spans="2:30" ht="21" hidden="1" customHeight="1" x14ac:dyDescent="0.15">
      <c r="B93" s="102" t="s">
        <v>526</v>
      </c>
      <c r="C93" s="83"/>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row>
    <row r="94" spans="2:30" ht="21" hidden="1" customHeight="1" x14ac:dyDescent="0.15">
      <c r="B94" s="102" t="s">
        <v>527</v>
      </c>
      <c r="C94" s="83"/>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row>
    <row r="95" spans="2:30" ht="21" hidden="1" customHeight="1" x14ac:dyDescent="0.15">
      <c r="B95" s="102" t="s">
        <v>528</v>
      </c>
      <c r="C95" s="83"/>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row>
    <row r="96" spans="2:30" ht="21" hidden="1" customHeight="1" x14ac:dyDescent="0.15">
      <c r="B96" s="102" t="s">
        <v>529</v>
      </c>
      <c r="C96" s="83"/>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row>
    <row r="97" spans="2:30" ht="21" hidden="1" customHeight="1" x14ac:dyDescent="0.15">
      <c r="B97" s="102" t="s">
        <v>530</v>
      </c>
      <c r="C97" s="83"/>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row>
    <row r="98" spans="2:30" ht="21" hidden="1" customHeight="1" x14ac:dyDescent="0.15">
      <c r="B98" s="102" t="s">
        <v>531</v>
      </c>
      <c r="C98" s="83"/>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row>
    <row r="99" spans="2:30" ht="21" hidden="1" customHeight="1" x14ac:dyDescent="0.15">
      <c r="B99" s="102" t="s">
        <v>532</v>
      </c>
      <c r="C99" s="83"/>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row>
    <row r="100" spans="2:30" ht="21" hidden="1" customHeight="1" x14ac:dyDescent="0.15">
      <c r="B100" s="102" t="s">
        <v>533</v>
      </c>
      <c r="C100" s="83"/>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row>
    <row r="101" spans="2:30" ht="21" hidden="1" customHeight="1" x14ac:dyDescent="0.15">
      <c r="B101" s="102" t="s">
        <v>534</v>
      </c>
      <c r="C101" s="83"/>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row>
    <row r="102" spans="2:30" ht="21" hidden="1" customHeight="1" x14ac:dyDescent="0.15">
      <c r="B102" s="102" t="s">
        <v>535</v>
      </c>
      <c r="C102" s="83"/>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row>
    <row r="103" spans="2:30" ht="21" hidden="1" customHeight="1" x14ac:dyDescent="0.15">
      <c r="B103" s="102" t="s">
        <v>536</v>
      </c>
      <c r="C103" s="83"/>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row>
    <row r="104" spans="2:30" ht="21" hidden="1" customHeight="1" x14ac:dyDescent="0.15">
      <c r="B104" s="102" t="s">
        <v>537</v>
      </c>
      <c r="C104" s="83"/>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row>
    <row r="105" spans="2:30" ht="21" hidden="1" customHeight="1" x14ac:dyDescent="0.15">
      <c r="B105" s="102" t="s">
        <v>538</v>
      </c>
      <c r="C105" s="83"/>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row>
    <row r="106" spans="2:30" ht="21" hidden="1" customHeight="1" x14ac:dyDescent="0.15">
      <c r="B106" s="102" t="s">
        <v>539</v>
      </c>
      <c r="C106" s="83"/>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row>
    <row r="107" spans="2:30" ht="21" hidden="1" customHeight="1" x14ac:dyDescent="0.15">
      <c r="B107" s="102" t="s">
        <v>540</v>
      </c>
      <c r="C107" s="83"/>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row>
    <row r="108" spans="2:30" ht="21" hidden="1" customHeight="1" x14ac:dyDescent="0.15">
      <c r="B108" s="102" t="s">
        <v>541</v>
      </c>
      <c r="C108" s="83"/>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row>
    <row r="109" spans="2:30" ht="21" hidden="1" customHeight="1" x14ac:dyDescent="0.15">
      <c r="B109" s="102" t="s">
        <v>542</v>
      </c>
      <c r="C109" s="83"/>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row>
    <row r="110" spans="2:30" ht="21" hidden="1" customHeight="1" x14ac:dyDescent="0.15">
      <c r="B110" s="102" t="s">
        <v>543</v>
      </c>
      <c r="C110" s="83"/>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row>
    <row r="111" spans="2:30" ht="21" hidden="1" customHeight="1" x14ac:dyDescent="0.15">
      <c r="B111" s="102" t="s">
        <v>544</v>
      </c>
      <c r="C111" s="83"/>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row>
    <row r="112" spans="2:30" ht="21" hidden="1" customHeight="1" x14ac:dyDescent="0.15">
      <c r="B112" s="102" t="s">
        <v>545</v>
      </c>
      <c r="C112" s="83"/>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row>
    <row r="113" spans="2:30" ht="21" hidden="1" customHeight="1" x14ac:dyDescent="0.15">
      <c r="B113" s="102" t="s">
        <v>546</v>
      </c>
      <c r="C113" s="83"/>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row>
    <row r="114" spans="2:30" ht="21" hidden="1" customHeight="1" x14ac:dyDescent="0.15">
      <c r="B114" s="102" t="s">
        <v>547</v>
      </c>
      <c r="C114" s="83"/>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row>
    <row r="115" spans="2:30" ht="21" hidden="1" customHeight="1" x14ac:dyDescent="0.15">
      <c r="B115" s="102" t="s">
        <v>548</v>
      </c>
      <c r="C115" s="83"/>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row>
    <row r="116" spans="2:30" ht="21" hidden="1" customHeight="1" x14ac:dyDescent="0.15">
      <c r="B116" s="102" t="s">
        <v>549</v>
      </c>
      <c r="C116" s="83"/>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row>
    <row r="117" spans="2:30" ht="21" hidden="1" customHeight="1" x14ac:dyDescent="0.15">
      <c r="B117" s="102" t="s">
        <v>550</v>
      </c>
      <c r="C117" s="83"/>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row>
    <row r="118" spans="2:30" ht="21" hidden="1" customHeight="1" x14ac:dyDescent="0.15">
      <c r="B118" s="102" t="s">
        <v>551</v>
      </c>
      <c r="C118" s="83"/>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row>
    <row r="119" spans="2:30" ht="21" hidden="1" customHeight="1" x14ac:dyDescent="0.15">
      <c r="B119" s="102" t="s">
        <v>552</v>
      </c>
      <c r="C119" s="83"/>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row>
    <row r="120" spans="2:30" ht="21" hidden="1" customHeight="1" x14ac:dyDescent="0.15">
      <c r="B120" s="102" t="s">
        <v>553</v>
      </c>
      <c r="C120" s="83"/>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row>
    <row r="121" spans="2:30" ht="21" hidden="1" customHeight="1" x14ac:dyDescent="0.15">
      <c r="B121" s="102" t="s">
        <v>554</v>
      </c>
      <c r="C121" s="83"/>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row>
    <row r="122" spans="2:30" ht="21" hidden="1" customHeight="1" x14ac:dyDescent="0.15">
      <c r="B122" s="83" t="s">
        <v>306</v>
      </c>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row>
    <row r="123" spans="2:30" ht="21" hidden="1" customHeight="1" x14ac:dyDescent="0.2">
      <c r="B123" s="83" t="s">
        <v>308</v>
      </c>
      <c r="C123"/>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row>
    <row r="124" spans="2:30" ht="21" hidden="1" customHeight="1" x14ac:dyDescent="0.2">
      <c r="B124" s="83" t="s">
        <v>307</v>
      </c>
      <c r="C124"/>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row>
    <row r="125" spans="2:30" ht="21" hidden="1" customHeight="1" x14ac:dyDescent="0.2">
      <c r="B125" s="83" t="s">
        <v>309</v>
      </c>
      <c r="C125"/>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row>
    <row r="126" spans="2:30" ht="21" hidden="1" customHeight="1" x14ac:dyDescent="0.2">
      <c r="B126" s="83" t="s">
        <v>310</v>
      </c>
      <c r="C126"/>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row>
    <row r="127" spans="2:30" ht="21" hidden="1" customHeight="1" x14ac:dyDescent="0.2">
      <c r="B127" s="83" t="s">
        <v>311</v>
      </c>
      <c r="C127"/>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row>
    <row r="128" spans="2:30" ht="21" hidden="1" customHeight="1" x14ac:dyDescent="0.2">
      <c r="B128" s="83" t="s">
        <v>312</v>
      </c>
      <c r="C128"/>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row>
    <row r="129" spans="2:30" ht="21" hidden="1" customHeight="1" x14ac:dyDescent="0.2">
      <c r="B129" s="83" t="s">
        <v>313</v>
      </c>
      <c r="C129"/>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row>
    <row r="130" spans="2:30" ht="21" hidden="1" customHeight="1" x14ac:dyDescent="0.2">
      <c r="B130" s="83" t="s">
        <v>314</v>
      </c>
      <c r="C130"/>
      <c r="D130" s="60"/>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row>
    <row r="131" spans="2:30" ht="21" hidden="1" customHeight="1" x14ac:dyDescent="0.2">
      <c r="B131" s="83" t="s">
        <v>315</v>
      </c>
      <c r="C131"/>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row>
    <row r="132" spans="2:30" ht="21" hidden="1" customHeight="1" x14ac:dyDescent="0.2">
      <c r="B132" s="83" t="s">
        <v>316</v>
      </c>
      <c r="C132"/>
      <c r="D132" s="60"/>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row>
    <row r="133" spans="2:30" ht="21" hidden="1" customHeight="1" x14ac:dyDescent="0.2">
      <c r="B133" s="83" t="s">
        <v>317</v>
      </c>
      <c r="C133"/>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row>
    <row r="134" spans="2:30" ht="21" hidden="1" customHeight="1" x14ac:dyDescent="0.2">
      <c r="B134" s="83" t="s">
        <v>318</v>
      </c>
      <c r="C134"/>
      <c r="D134" s="60"/>
      <c r="E134" s="60"/>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c r="AD134" s="60"/>
    </row>
    <row r="135" spans="2:30" ht="21" hidden="1" customHeight="1" x14ac:dyDescent="0.2">
      <c r="B135" s="83" t="s">
        <v>319</v>
      </c>
      <c r="C135"/>
      <c r="D135" s="60"/>
      <c r="E135" s="60"/>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0"/>
      <c r="AD135" s="60"/>
    </row>
    <row r="136" spans="2:30" ht="21" hidden="1" customHeight="1" x14ac:dyDescent="0.2">
      <c r="B136" s="83" t="s">
        <v>320</v>
      </c>
      <c r="C136"/>
      <c r="D136" s="60"/>
      <c r="E136" s="60"/>
      <c r="F136" s="60"/>
      <c r="G136" s="60"/>
      <c r="H136" s="60"/>
      <c r="I136" s="60"/>
      <c r="J136" s="60"/>
      <c r="K136" s="60"/>
      <c r="L136" s="60"/>
      <c r="M136" s="60"/>
      <c r="N136" s="60"/>
      <c r="O136" s="60"/>
      <c r="P136" s="60"/>
      <c r="Q136" s="60"/>
      <c r="R136" s="60"/>
      <c r="S136" s="60"/>
      <c r="T136" s="60"/>
      <c r="U136" s="60"/>
      <c r="V136" s="60"/>
      <c r="W136" s="60"/>
      <c r="X136" s="60"/>
      <c r="Y136" s="60"/>
      <c r="Z136" s="60"/>
      <c r="AA136" s="60"/>
      <c r="AB136" s="60"/>
      <c r="AC136" s="60"/>
      <c r="AD136" s="60"/>
    </row>
    <row r="137" spans="2:30" ht="21" hidden="1" customHeight="1" x14ac:dyDescent="0.2">
      <c r="B137" s="83" t="s">
        <v>321</v>
      </c>
      <c r="C137"/>
      <c r="D137" s="60"/>
      <c r="E137" s="60"/>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0"/>
    </row>
    <row r="138" spans="2:30" ht="21" hidden="1" customHeight="1" x14ac:dyDescent="0.2">
      <c r="B138" s="83" t="s">
        <v>322</v>
      </c>
      <c r="C138"/>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row>
    <row r="139" spans="2:30" ht="21" hidden="1" customHeight="1" x14ac:dyDescent="0.2">
      <c r="B139" s="83" t="s">
        <v>323</v>
      </c>
      <c r="C139"/>
      <c r="D139" s="60"/>
      <c r="E139" s="60"/>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row>
    <row r="140" spans="2:30" ht="21" hidden="1" customHeight="1" x14ac:dyDescent="0.2">
      <c r="B140" s="83" t="s">
        <v>329</v>
      </c>
      <c r="C140"/>
      <c r="D140" s="60"/>
      <c r="E140" s="60"/>
      <c r="F140" s="60"/>
      <c r="G140" s="60"/>
      <c r="H140" s="60"/>
      <c r="I140" s="60"/>
      <c r="J140" s="60"/>
      <c r="K140" s="60"/>
      <c r="L140" s="60"/>
      <c r="M140" s="60"/>
      <c r="N140" s="60"/>
      <c r="O140" s="60"/>
      <c r="P140" s="60"/>
      <c r="Q140" s="60"/>
      <c r="R140" s="60"/>
      <c r="S140" s="60" t="s">
        <v>58</v>
      </c>
      <c r="T140" s="60"/>
      <c r="U140" s="60"/>
      <c r="V140" s="60"/>
      <c r="W140" s="60"/>
      <c r="X140" s="60"/>
      <c r="Y140" s="60"/>
      <c r="Z140" s="60"/>
      <c r="AA140" s="60"/>
      <c r="AB140" s="60"/>
      <c r="AC140" s="60"/>
      <c r="AD140" s="60" t="s">
        <v>71</v>
      </c>
    </row>
    <row r="141" spans="2:30" ht="21" hidden="1" customHeight="1" x14ac:dyDescent="0.2">
      <c r="B141" s="83" t="s">
        <v>330</v>
      </c>
      <c r="C141"/>
      <c r="D141" s="60"/>
      <c r="E141" s="60"/>
      <c r="F141" s="60"/>
      <c r="G141" s="60"/>
      <c r="H141" s="60"/>
      <c r="I141" s="60"/>
      <c r="J141" s="60"/>
      <c r="K141" s="60"/>
      <c r="L141" s="60"/>
      <c r="M141" s="60"/>
      <c r="N141" s="60"/>
      <c r="O141" s="60"/>
      <c r="P141" s="60"/>
      <c r="Q141" s="60"/>
      <c r="R141" s="60"/>
      <c r="S141" s="60" t="s">
        <v>38</v>
      </c>
      <c r="T141" s="60"/>
      <c r="U141" s="60"/>
      <c r="V141" s="60"/>
      <c r="W141" s="60"/>
      <c r="X141" s="60"/>
      <c r="Y141" s="60"/>
      <c r="Z141" s="60"/>
      <c r="AA141" s="60"/>
      <c r="AB141" s="60"/>
      <c r="AC141" s="60"/>
      <c r="AD141" s="60" t="s">
        <v>72</v>
      </c>
    </row>
    <row r="142" spans="2:30" ht="21" hidden="1" customHeight="1" x14ac:dyDescent="0.2">
      <c r="B142" s="83"/>
      <c r="C142"/>
      <c r="D142" s="60"/>
      <c r="E142" s="60"/>
      <c r="F142" s="60"/>
      <c r="G142" s="60"/>
      <c r="H142" s="60"/>
      <c r="I142" s="60"/>
      <c r="J142" s="60"/>
      <c r="K142" s="60"/>
      <c r="L142" s="60"/>
      <c r="M142" s="60"/>
      <c r="N142" s="60"/>
      <c r="O142" s="60"/>
      <c r="P142" s="60"/>
      <c r="Q142" s="60"/>
      <c r="R142" s="60"/>
      <c r="S142" s="60" t="s">
        <v>59</v>
      </c>
      <c r="T142" s="60"/>
      <c r="U142" s="60"/>
      <c r="V142" s="60"/>
      <c r="W142" s="60"/>
      <c r="X142" s="60"/>
      <c r="Y142" s="60"/>
      <c r="Z142" s="60"/>
      <c r="AA142" s="60"/>
      <c r="AB142" s="60"/>
      <c r="AC142" s="60"/>
      <c r="AD142" s="60" t="s">
        <v>367</v>
      </c>
    </row>
    <row r="143" spans="2:30" ht="21" hidden="1" customHeight="1" x14ac:dyDescent="0.2">
      <c r="B143" s="83"/>
      <c r="C143"/>
      <c r="D143" s="60"/>
      <c r="E143" s="60"/>
      <c r="F143" s="60"/>
      <c r="G143" s="60"/>
      <c r="H143" s="60"/>
      <c r="I143" s="60"/>
      <c r="J143" s="60"/>
      <c r="K143" s="60"/>
      <c r="L143" s="60"/>
      <c r="M143" s="60"/>
      <c r="N143" s="60"/>
      <c r="O143" s="60"/>
      <c r="P143" s="60"/>
      <c r="Q143" s="60"/>
      <c r="R143" s="60"/>
      <c r="S143" s="60" t="s">
        <v>60</v>
      </c>
      <c r="T143" s="60"/>
      <c r="U143" s="60"/>
      <c r="V143" s="60"/>
      <c r="W143" s="60"/>
      <c r="X143" s="60"/>
      <c r="Y143" s="60"/>
      <c r="Z143" s="60"/>
      <c r="AA143" s="60"/>
      <c r="AB143" s="60"/>
      <c r="AC143" s="60"/>
      <c r="AD143" s="60"/>
    </row>
    <row r="144" spans="2:30" ht="21" hidden="1" customHeight="1" x14ac:dyDescent="0.2">
      <c r="B144" s="83"/>
      <c r="C144"/>
      <c r="D144" s="60"/>
      <c r="E144" s="60"/>
      <c r="F144" s="60"/>
      <c r="G144" s="60"/>
      <c r="H144" s="60"/>
      <c r="I144" s="60"/>
      <c r="J144" s="60"/>
      <c r="K144" s="60"/>
      <c r="L144" s="60"/>
      <c r="M144" s="60"/>
      <c r="N144" s="60"/>
      <c r="O144" s="60"/>
      <c r="P144" s="60"/>
      <c r="Q144" s="60"/>
      <c r="R144" s="60"/>
      <c r="S144" s="60" t="s">
        <v>61</v>
      </c>
      <c r="T144" s="60"/>
      <c r="U144" s="60"/>
      <c r="V144" s="60"/>
      <c r="W144" s="60"/>
      <c r="X144" s="60"/>
      <c r="Y144" s="60"/>
      <c r="Z144" s="60"/>
      <c r="AA144" s="60"/>
      <c r="AB144" s="60"/>
      <c r="AC144" s="60"/>
      <c r="AD144" s="60"/>
    </row>
    <row r="145" spans="2:30" ht="21" hidden="1" customHeight="1" x14ac:dyDescent="0.2">
      <c r="B145" s="83"/>
      <c r="C145"/>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row>
    <row r="146" spans="2:30" ht="21" hidden="1" customHeight="1" x14ac:dyDescent="0.2">
      <c r="B146" s="83"/>
      <c r="C146"/>
      <c r="D146" s="60"/>
      <c r="E146" s="60"/>
      <c r="F146" s="60"/>
      <c r="G146" s="60"/>
      <c r="H146" s="60"/>
      <c r="I146" s="60"/>
      <c r="J146" s="60"/>
      <c r="K146" s="60"/>
      <c r="L146" s="60"/>
      <c r="M146" s="60"/>
      <c r="N146" s="60"/>
      <c r="O146" s="60"/>
      <c r="P146" s="60"/>
      <c r="Q146" s="60"/>
      <c r="R146" s="60"/>
      <c r="S146" s="60"/>
      <c r="T146" s="60"/>
      <c r="U146" s="60"/>
      <c r="V146" s="60"/>
      <c r="W146" s="60"/>
      <c r="X146" s="60"/>
      <c r="Y146" s="60"/>
      <c r="Z146" s="60"/>
      <c r="AA146" s="60"/>
      <c r="AB146" s="60"/>
      <c r="AC146" s="60"/>
      <c r="AD146" s="60"/>
    </row>
    <row r="147" spans="2:30" ht="21" hidden="1" customHeight="1" x14ac:dyDescent="0.2">
      <c r="B147" s="60"/>
      <c r="C147"/>
      <c r="D147" s="60"/>
      <c r="E147" s="60"/>
      <c r="F147" s="60"/>
      <c r="G147" s="60"/>
      <c r="H147" s="60"/>
      <c r="I147" s="60"/>
      <c r="J147" s="60"/>
      <c r="K147" s="60"/>
      <c r="L147" s="60"/>
      <c r="M147" s="60"/>
      <c r="N147" s="60"/>
      <c r="O147" s="60"/>
      <c r="P147" s="60"/>
      <c r="Q147" s="60"/>
      <c r="R147" s="60"/>
      <c r="S147" s="60"/>
      <c r="T147" s="60"/>
      <c r="U147" s="60"/>
      <c r="V147" s="60"/>
      <c r="W147" s="60"/>
      <c r="X147" s="60"/>
      <c r="Y147" s="60"/>
      <c r="Z147" s="60"/>
      <c r="AA147" s="60"/>
      <c r="AB147" s="60"/>
      <c r="AC147" s="60"/>
      <c r="AD147" s="60"/>
    </row>
    <row r="148" spans="2:30" ht="21" hidden="1" customHeight="1" x14ac:dyDescent="0.2">
      <c r="B148" s="60"/>
      <c r="C148"/>
      <c r="D148" s="60"/>
      <c r="E148" s="60"/>
      <c r="F148" s="60"/>
      <c r="G148" s="60"/>
      <c r="H148" s="60"/>
      <c r="I148" s="60"/>
      <c r="J148" s="60"/>
      <c r="K148" s="60"/>
      <c r="L148" s="60"/>
      <c r="M148" s="60"/>
      <c r="N148" s="60"/>
      <c r="O148" s="60"/>
      <c r="P148" s="60"/>
      <c r="Q148" s="60"/>
      <c r="R148" s="60"/>
      <c r="S148" s="60" t="s">
        <v>70</v>
      </c>
      <c r="T148" s="60"/>
      <c r="U148" s="60"/>
      <c r="V148" s="60"/>
      <c r="W148" s="60"/>
      <c r="X148" s="60"/>
      <c r="Y148" s="60"/>
      <c r="Z148" s="60"/>
      <c r="AA148" s="60"/>
      <c r="AB148" s="60"/>
      <c r="AC148" s="60"/>
      <c r="AD148" s="60"/>
    </row>
    <row r="149" spans="2:30" ht="21" hidden="1" customHeight="1" x14ac:dyDescent="0.2">
      <c r="B149" s="60" t="s">
        <v>37</v>
      </c>
      <c r="C149"/>
      <c r="S149" s="60" t="s">
        <v>62</v>
      </c>
    </row>
    <row r="150" spans="2:30" ht="21" hidden="1" customHeight="1" x14ac:dyDescent="0.2">
      <c r="B150" s="60" t="s">
        <v>38</v>
      </c>
      <c r="C150"/>
      <c r="S150" s="60" t="s">
        <v>63</v>
      </c>
    </row>
    <row r="151" spans="2:30" ht="21" hidden="1" customHeight="1" x14ac:dyDescent="0.2">
      <c r="B151" s="60" t="s">
        <v>39</v>
      </c>
      <c r="C151"/>
      <c r="S151" s="60" t="s">
        <v>64</v>
      </c>
    </row>
    <row r="152" spans="2:30" ht="21" hidden="1" customHeight="1" x14ac:dyDescent="0.2">
      <c r="B152" s="60" t="s">
        <v>40</v>
      </c>
      <c r="C152"/>
      <c r="S152" s="60" t="s">
        <v>65</v>
      </c>
    </row>
    <row r="153" spans="2:30" ht="21" hidden="1" customHeight="1" x14ac:dyDescent="0.2">
      <c r="B153" s="60" t="s">
        <v>124</v>
      </c>
      <c r="C153"/>
      <c r="S153" s="60" t="s">
        <v>66</v>
      </c>
    </row>
    <row r="154" spans="2:30" ht="21" hidden="1" customHeight="1" x14ac:dyDescent="0.2">
      <c r="B154" s="60" t="s">
        <v>41</v>
      </c>
      <c r="C154"/>
      <c r="S154" s="60" t="s">
        <v>67</v>
      </c>
    </row>
    <row r="155" spans="2:30" ht="21" hidden="1" customHeight="1" x14ac:dyDescent="0.2">
      <c r="B155" s="60" t="s">
        <v>42</v>
      </c>
      <c r="C155"/>
      <c r="S155" s="60" t="s">
        <v>68</v>
      </c>
    </row>
    <row r="156" spans="2:30" ht="21" hidden="1" customHeight="1" x14ac:dyDescent="0.2">
      <c r="B156" s="60" t="s">
        <v>43</v>
      </c>
      <c r="C156"/>
      <c r="S156" s="60" t="s">
        <v>69</v>
      </c>
    </row>
    <row r="157" spans="2:30" ht="21" hidden="1" customHeight="1" x14ac:dyDescent="0.2">
      <c r="B157" s="60" t="s">
        <v>374</v>
      </c>
      <c r="C157"/>
      <c r="S157" s="60" t="s">
        <v>61</v>
      </c>
    </row>
    <row r="158" spans="2:30" ht="21" hidden="1" customHeight="1" x14ac:dyDescent="0.2">
      <c r="B158" s="60" t="s">
        <v>44</v>
      </c>
      <c r="C158"/>
    </row>
    <row r="159" spans="2:30" ht="21" hidden="1" customHeight="1" x14ac:dyDescent="0.2">
      <c r="B159" s="60" t="s">
        <v>45</v>
      </c>
      <c r="C159"/>
    </row>
    <row r="160" spans="2:30" ht="21" hidden="1" customHeight="1" x14ac:dyDescent="0.2">
      <c r="B160" s="60" t="s">
        <v>46</v>
      </c>
      <c r="C160"/>
    </row>
    <row r="161" spans="1:27" ht="21" hidden="1" customHeight="1" x14ac:dyDescent="0.2">
      <c r="B161" s="60" t="s">
        <v>48</v>
      </c>
      <c r="C161"/>
    </row>
    <row r="162" spans="1:27" ht="21" hidden="1" customHeight="1" x14ac:dyDescent="0.2">
      <c r="B162" s="60" t="s">
        <v>49</v>
      </c>
      <c r="C162"/>
    </row>
    <row r="163" spans="1:27" ht="21" hidden="1" customHeight="1" x14ac:dyDescent="0.2">
      <c r="B163" s="60" t="s">
        <v>50</v>
      </c>
      <c r="C163"/>
    </row>
    <row r="164" spans="1:27" ht="21" hidden="1" customHeight="1" x14ac:dyDescent="0.2">
      <c r="B164" s="60" t="s">
        <v>47</v>
      </c>
      <c r="C164"/>
      <c r="S164" s="30" t="s">
        <v>121</v>
      </c>
    </row>
    <row r="165" spans="1:27" ht="21" hidden="1" customHeight="1" x14ac:dyDescent="0.2">
      <c r="B165" s="60" t="s">
        <v>51</v>
      </c>
      <c r="C165"/>
      <c r="S165" s="60" t="s">
        <v>3</v>
      </c>
      <c r="T165" s="60"/>
      <c r="U165" s="60"/>
      <c r="V165" s="60"/>
      <c r="W165" s="60"/>
      <c r="X165" s="60"/>
      <c r="Y165" s="60"/>
      <c r="Z165" s="60"/>
      <c r="AA165" s="60"/>
    </row>
    <row r="166" spans="1:27" ht="21" hidden="1" customHeight="1" x14ac:dyDescent="0.2">
      <c r="B166" s="60" t="s">
        <v>52</v>
      </c>
      <c r="C166"/>
      <c r="S166" s="60" t="s">
        <v>122</v>
      </c>
      <c r="T166" s="60"/>
      <c r="U166" s="60"/>
      <c r="V166" s="60"/>
      <c r="W166" s="60"/>
      <c r="X166" s="60"/>
      <c r="Y166" s="60"/>
      <c r="Z166" s="60"/>
      <c r="AA166" s="60"/>
    </row>
    <row r="167" spans="1:27" customFormat="1" ht="14.25" hidden="1" customHeight="1" x14ac:dyDescent="0.2">
      <c r="A167" s="30"/>
      <c r="B167" s="60" t="s">
        <v>53</v>
      </c>
    </row>
    <row r="168" spans="1:27" customFormat="1" ht="14.25" hidden="1" customHeight="1" x14ac:dyDescent="0.2">
      <c r="A168" s="30"/>
      <c r="B168" s="60" t="s">
        <v>54</v>
      </c>
    </row>
    <row r="169" spans="1:27" customFormat="1" ht="12.75" hidden="1" x14ac:dyDescent="0.2">
      <c r="A169" s="30"/>
      <c r="B169" s="60" t="s">
        <v>55</v>
      </c>
    </row>
    <row r="170" spans="1:27" customFormat="1" ht="12.75" hidden="1" x14ac:dyDescent="0.2">
      <c r="A170" s="30"/>
      <c r="B170" s="60" t="s">
        <v>56</v>
      </c>
    </row>
    <row r="171" spans="1:27" customFormat="1" ht="12.75" hidden="1" x14ac:dyDescent="0.2">
      <c r="A171" s="30"/>
      <c r="B171" s="60" t="s">
        <v>57</v>
      </c>
    </row>
    <row r="172" spans="1:27" customFormat="1" ht="12.75" hidden="1" x14ac:dyDescent="0.2">
      <c r="A172" s="30"/>
      <c r="B172" s="30"/>
    </row>
    <row r="173" spans="1:27" customFormat="1" ht="12.75" hidden="1" x14ac:dyDescent="0.2"/>
    <row r="174" spans="1:27" customFormat="1" ht="12.75" hidden="1" x14ac:dyDescent="0.2">
      <c r="B174" t="s">
        <v>297</v>
      </c>
    </row>
    <row r="175" spans="1:27" customFormat="1" ht="12.75" hidden="1" x14ac:dyDescent="0.2">
      <c r="A175" t="s">
        <v>386</v>
      </c>
      <c r="B175" t="s">
        <v>298</v>
      </c>
    </row>
    <row r="176" spans="1:27" customFormat="1" ht="12.75" hidden="1" x14ac:dyDescent="0.2">
      <c r="A176" t="s">
        <v>387</v>
      </c>
    </row>
    <row r="177" spans="1:1" customFormat="1" ht="12.75" hidden="1" x14ac:dyDescent="0.2">
      <c r="A177" t="s">
        <v>388</v>
      </c>
    </row>
    <row r="178" spans="1:1" customFormat="1" ht="12.75" hidden="1" x14ac:dyDescent="0.2">
      <c r="A178" t="s">
        <v>389</v>
      </c>
    </row>
    <row r="179" spans="1:1" customFormat="1" ht="12.75" hidden="1" x14ac:dyDescent="0.2">
      <c r="A179" t="s">
        <v>390</v>
      </c>
    </row>
    <row r="180" spans="1:1" customFormat="1" ht="12.75" hidden="1" x14ac:dyDescent="0.2">
      <c r="A180" t="s">
        <v>391</v>
      </c>
    </row>
    <row r="181" spans="1:1" customFormat="1" ht="12.75" hidden="1" x14ac:dyDescent="0.2">
      <c r="A181" t="s">
        <v>392</v>
      </c>
    </row>
    <row r="182" spans="1:1" customFormat="1" ht="12.75" hidden="1" x14ac:dyDescent="0.2">
      <c r="A182" t="s">
        <v>393</v>
      </c>
    </row>
    <row r="183" spans="1:1" customFormat="1" ht="12.75" hidden="1" x14ac:dyDescent="0.2">
      <c r="A183" t="s">
        <v>394</v>
      </c>
    </row>
    <row r="184" spans="1:1" customFormat="1" ht="12.75" hidden="1" x14ac:dyDescent="0.2">
      <c r="A184" t="s">
        <v>395</v>
      </c>
    </row>
    <row r="185" spans="1:1" customFormat="1" ht="12.75" hidden="1" x14ac:dyDescent="0.2">
      <c r="A185" t="s">
        <v>396</v>
      </c>
    </row>
    <row r="186" spans="1:1" customFormat="1" ht="12.75" hidden="1" x14ac:dyDescent="0.2">
      <c r="A186" t="s">
        <v>397</v>
      </c>
    </row>
    <row r="187" spans="1:1" customFormat="1" ht="12.75" hidden="1" x14ac:dyDescent="0.2">
      <c r="A187" t="s">
        <v>398</v>
      </c>
    </row>
    <row r="188" spans="1:1" customFormat="1" ht="12.75" hidden="1" x14ac:dyDescent="0.2">
      <c r="A188" t="s">
        <v>399</v>
      </c>
    </row>
    <row r="189" spans="1:1" customFormat="1" ht="12.75" hidden="1" x14ac:dyDescent="0.2">
      <c r="A189" t="s">
        <v>400</v>
      </c>
    </row>
    <row r="190" spans="1:1" customFormat="1" ht="12.75" hidden="1" x14ac:dyDescent="0.2">
      <c r="A190" t="s">
        <v>401</v>
      </c>
    </row>
    <row r="191" spans="1:1" customFormat="1" ht="12.75" hidden="1" x14ac:dyDescent="0.2">
      <c r="A191" t="s">
        <v>402</v>
      </c>
    </row>
    <row r="192" spans="1:1" customFormat="1" ht="12.75" hidden="1" x14ac:dyDescent="0.2">
      <c r="A192" t="s">
        <v>403</v>
      </c>
    </row>
    <row r="193" spans="1:1" customFormat="1" ht="12.75" hidden="1" x14ac:dyDescent="0.2">
      <c r="A193" t="s">
        <v>404</v>
      </c>
    </row>
    <row r="194" spans="1:1" customFormat="1" ht="12.75" hidden="1" x14ac:dyDescent="0.2">
      <c r="A194" t="s">
        <v>405</v>
      </c>
    </row>
    <row r="195" spans="1:1" customFormat="1" ht="12.75" hidden="1" x14ac:dyDescent="0.2">
      <c r="A195" t="s">
        <v>406</v>
      </c>
    </row>
    <row r="196" spans="1:1" customFormat="1" ht="12.75" hidden="1" x14ac:dyDescent="0.2">
      <c r="A196" t="s">
        <v>407</v>
      </c>
    </row>
    <row r="197" spans="1:1" customFormat="1" ht="12.75" hidden="1" x14ac:dyDescent="0.2">
      <c r="A197" t="s">
        <v>408</v>
      </c>
    </row>
    <row r="198" spans="1:1" customFormat="1" ht="12.75" hidden="1" x14ac:dyDescent="0.2">
      <c r="A198" t="s">
        <v>409</v>
      </c>
    </row>
    <row r="199" spans="1:1" customFormat="1" ht="12.75" hidden="1" x14ac:dyDescent="0.2">
      <c r="A199" t="s">
        <v>410</v>
      </c>
    </row>
    <row r="200" spans="1:1" customFormat="1" ht="12.75" hidden="1" x14ac:dyDescent="0.2">
      <c r="A200" t="s">
        <v>411</v>
      </c>
    </row>
    <row r="201" spans="1:1" customFormat="1" ht="12.75" hidden="1" x14ac:dyDescent="0.2">
      <c r="A201" t="s">
        <v>412</v>
      </c>
    </row>
    <row r="202" spans="1:1" customFormat="1" ht="12.75" hidden="1" x14ac:dyDescent="0.2">
      <c r="A202" t="s">
        <v>413</v>
      </c>
    </row>
    <row r="203" spans="1:1" customFormat="1" ht="12.75" hidden="1" x14ac:dyDescent="0.2">
      <c r="A203" t="s">
        <v>414</v>
      </c>
    </row>
    <row r="204" spans="1:1" customFormat="1" ht="12.75" hidden="1" x14ac:dyDescent="0.2">
      <c r="A204" t="s">
        <v>415</v>
      </c>
    </row>
    <row r="205" spans="1:1" customFormat="1" ht="12.75" hidden="1" x14ac:dyDescent="0.2">
      <c r="A205" t="s">
        <v>416</v>
      </c>
    </row>
    <row r="206" spans="1:1" customFormat="1" ht="12.75" hidden="1" x14ac:dyDescent="0.2">
      <c r="A206" t="s">
        <v>417</v>
      </c>
    </row>
    <row r="207" spans="1:1" customFormat="1" ht="12.75" hidden="1" x14ac:dyDescent="0.2">
      <c r="A207" t="s">
        <v>418</v>
      </c>
    </row>
    <row r="208" spans="1:1" customFormat="1" ht="12.75" hidden="1" x14ac:dyDescent="0.2">
      <c r="A208" t="s">
        <v>419</v>
      </c>
    </row>
    <row r="209" spans="1:1" customFormat="1" ht="12.75" hidden="1" x14ac:dyDescent="0.2">
      <c r="A209" t="s">
        <v>420</v>
      </c>
    </row>
    <row r="210" spans="1:1" customFormat="1" ht="12.75" hidden="1" x14ac:dyDescent="0.2">
      <c r="A210" t="s">
        <v>421</v>
      </c>
    </row>
    <row r="211" spans="1:1" customFormat="1" ht="12.75" hidden="1" x14ac:dyDescent="0.2">
      <c r="A211" t="s">
        <v>422</v>
      </c>
    </row>
    <row r="212" spans="1:1" customFormat="1" ht="12.75" hidden="1" x14ac:dyDescent="0.2">
      <c r="A212" t="s">
        <v>423</v>
      </c>
    </row>
    <row r="213" spans="1:1" customFormat="1" ht="12.75" hidden="1" x14ac:dyDescent="0.2">
      <c r="A213" t="s">
        <v>424</v>
      </c>
    </row>
    <row r="214" spans="1:1" customFormat="1" ht="12.75" hidden="1" x14ac:dyDescent="0.2">
      <c r="A214" t="s">
        <v>425</v>
      </c>
    </row>
    <row r="215" spans="1:1" customFormat="1" ht="12.75" hidden="1" x14ac:dyDescent="0.2">
      <c r="A215" t="s">
        <v>426</v>
      </c>
    </row>
    <row r="216" spans="1:1" customFormat="1" ht="12.75" hidden="1" x14ac:dyDescent="0.2">
      <c r="A216" t="s">
        <v>427</v>
      </c>
    </row>
    <row r="217" spans="1:1" customFormat="1" ht="12.75" hidden="1" x14ac:dyDescent="0.2">
      <c r="A217" t="s">
        <v>428</v>
      </c>
    </row>
    <row r="218" spans="1:1" customFormat="1" ht="12.75" hidden="1" x14ac:dyDescent="0.2">
      <c r="A218" t="s">
        <v>429</v>
      </c>
    </row>
    <row r="219" spans="1:1" customFormat="1" ht="12.75" hidden="1" x14ac:dyDescent="0.2">
      <c r="A219" t="s">
        <v>430</v>
      </c>
    </row>
    <row r="220" spans="1:1" customFormat="1" ht="12.75" hidden="1" x14ac:dyDescent="0.2">
      <c r="A220" t="s">
        <v>431</v>
      </c>
    </row>
    <row r="221" spans="1:1" customFormat="1" ht="12.75" hidden="1" x14ac:dyDescent="0.2">
      <c r="A221" t="s">
        <v>432</v>
      </c>
    </row>
    <row r="222" spans="1:1" customFormat="1" ht="12.75" hidden="1" x14ac:dyDescent="0.2">
      <c r="A222" t="s">
        <v>433</v>
      </c>
    </row>
    <row r="223" spans="1:1" customFormat="1" ht="12.75" hidden="1" x14ac:dyDescent="0.2">
      <c r="A223" t="s">
        <v>434</v>
      </c>
    </row>
    <row r="224" spans="1:1" customFormat="1" ht="12.75" hidden="1" x14ac:dyDescent="0.2">
      <c r="A224" t="s">
        <v>435</v>
      </c>
    </row>
    <row r="225" spans="1:1" customFormat="1" ht="12.75" hidden="1" x14ac:dyDescent="0.2">
      <c r="A225" t="s">
        <v>436</v>
      </c>
    </row>
    <row r="226" spans="1:1" customFormat="1" ht="12.75" hidden="1" x14ac:dyDescent="0.2">
      <c r="A226" t="s">
        <v>437</v>
      </c>
    </row>
    <row r="227" spans="1:1" customFormat="1" ht="12.75" hidden="1" x14ac:dyDescent="0.2">
      <c r="A227" t="s">
        <v>438</v>
      </c>
    </row>
    <row r="228" spans="1:1" customFormat="1" ht="12.75" hidden="1" x14ac:dyDescent="0.2">
      <c r="A228" t="s">
        <v>439</v>
      </c>
    </row>
    <row r="229" spans="1:1" customFormat="1" ht="12.75" hidden="1" x14ac:dyDescent="0.2">
      <c r="A229" t="s">
        <v>440</v>
      </c>
    </row>
    <row r="230" spans="1:1" customFormat="1" ht="12.75" hidden="1" x14ac:dyDescent="0.2">
      <c r="A230" t="s">
        <v>441</v>
      </c>
    </row>
    <row r="231" spans="1:1" customFormat="1" ht="12.75" hidden="1" x14ac:dyDescent="0.2">
      <c r="A231" t="s">
        <v>442</v>
      </c>
    </row>
    <row r="232" spans="1:1" customFormat="1" ht="12.75" hidden="1" x14ac:dyDescent="0.2">
      <c r="A232" t="s">
        <v>443</v>
      </c>
    </row>
    <row r="233" spans="1:1" customFormat="1" ht="12.75" hidden="1" x14ac:dyDescent="0.2">
      <c r="A233" t="s">
        <v>444</v>
      </c>
    </row>
    <row r="234" spans="1:1" customFormat="1" ht="12.75" hidden="1" x14ac:dyDescent="0.2">
      <c r="A234" t="s">
        <v>445</v>
      </c>
    </row>
    <row r="235" spans="1:1" customFormat="1" ht="12.75" hidden="1" x14ac:dyDescent="0.2">
      <c r="A235" t="s">
        <v>446</v>
      </c>
    </row>
    <row r="236" spans="1:1" customFormat="1" ht="12.75" hidden="1" x14ac:dyDescent="0.2">
      <c r="A236" t="s">
        <v>447</v>
      </c>
    </row>
    <row r="237" spans="1:1" customFormat="1" ht="12.75" hidden="1" x14ac:dyDescent="0.2">
      <c r="A237" t="s">
        <v>448</v>
      </c>
    </row>
    <row r="238" spans="1:1" customFormat="1" ht="12.75" hidden="1" x14ac:dyDescent="0.2">
      <c r="A238" t="s">
        <v>449</v>
      </c>
    </row>
    <row r="239" spans="1:1" customFormat="1" ht="12.75" hidden="1" x14ac:dyDescent="0.2">
      <c r="A239" t="s">
        <v>450</v>
      </c>
    </row>
    <row r="240" spans="1:1" customFormat="1" ht="12.75" hidden="1" x14ac:dyDescent="0.2">
      <c r="A240" t="s">
        <v>451</v>
      </c>
    </row>
    <row r="241" spans="1:1" customFormat="1" ht="12.75" hidden="1" x14ac:dyDescent="0.2">
      <c r="A241" s="109" t="s">
        <v>578</v>
      </c>
    </row>
    <row r="242" spans="1:1" customFormat="1" ht="12.75" hidden="1" x14ac:dyDescent="0.2">
      <c r="A242" s="109" t="s">
        <v>579</v>
      </c>
    </row>
    <row r="243" spans="1:1" customFormat="1" ht="12.75" hidden="1" x14ac:dyDescent="0.2">
      <c r="A243" s="109" t="s">
        <v>580</v>
      </c>
    </row>
    <row r="244" spans="1:1" customFormat="1" ht="12.75" hidden="1" x14ac:dyDescent="0.2">
      <c r="A244" s="109" t="s">
        <v>581</v>
      </c>
    </row>
    <row r="245" spans="1:1" customFormat="1" ht="12.75" hidden="1" x14ac:dyDescent="0.2">
      <c r="A245" s="109" t="s">
        <v>582</v>
      </c>
    </row>
    <row r="246" spans="1:1" customFormat="1" ht="12.75" hidden="1" x14ac:dyDescent="0.2">
      <c r="A246" s="109" t="s">
        <v>583</v>
      </c>
    </row>
    <row r="247" spans="1:1" customFormat="1" ht="12.75" hidden="1" x14ac:dyDescent="0.2">
      <c r="A247" s="109" t="s">
        <v>584</v>
      </c>
    </row>
    <row r="248" spans="1:1" customFormat="1" ht="12.75" hidden="1" x14ac:dyDescent="0.2">
      <c r="A248" s="109" t="s">
        <v>585</v>
      </c>
    </row>
    <row r="249" spans="1:1" customFormat="1" ht="12.75" hidden="1" x14ac:dyDescent="0.2">
      <c r="A249" s="109" t="s">
        <v>586</v>
      </c>
    </row>
    <row r="250" spans="1:1" customFormat="1" ht="12.75" hidden="1" x14ac:dyDescent="0.2">
      <c r="A250" s="109" t="s">
        <v>587</v>
      </c>
    </row>
    <row r="251" spans="1:1" customFormat="1" ht="12.75" hidden="1" x14ac:dyDescent="0.2">
      <c r="A251" s="109" t="s">
        <v>588</v>
      </c>
    </row>
    <row r="252" spans="1:1" customFormat="1" ht="12.75" hidden="1" x14ac:dyDescent="0.2">
      <c r="A252" s="109" t="s">
        <v>589</v>
      </c>
    </row>
    <row r="253" spans="1:1" customFormat="1" ht="12.75" hidden="1" x14ac:dyDescent="0.2">
      <c r="A253" s="109" t="s">
        <v>590</v>
      </c>
    </row>
    <row r="254" spans="1:1" customFormat="1" ht="12.75" hidden="1" x14ac:dyDescent="0.2">
      <c r="A254" s="109" t="s">
        <v>591</v>
      </c>
    </row>
    <row r="255" spans="1:1" customFormat="1" ht="12.75" hidden="1" x14ac:dyDescent="0.2">
      <c r="A255" s="109" t="s">
        <v>592</v>
      </c>
    </row>
    <row r="256" spans="1:1" customFormat="1" ht="12.75" hidden="1" x14ac:dyDescent="0.2">
      <c r="A256" s="109" t="s">
        <v>593</v>
      </c>
    </row>
    <row r="257" spans="1:1" customFormat="1" ht="12.75" hidden="1" x14ac:dyDescent="0.2">
      <c r="A257" s="109" t="s">
        <v>594</v>
      </c>
    </row>
    <row r="258" spans="1:1" customFormat="1" ht="12.75" hidden="1" x14ac:dyDescent="0.2">
      <c r="A258" s="109" t="s">
        <v>595</v>
      </c>
    </row>
    <row r="259" spans="1:1" customFormat="1" ht="12.75" hidden="1" x14ac:dyDescent="0.2">
      <c r="A259" s="109" t="s">
        <v>596</v>
      </c>
    </row>
    <row r="260" spans="1:1" customFormat="1" ht="12.75" hidden="1" x14ac:dyDescent="0.2">
      <c r="A260" s="109" t="s">
        <v>597</v>
      </c>
    </row>
    <row r="261" spans="1:1" customFormat="1" ht="12.75" hidden="1" x14ac:dyDescent="0.2">
      <c r="A261" s="109" t="s">
        <v>598</v>
      </c>
    </row>
    <row r="262" spans="1:1" customFormat="1" ht="12.75" hidden="1" x14ac:dyDescent="0.2">
      <c r="A262" s="109" t="s">
        <v>599</v>
      </c>
    </row>
    <row r="263" spans="1:1" customFormat="1" ht="12.75" hidden="1" x14ac:dyDescent="0.2">
      <c r="A263" s="109" t="s">
        <v>600</v>
      </c>
    </row>
    <row r="264" spans="1:1" customFormat="1" ht="12.75" hidden="1" x14ac:dyDescent="0.2">
      <c r="A264" s="109" t="s">
        <v>601</v>
      </c>
    </row>
    <row r="265" spans="1:1" customFormat="1" ht="12.75" hidden="1" x14ac:dyDescent="0.2">
      <c r="A265" s="109" t="s">
        <v>602</v>
      </c>
    </row>
    <row r="266" spans="1:1" customFormat="1" ht="12.75" hidden="1" x14ac:dyDescent="0.2">
      <c r="A266" s="109" t="s">
        <v>603</v>
      </c>
    </row>
    <row r="267" spans="1:1" customFormat="1" ht="12.75" hidden="1" x14ac:dyDescent="0.2">
      <c r="A267" s="109" t="s">
        <v>604</v>
      </c>
    </row>
    <row r="268" spans="1:1" customFormat="1" ht="12.75" hidden="1" x14ac:dyDescent="0.2">
      <c r="A268" s="109" t="s">
        <v>605</v>
      </c>
    </row>
    <row r="269" spans="1:1" customFormat="1" ht="12.75" hidden="1" x14ac:dyDescent="0.2">
      <c r="A269" s="109" t="s">
        <v>606</v>
      </c>
    </row>
    <row r="270" spans="1:1" customFormat="1" ht="12.75" hidden="1" x14ac:dyDescent="0.2">
      <c r="A270" s="109" t="s">
        <v>607</v>
      </c>
    </row>
    <row r="271" spans="1:1" customFormat="1" ht="12.75" hidden="1" x14ac:dyDescent="0.2">
      <c r="A271" s="109" t="s">
        <v>608</v>
      </c>
    </row>
    <row r="272" spans="1:1" customFormat="1" ht="12.75" hidden="1" x14ac:dyDescent="0.2">
      <c r="A272" s="109" t="s">
        <v>609</v>
      </c>
    </row>
    <row r="273" spans="1:1" customFormat="1" ht="12.75" hidden="1" x14ac:dyDescent="0.2">
      <c r="A273" s="109" t="s">
        <v>610</v>
      </c>
    </row>
    <row r="274" spans="1:1" customFormat="1" ht="12.75" hidden="1" x14ac:dyDescent="0.2">
      <c r="A274" s="109" t="s">
        <v>611</v>
      </c>
    </row>
    <row r="275" spans="1:1" customFormat="1" ht="12.75" hidden="1" x14ac:dyDescent="0.2">
      <c r="A275" s="109" t="s">
        <v>612</v>
      </c>
    </row>
    <row r="276" spans="1:1" customFormat="1" ht="12.75" hidden="1" x14ac:dyDescent="0.2">
      <c r="A276" s="109" t="s">
        <v>613</v>
      </c>
    </row>
    <row r="277" spans="1:1" customFormat="1" ht="12.75" hidden="1" x14ac:dyDescent="0.2">
      <c r="A277" s="109" t="s">
        <v>614</v>
      </c>
    </row>
    <row r="278" spans="1:1" customFormat="1" ht="12.75" hidden="1" x14ac:dyDescent="0.2">
      <c r="A278" s="109" t="s">
        <v>615</v>
      </c>
    </row>
    <row r="279" spans="1:1" customFormat="1" ht="12.75" hidden="1" x14ac:dyDescent="0.2">
      <c r="A279" s="109" t="s">
        <v>616</v>
      </c>
    </row>
    <row r="280" spans="1:1" customFormat="1" ht="12.75" hidden="1" x14ac:dyDescent="0.2">
      <c r="A280" s="109" t="s">
        <v>617</v>
      </c>
    </row>
    <row r="281" spans="1:1" customFormat="1" ht="12.75" hidden="1" x14ac:dyDescent="0.2">
      <c r="A281" s="109" t="s">
        <v>618</v>
      </c>
    </row>
    <row r="282" spans="1:1" customFormat="1" ht="12.75" hidden="1" x14ac:dyDescent="0.2">
      <c r="A282" s="109" t="s">
        <v>619</v>
      </c>
    </row>
    <row r="283" spans="1:1" customFormat="1" ht="12.75" hidden="1" x14ac:dyDescent="0.2">
      <c r="A283" s="109" t="s">
        <v>620</v>
      </c>
    </row>
    <row r="284" spans="1:1" customFormat="1" ht="12.75" hidden="1" x14ac:dyDescent="0.2">
      <c r="A284" s="109" t="s">
        <v>621</v>
      </c>
    </row>
    <row r="285" spans="1:1" customFormat="1" ht="12.75" hidden="1" x14ac:dyDescent="0.2">
      <c r="A285" s="109" t="s">
        <v>622</v>
      </c>
    </row>
    <row r="286" spans="1:1" customFormat="1" ht="12.75" hidden="1" x14ac:dyDescent="0.2">
      <c r="A286" s="109" t="s">
        <v>623</v>
      </c>
    </row>
    <row r="287" spans="1:1" customFormat="1" ht="12.75" hidden="1" x14ac:dyDescent="0.2">
      <c r="A287" s="109" t="s">
        <v>624</v>
      </c>
    </row>
    <row r="288" spans="1:1" customFormat="1" ht="12.75" hidden="1" x14ac:dyDescent="0.2">
      <c r="A288" s="109" t="s">
        <v>625</v>
      </c>
    </row>
    <row r="289" spans="1:1" customFormat="1" ht="12.75" hidden="1" x14ac:dyDescent="0.2">
      <c r="A289" s="109" t="s">
        <v>626</v>
      </c>
    </row>
    <row r="290" spans="1:1" customFormat="1" ht="12.75" hidden="1" x14ac:dyDescent="0.2">
      <c r="A290" s="109" t="s">
        <v>627</v>
      </c>
    </row>
    <row r="291" spans="1:1" customFormat="1" ht="12.75" hidden="1" x14ac:dyDescent="0.2">
      <c r="A291" s="109" t="s">
        <v>628</v>
      </c>
    </row>
    <row r="292" spans="1:1" customFormat="1" ht="12.75" hidden="1" x14ac:dyDescent="0.2">
      <c r="A292" s="109" t="s">
        <v>629</v>
      </c>
    </row>
    <row r="293" spans="1:1" customFormat="1" ht="12.75" hidden="1" x14ac:dyDescent="0.2">
      <c r="A293" s="109" t="s">
        <v>630</v>
      </c>
    </row>
    <row r="294" spans="1:1" customFormat="1" ht="12.75" hidden="1" x14ac:dyDescent="0.2">
      <c r="A294" s="109" t="s">
        <v>631</v>
      </c>
    </row>
    <row r="295" spans="1:1" customFormat="1" ht="12.75" hidden="1" x14ac:dyDescent="0.2">
      <c r="A295" s="109" t="s">
        <v>632</v>
      </c>
    </row>
    <row r="296" spans="1:1" customFormat="1" ht="12.75" hidden="1" x14ac:dyDescent="0.2">
      <c r="A296" s="109" t="s">
        <v>633</v>
      </c>
    </row>
    <row r="297" spans="1:1" customFormat="1" ht="12.75" hidden="1" x14ac:dyDescent="0.2">
      <c r="A297" s="109" t="s">
        <v>634</v>
      </c>
    </row>
    <row r="298" spans="1:1" customFormat="1" ht="12.75" hidden="1" x14ac:dyDescent="0.2">
      <c r="A298" s="109" t="s">
        <v>635</v>
      </c>
    </row>
    <row r="299" spans="1:1" customFormat="1" ht="12.75" hidden="1" x14ac:dyDescent="0.2">
      <c r="A299" s="109" t="s">
        <v>636</v>
      </c>
    </row>
    <row r="300" spans="1:1" customFormat="1" ht="12.75" hidden="1" x14ac:dyDescent="0.2">
      <c r="A300" s="109" t="s">
        <v>637</v>
      </c>
    </row>
    <row r="301" spans="1:1" customFormat="1" ht="12.75" hidden="1" x14ac:dyDescent="0.2">
      <c r="A301" s="109" t="s">
        <v>638</v>
      </c>
    </row>
    <row r="302" spans="1:1" customFormat="1" ht="12.75" hidden="1" x14ac:dyDescent="0.2">
      <c r="A302" s="109" t="s">
        <v>639</v>
      </c>
    </row>
    <row r="303" spans="1:1" customFormat="1" ht="12.75" hidden="1" x14ac:dyDescent="0.2">
      <c r="A303" s="109" t="s">
        <v>640</v>
      </c>
    </row>
    <row r="304" spans="1:1" customFormat="1" ht="12.75" hidden="1" x14ac:dyDescent="0.2">
      <c r="A304" s="109" t="s">
        <v>641</v>
      </c>
    </row>
    <row r="305" spans="1:1" customFormat="1" ht="12.75" hidden="1" x14ac:dyDescent="0.2">
      <c r="A305" s="109" t="s">
        <v>642</v>
      </c>
    </row>
    <row r="306" spans="1:1" customFormat="1" ht="12.75" hidden="1" x14ac:dyDescent="0.2">
      <c r="A306" s="109" t="s">
        <v>643</v>
      </c>
    </row>
    <row r="307" spans="1:1" customFormat="1" ht="12.75" hidden="1" x14ac:dyDescent="0.2">
      <c r="A307" s="109" t="s">
        <v>644</v>
      </c>
    </row>
    <row r="308" spans="1:1" customFormat="1" ht="12.75" hidden="1" x14ac:dyDescent="0.2">
      <c r="A308" s="109" t="s">
        <v>645</v>
      </c>
    </row>
    <row r="309" spans="1:1" customFormat="1" ht="12.75" hidden="1" x14ac:dyDescent="0.2">
      <c r="A309" s="109" t="s">
        <v>646</v>
      </c>
    </row>
    <row r="310" spans="1:1" customFormat="1" ht="12.75" hidden="1" x14ac:dyDescent="0.2">
      <c r="A310" s="109" t="s">
        <v>647</v>
      </c>
    </row>
    <row r="311" spans="1:1" customFormat="1" ht="12.75" hidden="1" x14ac:dyDescent="0.2">
      <c r="A311" s="109" t="s">
        <v>648</v>
      </c>
    </row>
    <row r="312" spans="1:1" customFormat="1" ht="12.75" hidden="1" x14ac:dyDescent="0.2">
      <c r="A312" s="109" t="s">
        <v>649</v>
      </c>
    </row>
    <row r="313" spans="1:1" customFormat="1" ht="12.75" hidden="1" x14ac:dyDescent="0.2">
      <c r="A313" s="109" t="s">
        <v>650</v>
      </c>
    </row>
    <row r="314" spans="1:1" customFormat="1" ht="12.75" hidden="1" x14ac:dyDescent="0.2">
      <c r="A314" s="109" t="s">
        <v>651</v>
      </c>
    </row>
    <row r="315" spans="1:1" customFormat="1" ht="12.75" hidden="1" x14ac:dyDescent="0.2">
      <c r="A315" s="109" t="s">
        <v>652</v>
      </c>
    </row>
    <row r="316" spans="1:1" customFormat="1" ht="12.75" hidden="1" x14ac:dyDescent="0.2">
      <c r="A316" s="109" t="s">
        <v>653</v>
      </c>
    </row>
    <row r="317" spans="1:1" customFormat="1" ht="12.75" hidden="1" x14ac:dyDescent="0.2">
      <c r="A317" s="109" t="s">
        <v>654</v>
      </c>
    </row>
    <row r="318" spans="1:1" customFormat="1" ht="12.75" hidden="1" x14ac:dyDescent="0.2">
      <c r="A318" s="109" t="s">
        <v>655</v>
      </c>
    </row>
    <row r="319" spans="1:1" customFormat="1" ht="12.75" hidden="1" x14ac:dyDescent="0.2">
      <c r="A319" s="109" t="s">
        <v>656</v>
      </c>
    </row>
    <row r="320" spans="1:1" customFormat="1" ht="12.75" hidden="1" x14ac:dyDescent="0.2">
      <c r="A320" s="109" t="s">
        <v>657</v>
      </c>
    </row>
    <row r="321" spans="1:1" customFormat="1" ht="12.75" hidden="1" x14ac:dyDescent="0.2">
      <c r="A321" s="109" t="s">
        <v>658</v>
      </c>
    </row>
    <row r="322" spans="1:1" customFormat="1" ht="12.75" hidden="1" x14ac:dyDescent="0.2">
      <c r="A322" s="109" t="s">
        <v>659</v>
      </c>
    </row>
    <row r="323" spans="1:1" customFormat="1" ht="12.75" hidden="1" x14ac:dyDescent="0.2">
      <c r="A323" s="109" t="s">
        <v>660</v>
      </c>
    </row>
    <row r="324" spans="1:1" customFormat="1" ht="12.75" hidden="1" x14ac:dyDescent="0.2">
      <c r="A324" s="109" t="s">
        <v>661</v>
      </c>
    </row>
    <row r="325" spans="1:1" customFormat="1" ht="12.75" hidden="1" x14ac:dyDescent="0.2">
      <c r="A325" s="109" t="s">
        <v>662</v>
      </c>
    </row>
    <row r="326" spans="1:1" customFormat="1" ht="12.75" hidden="1" x14ac:dyDescent="0.2">
      <c r="A326" s="109" t="s">
        <v>663</v>
      </c>
    </row>
    <row r="327" spans="1:1" customFormat="1" ht="12.75" hidden="1" x14ac:dyDescent="0.2">
      <c r="A327" s="109" t="s">
        <v>664</v>
      </c>
    </row>
    <row r="328" spans="1:1" customFormat="1" ht="12.75" hidden="1" x14ac:dyDescent="0.2">
      <c r="A328" s="109" t="s">
        <v>665</v>
      </c>
    </row>
    <row r="329" spans="1:1" customFormat="1" ht="12.75" hidden="1" x14ac:dyDescent="0.2">
      <c r="A329" s="109" t="s">
        <v>666</v>
      </c>
    </row>
    <row r="330" spans="1:1" customFormat="1" ht="12.75" hidden="1" x14ac:dyDescent="0.2">
      <c r="A330" s="109" t="s">
        <v>667</v>
      </c>
    </row>
    <row r="331" spans="1:1" customFormat="1" ht="12.75" hidden="1" x14ac:dyDescent="0.2">
      <c r="A331" s="109" t="s">
        <v>668</v>
      </c>
    </row>
    <row r="332" spans="1:1" customFormat="1" ht="12.75" hidden="1" x14ac:dyDescent="0.2">
      <c r="A332" s="109" t="s">
        <v>669</v>
      </c>
    </row>
    <row r="333" spans="1:1" customFormat="1" ht="12.75" hidden="1" x14ac:dyDescent="0.2">
      <c r="A333" s="109" t="s">
        <v>670</v>
      </c>
    </row>
    <row r="334" spans="1:1" customFormat="1" ht="12.75" hidden="1" x14ac:dyDescent="0.2">
      <c r="A334" s="109" t="s">
        <v>671</v>
      </c>
    </row>
    <row r="335" spans="1:1" customFormat="1" ht="12.75" hidden="1" x14ac:dyDescent="0.2">
      <c r="A335" s="109" t="s">
        <v>672</v>
      </c>
    </row>
    <row r="336" spans="1:1" customFormat="1" ht="12.75" hidden="1" x14ac:dyDescent="0.2">
      <c r="A336" s="109" t="s">
        <v>673</v>
      </c>
    </row>
    <row r="337" spans="1:1" customFormat="1" ht="12.75" hidden="1" x14ac:dyDescent="0.2">
      <c r="A337" s="109" t="s">
        <v>674</v>
      </c>
    </row>
    <row r="338" spans="1:1" customFormat="1" ht="12.75" hidden="1" x14ac:dyDescent="0.2">
      <c r="A338" s="109" t="s">
        <v>675</v>
      </c>
    </row>
    <row r="339" spans="1:1" customFormat="1" ht="12.75" hidden="1" x14ac:dyDescent="0.2">
      <c r="A339" s="109" t="s">
        <v>676</v>
      </c>
    </row>
    <row r="340" spans="1:1" customFormat="1" ht="12.75" hidden="1" x14ac:dyDescent="0.2">
      <c r="A340" s="109" t="s">
        <v>677</v>
      </c>
    </row>
    <row r="341" spans="1:1" customFormat="1" ht="12.75" hidden="1" x14ac:dyDescent="0.2">
      <c r="A341" s="109" t="s">
        <v>678</v>
      </c>
    </row>
    <row r="342" spans="1:1" customFormat="1" ht="12.75" hidden="1" x14ac:dyDescent="0.2">
      <c r="A342" s="109" t="s">
        <v>679</v>
      </c>
    </row>
    <row r="343" spans="1:1" customFormat="1" ht="12.75" hidden="1" x14ac:dyDescent="0.2">
      <c r="A343" s="109" t="s">
        <v>680</v>
      </c>
    </row>
    <row r="344" spans="1:1" customFormat="1" ht="12.75" hidden="1" x14ac:dyDescent="0.2">
      <c r="A344" s="109" t="s">
        <v>681</v>
      </c>
    </row>
    <row r="345" spans="1:1" customFormat="1" ht="12.75" hidden="1" x14ac:dyDescent="0.2">
      <c r="A345" s="109" t="s">
        <v>682</v>
      </c>
    </row>
    <row r="346" spans="1:1" customFormat="1" ht="12.75" hidden="1" x14ac:dyDescent="0.2">
      <c r="A346" s="109" t="s">
        <v>683</v>
      </c>
    </row>
    <row r="347" spans="1:1" customFormat="1" ht="12.75" hidden="1" x14ac:dyDescent="0.2">
      <c r="A347" s="109" t="s">
        <v>684</v>
      </c>
    </row>
    <row r="348" spans="1:1" customFormat="1" ht="12.75" hidden="1" x14ac:dyDescent="0.2">
      <c r="A348" s="109" t="s">
        <v>685</v>
      </c>
    </row>
    <row r="349" spans="1:1" customFormat="1" ht="12.75" hidden="1" x14ac:dyDescent="0.2">
      <c r="A349" s="109" t="s">
        <v>686</v>
      </c>
    </row>
    <row r="350" spans="1:1" customFormat="1" ht="12.75" hidden="1" x14ac:dyDescent="0.2">
      <c r="A350" s="109" t="s">
        <v>687</v>
      </c>
    </row>
    <row r="351" spans="1:1" customFormat="1" ht="12.75" hidden="1" x14ac:dyDescent="0.2">
      <c r="A351" s="109" t="s">
        <v>688</v>
      </c>
    </row>
    <row r="352" spans="1:1" customFormat="1" ht="12.75" hidden="1" x14ac:dyDescent="0.2">
      <c r="A352" s="109" t="s">
        <v>689</v>
      </c>
    </row>
    <row r="353" spans="1:1" customFormat="1" ht="12.75" hidden="1" x14ac:dyDescent="0.2">
      <c r="A353" s="109" t="s">
        <v>690</v>
      </c>
    </row>
    <row r="354" spans="1:1" customFormat="1" ht="12.75" hidden="1" x14ac:dyDescent="0.2">
      <c r="A354" s="109" t="s">
        <v>691</v>
      </c>
    </row>
    <row r="355" spans="1:1" customFormat="1" ht="12.75" hidden="1" x14ac:dyDescent="0.2">
      <c r="A355" s="109" t="s">
        <v>692</v>
      </c>
    </row>
    <row r="356" spans="1:1" customFormat="1" ht="12.75" hidden="1" x14ac:dyDescent="0.2">
      <c r="A356" s="109" t="s">
        <v>693</v>
      </c>
    </row>
    <row r="357" spans="1:1" customFormat="1" ht="12.75" hidden="1" x14ac:dyDescent="0.2">
      <c r="A357" s="109" t="s">
        <v>694</v>
      </c>
    </row>
    <row r="358" spans="1:1" customFormat="1" ht="12.75" hidden="1" x14ac:dyDescent="0.2">
      <c r="A358" s="109" t="s">
        <v>695</v>
      </c>
    </row>
    <row r="359" spans="1:1" customFormat="1" ht="12.75" hidden="1" x14ac:dyDescent="0.2">
      <c r="A359" s="109" t="s">
        <v>696</v>
      </c>
    </row>
    <row r="360" spans="1:1" customFormat="1" ht="12.75" hidden="1" x14ac:dyDescent="0.2">
      <c r="A360" s="109" t="s">
        <v>697</v>
      </c>
    </row>
    <row r="361" spans="1:1" customFormat="1" ht="12.75" hidden="1" x14ac:dyDescent="0.2">
      <c r="A361" s="109" t="s">
        <v>698</v>
      </c>
    </row>
    <row r="362" spans="1:1" customFormat="1" ht="12.75" hidden="1" x14ac:dyDescent="0.2">
      <c r="A362" s="109" t="s">
        <v>699</v>
      </c>
    </row>
    <row r="363" spans="1:1" customFormat="1" ht="12.75" hidden="1" x14ac:dyDescent="0.2">
      <c r="A363" s="109" t="s">
        <v>700</v>
      </c>
    </row>
    <row r="364" spans="1:1" customFormat="1" ht="12.75" hidden="1" x14ac:dyDescent="0.2">
      <c r="A364" s="109" t="s">
        <v>701</v>
      </c>
    </row>
    <row r="365" spans="1:1" customFormat="1" ht="12.75" hidden="1" x14ac:dyDescent="0.2">
      <c r="A365" s="109" t="s">
        <v>702</v>
      </c>
    </row>
    <row r="366" spans="1:1" customFormat="1" ht="12.75" hidden="1" x14ac:dyDescent="0.2">
      <c r="A366" s="109" t="s">
        <v>703</v>
      </c>
    </row>
    <row r="367" spans="1:1" customFormat="1" ht="12.75" hidden="1" x14ac:dyDescent="0.2">
      <c r="A367" s="109" t="s">
        <v>704</v>
      </c>
    </row>
    <row r="368" spans="1:1" customFormat="1" ht="12.75" hidden="1" x14ac:dyDescent="0.2">
      <c r="A368" s="109" t="s">
        <v>705</v>
      </c>
    </row>
    <row r="369" spans="1:1" customFormat="1" ht="12.75" hidden="1" x14ac:dyDescent="0.2">
      <c r="A369" s="109" t="s">
        <v>706</v>
      </c>
    </row>
    <row r="370" spans="1:1" customFormat="1" ht="12.75" hidden="1" x14ac:dyDescent="0.2">
      <c r="A370" s="109" t="s">
        <v>707</v>
      </c>
    </row>
    <row r="371" spans="1:1" customFormat="1" ht="12.75" hidden="1" x14ac:dyDescent="0.2">
      <c r="A371" s="109" t="s">
        <v>708</v>
      </c>
    </row>
    <row r="372" spans="1:1" customFormat="1" ht="12.75" hidden="1" x14ac:dyDescent="0.2">
      <c r="A372" s="109" t="s">
        <v>709</v>
      </c>
    </row>
    <row r="373" spans="1:1" customFormat="1" ht="12.75" hidden="1" x14ac:dyDescent="0.2">
      <c r="A373" s="109" t="s">
        <v>710</v>
      </c>
    </row>
    <row r="374" spans="1:1" customFormat="1" ht="12.75" hidden="1" x14ac:dyDescent="0.2">
      <c r="A374" s="109" t="s">
        <v>711</v>
      </c>
    </row>
    <row r="375" spans="1:1" customFormat="1" ht="12.75" hidden="1" x14ac:dyDescent="0.2">
      <c r="A375" s="109" t="s">
        <v>712</v>
      </c>
    </row>
    <row r="376" spans="1:1" customFormat="1" ht="12.75" hidden="1" x14ac:dyDescent="0.2">
      <c r="A376" s="109" t="s">
        <v>713</v>
      </c>
    </row>
    <row r="377" spans="1:1" customFormat="1" ht="12.75" hidden="1" x14ac:dyDescent="0.2">
      <c r="A377" s="109" t="s">
        <v>714</v>
      </c>
    </row>
    <row r="378" spans="1:1" customFormat="1" ht="12.75" hidden="1" x14ac:dyDescent="0.2">
      <c r="A378" s="109" t="s">
        <v>715</v>
      </c>
    </row>
    <row r="379" spans="1:1" customFormat="1" ht="12.75" hidden="1" x14ac:dyDescent="0.2">
      <c r="A379" s="109" t="s">
        <v>716</v>
      </c>
    </row>
    <row r="380" spans="1:1" customFormat="1" ht="12.75" hidden="1" x14ac:dyDescent="0.2">
      <c r="A380" s="109" t="s">
        <v>717</v>
      </c>
    </row>
    <row r="381" spans="1:1" customFormat="1" ht="12.75" hidden="1" x14ac:dyDescent="0.2">
      <c r="A381" s="109" t="s">
        <v>718</v>
      </c>
    </row>
    <row r="382" spans="1:1" customFormat="1" ht="12.75" hidden="1" x14ac:dyDescent="0.2">
      <c r="A382" s="109" t="s">
        <v>719</v>
      </c>
    </row>
    <row r="383" spans="1:1" customFormat="1" ht="12.75" hidden="1" x14ac:dyDescent="0.2">
      <c r="A383" s="109" t="s">
        <v>720</v>
      </c>
    </row>
    <row r="384" spans="1:1" customFormat="1" ht="12.75" hidden="1" x14ac:dyDescent="0.2">
      <c r="A384" s="109" t="s">
        <v>721</v>
      </c>
    </row>
    <row r="385" spans="1:1" customFormat="1" ht="12.75" hidden="1" x14ac:dyDescent="0.2">
      <c r="A385" s="109" t="s">
        <v>722</v>
      </c>
    </row>
    <row r="386" spans="1:1" customFormat="1" ht="12.75" hidden="1" x14ac:dyDescent="0.2">
      <c r="A386" s="109" t="s">
        <v>723</v>
      </c>
    </row>
    <row r="387" spans="1:1" customFormat="1" ht="12.75" hidden="1" x14ac:dyDescent="0.2">
      <c r="A387" s="109" t="s">
        <v>724</v>
      </c>
    </row>
    <row r="388" spans="1:1" customFormat="1" ht="12.75" hidden="1" x14ac:dyDescent="0.2">
      <c r="A388" s="109" t="s">
        <v>725</v>
      </c>
    </row>
    <row r="389" spans="1:1" customFormat="1" ht="12.75" hidden="1" x14ac:dyDescent="0.2">
      <c r="A389" s="109" t="s">
        <v>726</v>
      </c>
    </row>
    <row r="390" spans="1:1" customFormat="1" ht="12.75" hidden="1" x14ac:dyDescent="0.2">
      <c r="A390" s="109" t="s">
        <v>727</v>
      </c>
    </row>
    <row r="391" spans="1:1" customFormat="1" ht="12.75" hidden="1" x14ac:dyDescent="0.2">
      <c r="A391" s="109" t="s">
        <v>728</v>
      </c>
    </row>
    <row r="392" spans="1:1" customFormat="1" ht="12.75" hidden="1" x14ac:dyDescent="0.2">
      <c r="A392" s="109" t="s">
        <v>729</v>
      </c>
    </row>
    <row r="393" spans="1:1" customFormat="1" ht="12.75" hidden="1" x14ac:dyDescent="0.2">
      <c r="A393" s="109" t="s">
        <v>730</v>
      </c>
    </row>
    <row r="394" spans="1:1" customFormat="1" ht="12.75" hidden="1" x14ac:dyDescent="0.2">
      <c r="A394" s="109" t="s">
        <v>731</v>
      </c>
    </row>
    <row r="395" spans="1:1" customFormat="1" ht="12.75" hidden="1" x14ac:dyDescent="0.2">
      <c r="A395" s="109" t="s">
        <v>732</v>
      </c>
    </row>
    <row r="396" spans="1:1" customFormat="1" ht="12.75" hidden="1" x14ac:dyDescent="0.2">
      <c r="A396" s="109" t="s">
        <v>733</v>
      </c>
    </row>
    <row r="397" spans="1:1" customFormat="1" ht="12.75" hidden="1" x14ac:dyDescent="0.2">
      <c r="A397" s="109" t="s">
        <v>734</v>
      </c>
    </row>
    <row r="398" spans="1:1" customFormat="1" ht="12.75" hidden="1" x14ac:dyDescent="0.2">
      <c r="A398" s="109" t="s">
        <v>735</v>
      </c>
    </row>
    <row r="399" spans="1:1" customFormat="1" ht="12.75" hidden="1" x14ac:dyDescent="0.2">
      <c r="A399" s="109" t="s">
        <v>736</v>
      </c>
    </row>
    <row r="400" spans="1:1" customFormat="1" ht="12.75" hidden="1" x14ac:dyDescent="0.2">
      <c r="A400" s="109" t="s">
        <v>737</v>
      </c>
    </row>
    <row r="401" spans="1:1" customFormat="1" ht="12.75" hidden="1" x14ac:dyDescent="0.2">
      <c r="A401" s="109" t="s">
        <v>738</v>
      </c>
    </row>
    <row r="402" spans="1:1" customFormat="1" ht="12.75" hidden="1" x14ac:dyDescent="0.2">
      <c r="A402" s="109" t="s">
        <v>739</v>
      </c>
    </row>
    <row r="403" spans="1:1" customFormat="1" ht="12.75" hidden="1" x14ac:dyDescent="0.2">
      <c r="A403" s="109" t="s">
        <v>740</v>
      </c>
    </row>
    <row r="404" spans="1:1" customFormat="1" ht="12.75" hidden="1" x14ac:dyDescent="0.2">
      <c r="A404" s="109" t="s">
        <v>741</v>
      </c>
    </row>
    <row r="405" spans="1:1" customFormat="1" ht="12.75" hidden="1" x14ac:dyDescent="0.2">
      <c r="A405" s="109" t="s">
        <v>742</v>
      </c>
    </row>
    <row r="406" spans="1:1" customFormat="1" ht="12.75" hidden="1" x14ac:dyDescent="0.2">
      <c r="A406" s="109" t="s">
        <v>743</v>
      </c>
    </row>
    <row r="407" spans="1:1" customFormat="1" ht="12.75" hidden="1" x14ac:dyDescent="0.2">
      <c r="A407" s="109" t="s">
        <v>744</v>
      </c>
    </row>
    <row r="408" spans="1:1" customFormat="1" ht="12.75" hidden="1" x14ac:dyDescent="0.2">
      <c r="A408" s="109" t="s">
        <v>745</v>
      </c>
    </row>
    <row r="409" spans="1:1" customFormat="1" ht="12.75" hidden="1" x14ac:dyDescent="0.2">
      <c r="A409" s="109" t="s">
        <v>746</v>
      </c>
    </row>
    <row r="410" spans="1:1" customFormat="1" ht="12.75" hidden="1" x14ac:dyDescent="0.2">
      <c r="A410" s="109" t="s">
        <v>747</v>
      </c>
    </row>
    <row r="411" spans="1:1" customFormat="1" ht="12.75" hidden="1" x14ac:dyDescent="0.2">
      <c r="A411" s="109" t="s">
        <v>748</v>
      </c>
    </row>
    <row r="412" spans="1:1" customFormat="1" ht="12.75" hidden="1" x14ac:dyDescent="0.2">
      <c r="A412" s="109" t="s">
        <v>749</v>
      </c>
    </row>
    <row r="413" spans="1:1" customFormat="1" ht="12.75" hidden="1" x14ac:dyDescent="0.2">
      <c r="A413" s="109" t="s">
        <v>750</v>
      </c>
    </row>
    <row r="414" spans="1:1" customFormat="1" ht="12.75" hidden="1" x14ac:dyDescent="0.2">
      <c r="A414" s="109" t="s">
        <v>751</v>
      </c>
    </row>
    <row r="415" spans="1:1" customFormat="1" ht="12.75" hidden="1" x14ac:dyDescent="0.2">
      <c r="A415" s="109" t="s">
        <v>752</v>
      </c>
    </row>
    <row r="416" spans="1:1" customFormat="1" ht="12.75" hidden="1" x14ac:dyDescent="0.2">
      <c r="A416" s="109" t="s">
        <v>753</v>
      </c>
    </row>
    <row r="417" spans="1:1" customFormat="1" ht="12.75" hidden="1" x14ac:dyDescent="0.2">
      <c r="A417" s="109" t="s">
        <v>754</v>
      </c>
    </row>
    <row r="418" spans="1:1" customFormat="1" ht="12.75" hidden="1" x14ac:dyDescent="0.2">
      <c r="A418" s="109" t="s">
        <v>755</v>
      </c>
    </row>
    <row r="419" spans="1:1" customFormat="1" ht="12.75" hidden="1" x14ac:dyDescent="0.2">
      <c r="A419" s="109" t="s">
        <v>756</v>
      </c>
    </row>
    <row r="420" spans="1:1" customFormat="1" ht="12.75" hidden="1" x14ac:dyDescent="0.2">
      <c r="A420" s="109" t="s">
        <v>757</v>
      </c>
    </row>
    <row r="421" spans="1:1" customFormat="1" ht="12.75" hidden="1" x14ac:dyDescent="0.2">
      <c r="A421" s="109" t="s">
        <v>758</v>
      </c>
    </row>
    <row r="422" spans="1:1" customFormat="1" ht="12.75" hidden="1" x14ac:dyDescent="0.2">
      <c r="A422" s="109" t="s">
        <v>759</v>
      </c>
    </row>
    <row r="423" spans="1:1" customFormat="1" ht="12.75" hidden="1" x14ac:dyDescent="0.2">
      <c r="A423" s="109" t="s">
        <v>760</v>
      </c>
    </row>
    <row r="424" spans="1:1" customFormat="1" ht="12.75" hidden="1" x14ac:dyDescent="0.2">
      <c r="A424" s="109" t="s">
        <v>761</v>
      </c>
    </row>
    <row r="425" spans="1:1" customFormat="1" ht="12.75" hidden="1" x14ac:dyDescent="0.2">
      <c r="A425" s="109" t="s">
        <v>762</v>
      </c>
    </row>
    <row r="426" spans="1:1" customFormat="1" ht="12.75" hidden="1" x14ac:dyDescent="0.2">
      <c r="A426" s="109" t="s">
        <v>763</v>
      </c>
    </row>
    <row r="427" spans="1:1" customFormat="1" ht="12.75" hidden="1" x14ac:dyDescent="0.2">
      <c r="A427" s="109" t="s">
        <v>764</v>
      </c>
    </row>
    <row r="428" spans="1:1" customFormat="1" ht="12.75" hidden="1" x14ac:dyDescent="0.2">
      <c r="A428" s="109" t="s">
        <v>765</v>
      </c>
    </row>
    <row r="429" spans="1:1" customFormat="1" ht="12.75" hidden="1" x14ac:dyDescent="0.2">
      <c r="A429" s="109" t="s">
        <v>766</v>
      </c>
    </row>
    <row r="430" spans="1:1" customFormat="1" ht="12.75" hidden="1" x14ac:dyDescent="0.2">
      <c r="A430" s="109" t="s">
        <v>767</v>
      </c>
    </row>
    <row r="431" spans="1:1" customFormat="1" ht="12.75" hidden="1" x14ac:dyDescent="0.2">
      <c r="A431" s="109" t="s">
        <v>768</v>
      </c>
    </row>
    <row r="432" spans="1:1" customFormat="1" ht="12.75" hidden="1" x14ac:dyDescent="0.2">
      <c r="A432" s="109" t="s">
        <v>769</v>
      </c>
    </row>
    <row r="433" spans="1:1" customFormat="1" ht="12.75" hidden="1" x14ac:dyDescent="0.2">
      <c r="A433" s="109" t="s">
        <v>770</v>
      </c>
    </row>
    <row r="434" spans="1:1" customFormat="1" ht="12.75" hidden="1" x14ac:dyDescent="0.2">
      <c r="A434" s="109" t="s">
        <v>771</v>
      </c>
    </row>
    <row r="435" spans="1:1" customFormat="1" ht="12.75" hidden="1" x14ac:dyDescent="0.2">
      <c r="A435" s="109" t="s">
        <v>772</v>
      </c>
    </row>
    <row r="436" spans="1:1" customFormat="1" ht="12.75" hidden="1" x14ac:dyDescent="0.2">
      <c r="A436" s="109" t="s">
        <v>773</v>
      </c>
    </row>
    <row r="437" spans="1:1" customFormat="1" ht="12.75" hidden="1" x14ac:dyDescent="0.2">
      <c r="A437" s="109" t="s">
        <v>774</v>
      </c>
    </row>
    <row r="438" spans="1:1" customFormat="1" ht="12.75" hidden="1" x14ac:dyDescent="0.2">
      <c r="A438" s="109" t="s">
        <v>775</v>
      </c>
    </row>
    <row r="439" spans="1:1" customFormat="1" ht="12.75" hidden="1" x14ac:dyDescent="0.2">
      <c r="A439" s="109" t="s">
        <v>776</v>
      </c>
    </row>
    <row r="440" spans="1:1" customFormat="1" ht="12.75" hidden="1" x14ac:dyDescent="0.2">
      <c r="A440" s="109" t="s">
        <v>777</v>
      </c>
    </row>
    <row r="441" spans="1:1" customFormat="1" ht="12.75" hidden="1" x14ac:dyDescent="0.2">
      <c r="A441" s="109" t="s">
        <v>778</v>
      </c>
    </row>
    <row r="442" spans="1:1" customFormat="1" ht="12.75" hidden="1" x14ac:dyDescent="0.2">
      <c r="A442" s="109" t="s">
        <v>779</v>
      </c>
    </row>
    <row r="443" spans="1:1" customFormat="1" ht="12.75" hidden="1" x14ac:dyDescent="0.2">
      <c r="A443" s="109" t="s">
        <v>780</v>
      </c>
    </row>
    <row r="444" spans="1:1" customFormat="1" ht="12.75" hidden="1" x14ac:dyDescent="0.2">
      <c r="A444" s="109" t="s">
        <v>781</v>
      </c>
    </row>
    <row r="445" spans="1:1" customFormat="1" ht="12.75" hidden="1" x14ac:dyDescent="0.2">
      <c r="A445" s="109" t="s">
        <v>782</v>
      </c>
    </row>
    <row r="446" spans="1:1" customFormat="1" ht="12.75" hidden="1" x14ac:dyDescent="0.2">
      <c r="A446" s="109" t="s">
        <v>783</v>
      </c>
    </row>
    <row r="447" spans="1:1" customFormat="1" ht="12.75" hidden="1" x14ac:dyDescent="0.2">
      <c r="A447" s="109" t="s">
        <v>784</v>
      </c>
    </row>
    <row r="448" spans="1:1" customFormat="1" ht="12.75" hidden="1" x14ac:dyDescent="0.2">
      <c r="A448" s="109" t="s">
        <v>785</v>
      </c>
    </row>
    <row r="449" spans="1:1" customFormat="1" ht="12.75" hidden="1" x14ac:dyDescent="0.2">
      <c r="A449" s="109" t="s">
        <v>786</v>
      </c>
    </row>
    <row r="450" spans="1:1" customFormat="1" ht="12.75" hidden="1" x14ac:dyDescent="0.2">
      <c r="A450" s="109" t="s">
        <v>787</v>
      </c>
    </row>
    <row r="451" spans="1:1" customFormat="1" ht="12.75" hidden="1" x14ac:dyDescent="0.2">
      <c r="A451" s="109" t="s">
        <v>788</v>
      </c>
    </row>
    <row r="452" spans="1:1" customFormat="1" ht="12.75" hidden="1" x14ac:dyDescent="0.2">
      <c r="A452" s="109" t="s">
        <v>789</v>
      </c>
    </row>
    <row r="453" spans="1:1" customFormat="1" ht="12.75" hidden="1" x14ac:dyDescent="0.2">
      <c r="A453" s="109" t="s">
        <v>790</v>
      </c>
    </row>
    <row r="454" spans="1:1" customFormat="1" ht="12.75" hidden="1" x14ac:dyDescent="0.2">
      <c r="A454" s="109" t="s">
        <v>791</v>
      </c>
    </row>
    <row r="455" spans="1:1" customFormat="1" ht="12.75" hidden="1" x14ac:dyDescent="0.2">
      <c r="A455" s="109" t="s">
        <v>792</v>
      </c>
    </row>
    <row r="456" spans="1:1" customFormat="1" ht="12.75" hidden="1" x14ac:dyDescent="0.2">
      <c r="A456" s="109" t="s">
        <v>793</v>
      </c>
    </row>
    <row r="457" spans="1:1" customFormat="1" ht="12.75" hidden="1" x14ac:dyDescent="0.2">
      <c r="A457" s="109" t="s">
        <v>794</v>
      </c>
    </row>
    <row r="458" spans="1:1" customFormat="1" ht="12.75" hidden="1" x14ac:dyDescent="0.2">
      <c r="A458" s="109" t="s">
        <v>795</v>
      </c>
    </row>
    <row r="459" spans="1:1" customFormat="1" ht="12.75" hidden="1" x14ac:dyDescent="0.2">
      <c r="A459" s="109" t="s">
        <v>796</v>
      </c>
    </row>
    <row r="460" spans="1:1" customFormat="1" ht="12.75" hidden="1" x14ac:dyDescent="0.2">
      <c r="A460" s="109" t="s">
        <v>797</v>
      </c>
    </row>
    <row r="461" spans="1:1" customFormat="1" ht="12.75" hidden="1" x14ac:dyDescent="0.2">
      <c r="A461" s="109" t="s">
        <v>798</v>
      </c>
    </row>
    <row r="462" spans="1:1" customFormat="1" ht="12.75" hidden="1" x14ac:dyDescent="0.2">
      <c r="A462" s="109" t="s">
        <v>799</v>
      </c>
    </row>
    <row r="463" spans="1:1" customFormat="1" ht="12.75" hidden="1" x14ac:dyDescent="0.2">
      <c r="A463" s="109" t="s">
        <v>800</v>
      </c>
    </row>
    <row r="464" spans="1:1" customFormat="1" ht="12.75" hidden="1" x14ac:dyDescent="0.2">
      <c r="A464" s="109" t="s">
        <v>801</v>
      </c>
    </row>
    <row r="465" spans="1:1" customFormat="1" ht="12.75" hidden="1" x14ac:dyDescent="0.2">
      <c r="A465" s="109" t="s">
        <v>802</v>
      </c>
    </row>
    <row r="466" spans="1:1" customFormat="1" ht="12.75" hidden="1" x14ac:dyDescent="0.2">
      <c r="A466" s="109" t="s">
        <v>803</v>
      </c>
    </row>
    <row r="467" spans="1:1" customFormat="1" ht="12.75" hidden="1" x14ac:dyDescent="0.2">
      <c r="A467" s="109" t="s">
        <v>804</v>
      </c>
    </row>
    <row r="468" spans="1:1" customFormat="1" ht="12.75" hidden="1" x14ac:dyDescent="0.2">
      <c r="A468" s="109" t="s">
        <v>805</v>
      </c>
    </row>
    <row r="469" spans="1:1" customFormat="1" ht="12.75" hidden="1" x14ac:dyDescent="0.2">
      <c r="A469" s="109" t="s">
        <v>806</v>
      </c>
    </row>
    <row r="470" spans="1:1" customFormat="1" ht="12.75" hidden="1" x14ac:dyDescent="0.2">
      <c r="A470" s="109" t="s">
        <v>807</v>
      </c>
    </row>
    <row r="471" spans="1:1" customFormat="1" ht="12.75" hidden="1" x14ac:dyDescent="0.2">
      <c r="A471" s="109" t="s">
        <v>808</v>
      </c>
    </row>
    <row r="472" spans="1:1" customFormat="1" ht="12.75" hidden="1" x14ac:dyDescent="0.2">
      <c r="A472" s="109" t="s">
        <v>809</v>
      </c>
    </row>
    <row r="473" spans="1:1" customFormat="1" ht="12.75" hidden="1" x14ac:dyDescent="0.2">
      <c r="A473" s="109" t="s">
        <v>810</v>
      </c>
    </row>
    <row r="474" spans="1:1" customFormat="1" ht="12.75" hidden="1" x14ac:dyDescent="0.2">
      <c r="A474" s="109" t="s">
        <v>811</v>
      </c>
    </row>
    <row r="475" spans="1:1" customFormat="1" ht="12.75" hidden="1" x14ac:dyDescent="0.2">
      <c r="A475" s="109" t="s">
        <v>812</v>
      </c>
    </row>
    <row r="476" spans="1:1" customFormat="1" ht="12.75" hidden="1" x14ac:dyDescent="0.2">
      <c r="A476" s="109" t="s">
        <v>813</v>
      </c>
    </row>
    <row r="477" spans="1:1" customFormat="1" ht="12.75" hidden="1" x14ac:dyDescent="0.2">
      <c r="A477" s="109" t="s">
        <v>814</v>
      </c>
    </row>
    <row r="478" spans="1:1" customFormat="1" ht="12.75" hidden="1" x14ac:dyDescent="0.2">
      <c r="A478" s="109" t="s">
        <v>815</v>
      </c>
    </row>
    <row r="479" spans="1:1" customFormat="1" ht="12.75" hidden="1" x14ac:dyDescent="0.2">
      <c r="A479" s="109" t="s">
        <v>816</v>
      </c>
    </row>
    <row r="480" spans="1:1" customFormat="1" ht="12.75" hidden="1" x14ac:dyDescent="0.2">
      <c r="A480" s="109" t="s">
        <v>817</v>
      </c>
    </row>
    <row r="481" spans="1:1" customFormat="1" ht="12.75" hidden="1" x14ac:dyDescent="0.2">
      <c r="A481" s="109" t="s">
        <v>818</v>
      </c>
    </row>
    <row r="482" spans="1:1" customFormat="1" ht="12.75" hidden="1" x14ac:dyDescent="0.2">
      <c r="A482" s="109" t="s">
        <v>819</v>
      </c>
    </row>
    <row r="483" spans="1:1" customFormat="1" ht="12.75" hidden="1" x14ac:dyDescent="0.2">
      <c r="A483" s="109" t="s">
        <v>820</v>
      </c>
    </row>
    <row r="484" spans="1:1" customFormat="1" ht="12.75" hidden="1" x14ac:dyDescent="0.2">
      <c r="A484" s="109" t="s">
        <v>821</v>
      </c>
    </row>
    <row r="485" spans="1:1" customFormat="1" ht="12.75" hidden="1" x14ac:dyDescent="0.2">
      <c r="A485" s="109" t="s">
        <v>822</v>
      </c>
    </row>
    <row r="486" spans="1:1" customFormat="1" ht="12.75" hidden="1" x14ac:dyDescent="0.2">
      <c r="A486" s="109" t="s">
        <v>823</v>
      </c>
    </row>
    <row r="487" spans="1:1" customFormat="1" ht="12.75" hidden="1" x14ac:dyDescent="0.2">
      <c r="A487" s="109" t="s">
        <v>824</v>
      </c>
    </row>
    <row r="488" spans="1:1" customFormat="1" ht="12.75" hidden="1" x14ac:dyDescent="0.2">
      <c r="A488" s="109" t="s">
        <v>825</v>
      </c>
    </row>
    <row r="489" spans="1:1" customFormat="1" ht="12.75" hidden="1" x14ac:dyDescent="0.2">
      <c r="A489" s="109" t="s">
        <v>826</v>
      </c>
    </row>
    <row r="490" spans="1:1" customFormat="1" ht="12.75" hidden="1" x14ac:dyDescent="0.2">
      <c r="A490" s="109" t="s">
        <v>827</v>
      </c>
    </row>
    <row r="491" spans="1:1" customFormat="1" ht="12.75" hidden="1" x14ac:dyDescent="0.2">
      <c r="A491" s="109" t="s">
        <v>828</v>
      </c>
    </row>
    <row r="492" spans="1:1" customFormat="1" ht="12.75" hidden="1" x14ac:dyDescent="0.2">
      <c r="A492" s="109" t="s">
        <v>829</v>
      </c>
    </row>
    <row r="493" spans="1:1" customFormat="1" ht="12.75" hidden="1" x14ac:dyDescent="0.2">
      <c r="A493" s="109" t="s">
        <v>830</v>
      </c>
    </row>
    <row r="494" spans="1:1" customFormat="1" ht="12.75" hidden="1" x14ac:dyDescent="0.2">
      <c r="A494" s="109" t="s">
        <v>831</v>
      </c>
    </row>
    <row r="495" spans="1:1" customFormat="1" ht="12.75" hidden="1" x14ac:dyDescent="0.2">
      <c r="A495" s="109" t="s">
        <v>832</v>
      </c>
    </row>
    <row r="496" spans="1:1" customFormat="1" ht="12.75" hidden="1" x14ac:dyDescent="0.2">
      <c r="A496" s="109" t="s">
        <v>833</v>
      </c>
    </row>
    <row r="497" spans="1:1" customFormat="1" ht="12.75" hidden="1" x14ac:dyDescent="0.2">
      <c r="A497" s="109" t="s">
        <v>834</v>
      </c>
    </row>
    <row r="498" spans="1:1" customFormat="1" ht="12.75" hidden="1" x14ac:dyDescent="0.2">
      <c r="A498" s="109" t="s">
        <v>835</v>
      </c>
    </row>
    <row r="499" spans="1:1" customFormat="1" ht="12.75" hidden="1" x14ac:dyDescent="0.2">
      <c r="A499" s="109" t="s">
        <v>836</v>
      </c>
    </row>
    <row r="500" spans="1:1" customFormat="1" ht="12.75" hidden="1" x14ac:dyDescent="0.2">
      <c r="A500" s="109" t="s">
        <v>837</v>
      </c>
    </row>
    <row r="501" spans="1:1" customFormat="1" ht="12.75" hidden="1" x14ac:dyDescent="0.2">
      <c r="A501" s="109" t="s">
        <v>838</v>
      </c>
    </row>
    <row r="502" spans="1:1" customFormat="1" ht="12.75" hidden="1" x14ac:dyDescent="0.2">
      <c r="A502" s="109" t="s">
        <v>839</v>
      </c>
    </row>
    <row r="503" spans="1:1" customFormat="1" ht="12.75" hidden="1" x14ac:dyDescent="0.2">
      <c r="A503" s="109" t="s">
        <v>840</v>
      </c>
    </row>
    <row r="504" spans="1:1" customFormat="1" ht="12.75" hidden="1" x14ac:dyDescent="0.2">
      <c r="A504" s="109" t="s">
        <v>841</v>
      </c>
    </row>
    <row r="505" spans="1:1" customFormat="1" ht="12.75" hidden="1" x14ac:dyDescent="0.2">
      <c r="A505" s="109" t="s">
        <v>842</v>
      </c>
    </row>
    <row r="506" spans="1:1" customFormat="1" ht="12.75" hidden="1" x14ac:dyDescent="0.2">
      <c r="A506" s="109" t="s">
        <v>843</v>
      </c>
    </row>
    <row r="507" spans="1:1" customFormat="1" ht="12.75" hidden="1" x14ac:dyDescent="0.2">
      <c r="A507" s="109" t="s">
        <v>844</v>
      </c>
    </row>
    <row r="508" spans="1:1" customFormat="1" ht="12.75" hidden="1" x14ac:dyDescent="0.2">
      <c r="A508" s="109" t="s">
        <v>845</v>
      </c>
    </row>
    <row r="509" spans="1:1" customFormat="1" ht="12.75" hidden="1" x14ac:dyDescent="0.2">
      <c r="A509" s="109" t="s">
        <v>846</v>
      </c>
    </row>
    <row r="510" spans="1:1" customFormat="1" ht="12.75" hidden="1" x14ac:dyDescent="0.2">
      <c r="A510" s="109" t="s">
        <v>847</v>
      </c>
    </row>
    <row r="511" spans="1:1" customFormat="1" ht="12.75" hidden="1" x14ac:dyDescent="0.2">
      <c r="A511" s="109" t="s">
        <v>848</v>
      </c>
    </row>
    <row r="512" spans="1:1" customFormat="1" ht="12.75" hidden="1" x14ac:dyDescent="0.2">
      <c r="A512" s="109" t="s">
        <v>849</v>
      </c>
    </row>
    <row r="513" spans="1:1" customFormat="1" ht="12.75" hidden="1" x14ac:dyDescent="0.2">
      <c r="A513" s="109" t="s">
        <v>850</v>
      </c>
    </row>
    <row r="514" spans="1:1" customFormat="1" ht="12.75" hidden="1" x14ac:dyDescent="0.2">
      <c r="A514" s="109" t="s">
        <v>851</v>
      </c>
    </row>
    <row r="515" spans="1:1" customFormat="1" ht="12.75" hidden="1" x14ac:dyDescent="0.2">
      <c r="A515" s="109" t="s">
        <v>852</v>
      </c>
    </row>
    <row r="516" spans="1:1" customFormat="1" ht="12.75" hidden="1" x14ac:dyDescent="0.2">
      <c r="A516" s="109" t="s">
        <v>853</v>
      </c>
    </row>
    <row r="517" spans="1:1" customFormat="1" ht="12.75" hidden="1" x14ac:dyDescent="0.2">
      <c r="A517" s="109" t="s">
        <v>854</v>
      </c>
    </row>
    <row r="518" spans="1:1" customFormat="1" ht="12.75" hidden="1" x14ac:dyDescent="0.2">
      <c r="A518" s="109" t="s">
        <v>855</v>
      </c>
    </row>
    <row r="519" spans="1:1" customFormat="1" ht="12.75" hidden="1" x14ac:dyDescent="0.2">
      <c r="A519" s="109" t="s">
        <v>856</v>
      </c>
    </row>
    <row r="520" spans="1:1" customFormat="1" ht="12.75" hidden="1" x14ac:dyDescent="0.2">
      <c r="A520" s="109" t="s">
        <v>857</v>
      </c>
    </row>
    <row r="521" spans="1:1" customFormat="1" ht="12.75" hidden="1" x14ac:dyDescent="0.2">
      <c r="A521" s="109" t="s">
        <v>858</v>
      </c>
    </row>
    <row r="522" spans="1:1" customFormat="1" ht="12.75" hidden="1" x14ac:dyDescent="0.2">
      <c r="A522" s="109" t="s">
        <v>859</v>
      </c>
    </row>
    <row r="523" spans="1:1" customFormat="1" ht="12.75" hidden="1" x14ac:dyDescent="0.2">
      <c r="A523" s="109" t="s">
        <v>860</v>
      </c>
    </row>
    <row r="524" spans="1:1" customFormat="1" ht="12.75" hidden="1" x14ac:dyDescent="0.2">
      <c r="A524" s="109" t="s">
        <v>861</v>
      </c>
    </row>
    <row r="525" spans="1:1" customFormat="1" ht="12.75" hidden="1" x14ac:dyDescent="0.2">
      <c r="A525" s="109" t="s">
        <v>862</v>
      </c>
    </row>
    <row r="526" spans="1:1" customFormat="1" ht="12.75" hidden="1" x14ac:dyDescent="0.2">
      <c r="A526" s="109" t="s">
        <v>863</v>
      </c>
    </row>
    <row r="527" spans="1:1" customFormat="1" ht="12.75" hidden="1" x14ac:dyDescent="0.2">
      <c r="A527" s="109" t="s">
        <v>864</v>
      </c>
    </row>
    <row r="528" spans="1:1" customFormat="1" ht="12.75" hidden="1" x14ac:dyDescent="0.2">
      <c r="A528" s="109" t="s">
        <v>865</v>
      </c>
    </row>
    <row r="529" spans="1:1" customFormat="1" ht="12.75" hidden="1" x14ac:dyDescent="0.2">
      <c r="A529" s="109" t="s">
        <v>866</v>
      </c>
    </row>
    <row r="530" spans="1:1" customFormat="1" ht="12.75" hidden="1" x14ac:dyDescent="0.2">
      <c r="A530" s="109" t="s">
        <v>867</v>
      </c>
    </row>
    <row r="531" spans="1:1" customFormat="1" ht="12.75" hidden="1" x14ac:dyDescent="0.2">
      <c r="A531" s="109" t="s">
        <v>868</v>
      </c>
    </row>
    <row r="532" spans="1:1" customFormat="1" ht="12.75" hidden="1" x14ac:dyDescent="0.2">
      <c r="A532" s="109" t="s">
        <v>869</v>
      </c>
    </row>
    <row r="533" spans="1:1" customFormat="1" ht="12.75" hidden="1" x14ac:dyDescent="0.2">
      <c r="A533" s="109" t="s">
        <v>870</v>
      </c>
    </row>
    <row r="534" spans="1:1" customFormat="1" ht="12.75" hidden="1" x14ac:dyDescent="0.2">
      <c r="A534" s="109" t="s">
        <v>871</v>
      </c>
    </row>
    <row r="535" spans="1:1" customFormat="1" ht="12.75" hidden="1" x14ac:dyDescent="0.2">
      <c r="A535" s="109" t="s">
        <v>872</v>
      </c>
    </row>
    <row r="536" spans="1:1" customFormat="1" ht="12.75" hidden="1" x14ac:dyDescent="0.2">
      <c r="A536" s="109" t="s">
        <v>873</v>
      </c>
    </row>
    <row r="537" spans="1:1" customFormat="1" ht="12.75" hidden="1" x14ac:dyDescent="0.2">
      <c r="A537" s="109" t="s">
        <v>874</v>
      </c>
    </row>
    <row r="538" spans="1:1" customFormat="1" ht="12.75" hidden="1" x14ac:dyDescent="0.2">
      <c r="A538" s="109" t="s">
        <v>875</v>
      </c>
    </row>
    <row r="539" spans="1:1" customFormat="1" ht="12.75" hidden="1" x14ac:dyDescent="0.2">
      <c r="A539" s="109" t="s">
        <v>876</v>
      </c>
    </row>
    <row r="540" spans="1:1" customFormat="1" ht="12.75" hidden="1" x14ac:dyDescent="0.2">
      <c r="A540" s="109" t="s">
        <v>877</v>
      </c>
    </row>
    <row r="541" spans="1:1" customFormat="1" ht="12.75" hidden="1" x14ac:dyDescent="0.2">
      <c r="A541" s="109" t="s">
        <v>878</v>
      </c>
    </row>
    <row r="542" spans="1:1" customFormat="1" ht="12.75" hidden="1" x14ac:dyDescent="0.2">
      <c r="A542" s="109" t="s">
        <v>879</v>
      </c>
    </row>
    <row r="543" spans="1:1" customFormat="1" ht="12.75" hidden="1" x14ac:dyDescent="0.2">
      <c r="A543" s="109" t="s">
        <v>880</v>
      </c>
    </row>
    <row r="544" spans="1:1" customFormat="1" ht="12.75" hidden="1" x14ac:dyDescent="0.2">
      <c r="A544" s="109" t="s">
        <v>881</v>
      </c>
    </row>
    <row r="545" spans="1:1" customFormat="1" ht="12.75" hidden="1" x14ac:dyDescent="0.2">
      <c r="A545" s="109" t="s">
        <v>882</v>
      </c>
    </row>
    <row r="546" spans="1:1" customFormat="1" ht="12.75" hidden="1" x14ac:dyDescent="0.2">
      <c r="A546" s="109" t="s">
        <v>883</v>
      </c>
    </row>
    <row r="547" spans="1:1" customFormat="1" ht="12.75" hidden="1" x14ac:dyDescent="0.2">
      <c r="A547" s="109" t="s">
        <v>884</v>
      </c>
    </row>
    <row r="548" spans="1:1" customFormat="1" ht="12.75" hidden="1" x14ac:dyDescent="0.2">
      <c r="A548" s="109" t="s">
        <v>885</v>
      </c>
    </row>
    <row r="549" spans="1:1" customFormat="1" ht="12.75" hidden="1" x14ac:dyDescent="0.2">
      <c r="A549" s="109" t="s">
        <v>886</v>
      </c>
    </row>
    <row r="550" spans="1:1" customFormat="1" ht="12.75" hidden="1" x14ac:dyDescent="0.2">
      <c r="A550" s="109" t="s">
        <v>887</v>
      </c>
    </row>
    <row r="551" spans="1:1" customFormat="1" ht="12.75" hidden="1" x14ac:dyDescent="0.2">
      <c r="A551" s="109" t="s">
        <v>888</v>
      </c>
    </row>
    <row r="552" spans="1:1" customFormat="1" ht="12.75" hidden="1" x14ac:dyDescent="0.2">
      <c r="A552" s="109" t="s">
        <v>889</v>
      </c>
    </row>
    <row r="553" spans="1:1" customFormat="1" ht="12.75" hidden="1" x14ac:dyDescent="0.2">
      <c r="A553" s="109" t="s">
        <v>890</v>
      </c>
    </row>
    <row r="554" spans="1:1" customFormat="1" ht="12.75" hidden="1" x14ac:dyDescent="0.2">
      <c r="A554" s="109" t="s">
        <v>891</v>
      </c>
    </row>
    <row r="555" spans="1:1" customFormat="1" ht="12.75" hidden="1" x14ac:dyDescent="0.2">
      <c r="A555" s="109" t="s">
        <v>892</v>
      </c>
    </row>
    <row r="556" spans="1:1" customFormat="1" ht="12.75" hidden="1" x14ac:dyDescent="0.2">
      <c r="A556" s="109" t="s">
        <v>893</v>
      </c>
    </row>
    <row r="557" spans="1:1" customFormat="1" ht="12.75" hidden="1" x14ac:dyDescent="0.2">
      <c r="A557" s="109" t="s">
        <v>894</v>
      </c>
    </row>
    <row r="558" spans="1:1" customFormat="1" ht="12.75" hidden="1" x14ac:dyDescent="0.2">
      <c r="A558" s="109" t="s">
        <v>895</v>
      </c>
    </row>
    <row r="559" spans="1:1" customFormat="1" ht="12.75" hidden="1" x14ac:dyDescent="0.2">
      <c r="A559" s="109" t="s">
        <v>896</v>
      </c>
    </row>
    <row r="560" spans="1:1" customFormat="1" ht="12.75" hidden="1" x14ac:dyDescent="0.2">
      <c r="A560" s="109" t="s">
        <v>897</v>
      </c>
    </row>
    <row r="561" spans="1:1" customFormat="1" ht="12.75" hidden="1" x14ac:dyDescent="0.2">
      <c r="A561" s="109" t="s">
        <v>898</v>
      </c>
    </row>
    <row r="562" spans="1:1" customFormat="1" ht="12.75" hidden="1" x14ac:dyDescent="0.2">
      <c r="A562" s="109" t="s">
        <v>899</v>
      </c>
    </row>
    <row r="563" spans="1:1" customFormat="1" ht="12.75" hidden="1" x14ac:dyDescent="0.2">
      <c r="A563" s="109" t="s">
        <v>900</v>
      </c>
    </row>
    <row r="564" spans="1:1" customFormat="1" ht="12.75" hidden="1" x14ac:dyDescent="0.2">
      <c r="A564" s="109" t="s">
        <v>901</v>
      </c>
    </row>
    <row r="565" spans="1:1" customFormat="1" ht="12.75" hidden="1" x14ac:dyDescent="0.2">
      <c r="A565" s="109" t="s">
        <v>902</v>
      </c>
    </row>
    <row r="566" spans="1:1" customFormat="1" ht="12.75" hidden="1" x14ac:dyDescent="0.2">
      <c r="A566" s="109" t="s">
        <v>903</v>
      </c>
    </row>
    <row r="567" spans="1:1" customFormat="1" ht="12.75" hidden="1" x14ac:dyDescent="0.2">
      <c r="A567" s="109" t="s">
        <v>904</v>
      </c>
    </row>
    <row r="568" spans="1:1" customFormat="1" ht="12.75" hidden="1" x14ac:dyDescent="0.2">
      <c r="A568" s="109" t="s">
        <v>905</v>
      </c>
    </row>
    <row r="569" spans="1:1" customFormat="1" ht="12.75" hidden="1" x14ac:dyDescent="0.2">
      <c r="A569" s="109" t="s">
        <v>906</v>
      </c>
    </row>
    <row r="570" spans="1:1" customFormat="1" ht="12.75" hidden="1" x14ac:dyDescent="0.2">
      <c r="A570" s="109" t="s">
        <v>907</v>
      </c>
    </row>
    <row r="571" spans="1:1" customFormat="1" ht="12.75" hidden="1" x14ac:dyDescent="0.2">
      <c r="A571" s="109" t="s">
        <v>908</v>
      </c>
    </row>
    <row r="572" spans="1:1" customFormat="1" ht="12.75" hidden="1" x14ac:dyDescent="0.2">
      <c r="A572" s="109" t="s">
        <v>909</v>
      </c>
    </row>
    <row r="573" spans="1:1" customFormat="1" ht="12.75" hidden="1" x14ac:dyDescent="0.2">
      <c r="A573" s="109" t="s">
        <v>910</v>
      </c>
    </row>
    <row r="574" spans="1:1" customFormat="1" ht="12.75" hidden="1" x14ac:dyDescent="0.2">
      <c r="A574" s="109" t="s">
        <v>911</v>
      </c>
    </row>
    <row r="575" spans="1:1" customFormat="1" ht="12.75" hidden="1" x14ac:dyDescent="0.2">
      <c r="A575" s="109" t="s">
        <v>912</v>
      </c>
    </row>
    <row r="576" spans="1:1" customFormat="1" ht="12.75" hidden="1" x14ac:dyDescent="0.2">
      <c r="A576" s="109" t="s">
        <v>913</v>
      </c>
    </row>
    <row r="577" spans="1:1" customFormat="1" ht="12.75" hidden="1" x14ac:dyDescent="0.2">
      <c r="A577" s="109" t="s">
        <v>914</v>
      </c>
    </row>
    <row r="578" spans="1:1" customFormat="1" ht="12.75" hidden="1" x14ac:dyDescent="0.2">
      <c r="A578" s="109" t="s">
        <v>915</v>
      </c>
    </row>
    <row r="579" spans="1:1" customFormat="1" ht="12.75" hidden="1" x14ac:dyDescent="0.2">
      <c r="A579" s="109" t="s">
        <v>916</v>
      </c>
    </row>
    <row r="580" spans="1:1" customFormat="1" ht="12.75" hidden="1" x14ac:dyDescent="0.2">
      <c r="A580" s="109" t="s">
        <v>917</v>
      </c>
    </row>
    <row r="581" spans="1:1" customFormat="1" ht="12.75" hidden="1" x14ac:dyDescent="0.2">
      <c r="A581" s="109" t="s">
        <v>918</v>
      </c>
    </row>
    <row r="582" spans="1:1" customFormat="1" ht="12.75" hidden="1" x14ac:dyDescent="0.2">
      <c r="A582" s="109" t="s">
        <v>919</v>
      </c>
    </row>
    <row r="583" spans="1:1" customFormat="1" ht="12.75" hidden="1" x14ac:dyDescent="0.2">
      <c r="A583" s="109" t="s">
        <v>920</v>
      </c>
    </row>
    <row r="584" spans="1:1" customFormat="1" ht="12.75" hidden="1" x14ac:dyDescent="0.2">
      <c r="A584" s="109" t="s">
        <v>921</v>
      </c>
    </row>
    <row r="585" spans="1:1" customFormat="1" ht="12.75" hidden="1" x14ac:dyDescent="0.2">
      <c r="A585" s="109" t="s">
        <v>922</v>
      </c>
    </row>
    <row r="586" spans="1:1" customFormat="1" ht="12.75" hidden="1" x14ac:dyDescent="0.2">
      <c r="A586" s="109" t="s">
        <v>923</v>
      </c>
    </row>
    <row r="587" spans="1:1" customFormat="1" ht="12.75" hidden="1" x14ac:dyDescent="0.2">
      <c r="A587" s="109" t="s">
        <v>924</v>
      </c>
    </row>
    <row r="588" spans="1:1" customFormat="1" ht="12.75" hidden="1" x14ac:dyDescent="0.2">
      <c r="A588" s="109" t="s">
        <v>925</v>
      </c>
    </row>
    <row r="589" spans="1:1" customFormat="1" ht="12.75" hidden="1" x14ac:dyDescent="0.2">
      <c r="A589" s="109" t="s">
        <v>926</v>
      </c>
    </row>
    <row r="590" spans="1:1" customFormat="1" ht="12.75" hidden="1" x14ac:dyDescent="0.2">
      <c r="A590" s="109" t="s">
        <v>927</v>
      </c>
    </row>
    <row r="591" spans="1:1" customFormat="1" ht="12.75" hidden="1" x14ac:dyDescent="0.2">
      <c r="A591" s="109" t="s">
        <v>928</v>
      </c>
    </row>
    <row r="592" spans="1:1" customFormat="1" ht="12.75" hidden="1" x14ac:dyDescent="0.2">
      <c r="A592" s="109" t="s">
        <v>929</v>
      </c>
    </row>
    <row r="593" spans="1:1" customFormat="1" ht="12.75" hidden="1" x14ac:dyDescent="0.2">
      <c r="A593" s="109" t="s">
        <v>930</v>
      </c>
    </row>
    <row r="594" spans="1:1" customFormat="1" ht="12.75" hidden="1" x14ac:dyDescent="0.2">
      <c r="A594" s="109" t="s">
        <v>931</v>
      </c>
    </row>
    <row r="595" spans="1:1" customFormat="1" ht="12.75" hidden="1" x14ac:dyDescent="0.2">
      <c r="A595" s="109" t="s">
        <v>932</v>
      </c>
    </row>
    <row r="596" spans="1:1" customFormat="1" ht="12.75" hidden="1" x14ac:dyDescent="0.2">
      <c r="A596" s="109" t="s">
        <v>933</v>
      </c>
    </row>
    <row r="597" spans="1:1" customFormat="1" ht="12.75" hidden="1" x14ac:dyDescent="0.2">
      <c r="A597" s="109" t="s">
        <v>934</v>
      </c>
    </row>
    <row r="598" spans="1:1" customFormat="1" ht="12.75" hidden="1" x14ac:dyDescent="0.2">
      <c r="A598" s="109" t="s">
        <v>935</v>
      </c>
    </row>
    <row r="599" spans="1:1" customFormat="1" ht="12.75" hidden="1" x14ac:dyDescent="0.2">
      <c r="A599" s="109" t="s">
        <v>936</v>
      </c>
    </row>
    <row r="600" spans="1:1" customFormat="1" ht="12.75" hidden="1" x14ac:dyDescent="0.2">
      <c r="A600" s="109" t="s">
        <v>937</v>
      </c>
    </row>
    <row r="601" spans="1:1" customFormat="1" ht="12.75" hidden="1" x14ac:dyDescent="0.2">
      <c r="A601" s="109" t="s">
        <v>938</v>
      </c>
    </row>
    <row r="602" spans="1:1" customFormat="1" ht="12.75" hidden="1" x14ac:dyDescent="0.2">
      <c r="A602" s="109" t="s">
        <v>939</v>
      </c>
    </row>
    <row r="603" spans="1:1" customFormat="1" ht="12.75" hidden="1" x14ac:dyDescent="0.2">
      <c r="A603" s="109" t="s">
        <v>940</v>
      </c>
    </row>
    <row r="604" spans="1:1" customFormat="1" ht="12.75" hidden="1" x14ac:dyDescent="0.2">
      <c r="A604" s="109" t="s">
        <v>941</v>
      </c>
    </row>
    <row r="605" spans="1:1" customFormat="1" ht="12.75" hidden="1" x14ac:dyDescent="0.2">
      <c r="A605" s="109" t="s">
        <v>942</v>
      </c>
    </row>
    <row r="606" spans="1:1" customFormat="1" ht="12.75" hidden="1" x14ac:dyDescent="0.2">
      <c r="A606" s="109" t="s">
        <v>943</v>
      </c>
    </row>
    <row r="607" spans="1:1" customFormat="1" ht="12.75" hidden="1" x14ac:dyDescent="0.2">
      <c r="A607" s="109" t="s">
        <v>944</v>
      </c>
    </row>
    <row r="608" spans="1:1" customFormat="1" ht="12.75" hidden="1" x14ac:dyDescent="0.2">
      <c r="A608" s="109" t="s">
        <v>945</v>
      </c>
    </row>
    <row r="609" spans="1:1" customFormat="1" ht="12.75" hidden="1" x14ac:dyDescent="0.2">
      <c r="A609" s="109" t="s">
        <v>946</v>
      </c>
    </row>
    <row r="610" spans="1:1" customFormat="1" ht="12.75" hidden="1" x14ac:dyDescent="0.2">
      <c r="A610" s="109" t="s">
        <v>947</v>
      </c>
    </row>
    <row r="611" spans="1:1" customFormat="1" ht="12.75" hidden="1" x14ac:dyDescent="0.2">
      <c r="A611" s="109" t="s">
        <v>948</v>
      </c>
    </row>
    <row r="612" spans="1:1" customFormat="1" ht="12.75" hidden="1" x14ac:dyDescent="0.2">
      <c r="A612" s="109" t="s">
        <v>949</v>
      </c>
    </row>
    <row r="613" spans="1:1" customFormat="1" ht="12.75" hidden="1" x14ac:dyDescent="0.2">
      <c r="A613" s="109" t="s">
        <v>950</v>
      </c>
    </row>
    <row r="614" spans="1:1" customFormat="1" ht="12.75" hidden="1" x14ac:dyDescent="0.2">
      <c r="A614" s="109" t="s">
        <v>951</v>
      </c>
    </row>
    <row r="615" spans="1:1" customFormat="1" ht="12.75" hidden="1" x14ac:dyDescent="0.2">
      <c r="A615" s="109" t="s">
        <v>952</v>
      </c>
    </row>
    <row r="616" spans="1:1" customFormat="1" ht="12.75" hidden="1" x14ac:dyDescent="0.2">
      <c r="A616" s="109" t="s">
        <v>953</v>
      </c>
    </row>
    <row r="617" spans="1:1" customFormat="1" ht="12.75" hidden="1" x14ac:dyDescent="0.2">
      <c r="A617" s="109" t="s">
        <v>954</v>
      </c>
    </row>
    <row r="618" spans="1:1" customFormat="1" ht="12.75" hidden="1" x14ac:dyDescent="0.2">
      <c r="A618" s="109" t="s">
        <v>955</v>
      </c>
    </row>
    <row r="619" spans="1:1" customFormat="1" ht="12.75" hidden="1" x14ac:dyDescent="0.2">
      <c r="A619" s="109" t="s">
        <v>956</v>
      </c>
    </row>
    <row r="620" spans="1:1" customFormat="1" ht="12.75" hidden="1" x14ac:dyDescent="0.2">
      <c r="A620" s="109" t="s">
        <v>957</v>
      </c>
    </row>
    <row r="621" spans="1:1" customFormat="1" ht="12.75" hidden="1" x14ac:dyDescent="0.2">
      <c r="A621" s="109" t="s">
        <v>958</v>
      </c>
    </row>
    <row r="622" spans="1:1" customFormat="1" ht="12.75" hidden="1" x14ac:dyDescent="0.2">
      <c r="A622" s="109" t="s">
        <v>959</v>
      </c>
    </row>
    <row r="623" spans="1:1" customFormat="1" ht="12.75" hidden="1" x14ac:dyDescent="0.2">
      <c r="A623" s="109" t="s">
        <v>960</v>
      </c>
    </row>
    <row r="624" spans="1:1" customFormat="1" ht="12.75" hidden="1" x14ac:dyDescent="0.2">
      <c r="A624" s="109" t="s">
        <v>961</v>
      </c>
    </row>
    <row r="625" spans="1:1" customFormat="1" ht="12.75" hidden="1" x14ac:dyDescent="0.2">
      <c r="A625" s="109" t="s">
        <v>962</v>
      </c>
    </row>
    <row r="626" spans="1:1" customFormat="1" ht="12.75" hidden="1" x14ac:dyDescent="0.2">
      <c r="A626" s="109" t="s">
        <v>963</v>
      </c>
    </row>
    <row r="627" spans="1:1" customFormat="1" ht="12.75" hidden="1" x14ac:dyDescent="0.2">
      <c r="A627" s="109" t="s">
        <v>964</v>
      </c>
    </row>
    <row r="628" spans="1:1" customFormat="1" ht="12.75" hidden="1" x14ac:dyDescent="0.2">
      <c r="A628" s="109" t="s">
        <v>965</v>
      </c>
    </row>
    <row r="629" spans="1:1" customFormat="1" ht="12.75" hidden="1" x14ac:dyDescent="0.2">
      <c r="A629" s="109" t="s">
        <v>966</v>
      </c>
    </row>
    <row r="630" spans="1:1" customFormat="1" ht="12.75" hidden="1" x14ac:dyDescent="0.2">
      <c r="A630" s="109" t="s">
        <v>967</v>
      </c>
    </row>
    <row r="631" spans="1:1" customFormat="1" ht="12.75" hidden="1" x14ac:dyDescent="0.2">
      <c r="A631" s="109" t="s">
        <v>968</v>
      </c>
    </row>
    <row r="632" spans="1:1" customFormat="1" ht="12.75" hidden="1" x14ac:dyDescent="0.2">
      <c r="A632" s="109" t="s">
        <v>969</v>
      </c>
    </row>
    <row r="633" spans="1:1" customFormat="1" ht="12.75" hidden="1" x14ac:dyDescent="0.2">
      <c r="A633" s="109" t="s">
        <v>970</v>
      </c>
    </row>
    <row r="634" spans="1:1" customFormat="1" ht="12.75" hidden="1" x14ac:dyDescent="0.2">
      <c r="A634" s="109" t="s">
        <v>971</v>
      </c>
    </row>
    <row r="635" spans="1:1" customFormat="1" ht="12.75" hidden="1" x14ac:dyDescent="0.2">
      <c r="A635" s="109" t="s">
        <v>972</v>
      </c>
    </row>
    <row r="636" spans="1:1" customFormat="1" ht="12.75" hidden="1" x14ac:dyDescent="0.2">
      <c r="A636" s="109" t="s">
        <v>973</v>
      </c>
    </row>
    <row r="637" spans="1:1" customFormat="1" ht="12.75" hidden="1" x14ac:dyDescent="0.2">
      <c r="A637" s="109" t="s">
        <v>974</v>
      </c>
    </row>
    <row r="638" spans="1:1" customFormat="1" ht="12.75" hidden="1" x14ac:dyDescent="0.2">
      <c r="A638" s="109" t="s">
        <v>975</v>
      </c>
    </row>
    <row r="639" spans="1:1" customFormat="1" ht="12.75" hidden="1" x14ac:dyDescent="0.2">
      <c r="A639" s="109" t="s">
        <v>976</v>
      </c>
    </row>
    <row r="640" spans="1:1" customFormat="1" ht="12.75" hidden="1" x14ac:dyDescent="0.2">
      <c r="A640" s="109" t="s">
        <v>977</v>
      </c>
    </row>
    <row r="641" spans="1:1" customFormat="1" ht="12.75" hidden="1" x14ac:dyDescent="0.2">
      <c r="A641" s="109" t="s">
        <v>978</v>
      </c>
    </row>
    <row r="642" spans="1:1" customFormat="1" ht="12.75" hidden="1" x14ac:dyDescent="0.2">
      <c r="A642" s="109" t="s">
        <v>979</v>
      </c>
    </row>
    <row r="643" spans="1:1" customFormat="1" ht="12.75" hidden="1" x14ac:dyDescent="0.2">
      <c r="A643" s="109" t="s">
        <v>980</v>
      </c>
    </row>
    <row r="644" spans="1:1" customFormat="1" ht="12.75" hidden="1" x14ac:dyDescent="0.2">
      <c r="A644" s="109" t="s">
        <v>981</v>
      </c>
    </row>
    <row r="645" spans="1:1" customFormat="1" ht="12.75" hidden="1" x14ac:dyDescent="0.2">
      <c r="A645" s="109" t="s">
        <v>982</v>
      </c>
    </row>
    <row r="646" spans="1:1" customFormat="1" ht="12.75" hidden="1" x14ac:dyDescent="0.2">
      <c r="A646" s="109" t="s">
        <v>983</v>
      </c>
    </row>
    <row r="647" spans="1:1" customFormat="1" ht="12.75" hidden="1" x14ac:dyDescent="0.2">
      <c r="A647" s="109" t="s">
        <v>984</v>
      </c>
    </row>
    <row r="648" spans="1:1" customFormat="1" ht="12.75" hidden="1" x14ac:dyDescent="0.2">
      <c r="A648" s="109" t="s">
        <v>985</v>
      </c>
    </row>
    <row r="649" spans="1:1" customFormat="1" ht="12.75" hidden="1" x14ac:dyDescent="0.2">
      <c r="A649" s="109" t="s">
        <v>986</v>
      </c>
    </row>
    <row r="650" spans="1:1" customFormat="1" ht="12.75" hidden="1" x14ac:dyDescent="0.2">
      <c r="A650" s="109" t="s">
        <v>987</v>
      </c>
    </row>
    <row r="651" spans="1:1" customFormat="1" ht="12.75" hidden="1" x14ac:dyDescent="0.2">
      <c r="A651" s="109" t="s">
        <v>988</v>
      </c>
    </row>
    <row r="652" spans="1:1" customFormat="1" ht="12.75" hidden="1" x14ac:dyDescent="0.2">
      <c r="A652" s="109" t="s">
        <v>989</v>
      </c>
    </row>
    <row r="653" spans="1:1" customFormat="1" ht="12.75" hidden="1" x14ac:dyDescent="0.2">
      <c r="A653" s="109" t="s">
        <v>990</v>
      </c>
    </row>
    <row r="654" spans="1:1" customFormat="1" ht="12.75" hidden="1" x14ac:dyDescent="0.2">
      <c r="A654" s="109" t="s">
        <v>991</v>
      </c>
    </row>
    <row r="655" spans="1:1" customFormat="1" ht="12.75" hidden="1" x14ac:dyDescent="0.2">
      <c r="A655" s="109" t="s">
        <v>992</v>
      </c>
    </row>
    <row r="656" spans="1:1" customFormat="1" ht="12.75" hidden="1" x14ac:dyDescent="0.2">
      <c r="A656" s="109" t="s">
        <v>993</v>
      </c>
    </row>
    <row r="657" spans="1:1" customFormat="1" ht="12.75" hidden="1" x14ac:dyDescent="0.2">
      <c r="A657" s="109" t="s">
        <v>994</v>
      </c>
    </row>
    <row r="658" spans="1:1" customFormat="1" ht="12.75" hidden="1" x14ac:dyDescent="0.2">
      <c r="A658" s="109" t="s">
        <v>995</v>
      </c>
    </row>
    <row r="659" spans="1:1" customFormat="1" ht="12.75" hidden="1" x14ac:dyDescent="0.2">
      <c r="A659" s="109" t="s">
        <v>996</v>
      </c>
    </row>
    <row r="660" spans="1:1" customFormat="1" ht="12.75" hidden="1" x14ac:dyDescent="0.2">
      <c r="A660" s="109" t="s">
        <v>997</v>
      </c>
    </row>
    <row r="661" spans="1:1" customFormat="1" ht="12.75" hidden="1" x14ac:dyDescent="0.2">
      <c r="A661" s="109" t="s">
        <v>998</v>
      </c>
    </row>
    <row r="662" spans="1:1" customFormat="1" ht="12.75" hidden="1" x14ac:dyDescent="0.2">
      <c r="A662" s="109" t="s">
        <v>999</v>
      </c>
    </row>
    <row r="663" spans="1:1" customFormat="1" ht="12.75" hidden="1" x14ac:dyDescent="0.2">
      <c r="A663" s="109" t="s">
        <v>1000</v>
      </c>
    </row>
    <row r="664" spans="1:1" customFormat="1" ht="12.75" hidden="1" x14ac:dyDescent="0.2">
      <c r="A664" s="109" t="s">
        <v>1001</v>
      </c>
    </row>
    <row r="665" spans="1:1" customFormat="1" ht="12.75" hidden="1" x14ac:dyDescent="0.2">
      <c r="A665" s="109" t="s">
        <v>1002</v>
      </c>
    </row>
    <row r="666" spans="1:1" customFormat="1" ht="12.75" hidden="1" x14ac:dyDescent="0.2">
      <c r="A666" s="109" t="s">
        <v>1003</v>
      </c>
    </row>
    <row r="667" spans="1:1" customFormat="1" ht="12.75" hidden="1" x14ac:dyDescent="0.2">
      <c r="A667" s="109" t="s">
        <v>1004</v>
      </c>
    </row>
    <row r="668" spans="1:1" customFormat="1" ht="12.75" hidden="1" x14ac:dyDescent="0.2">
      <c r="A668" s="109" t="s">
        <v>1005</v>
      </c>
    </row>
    <row r="669" spans="1:1" customFormat="1" ht="12.75" hidden="1" x14ac:dyDescent="0.2">
      <c r="A669" s="109" t="s">
        <v>1006</v>
      </c>
    </row>
    <row r="670" spans="1:1" customFormat="1" ht="12.75" hidden="1" x14ac:dyDescent="0.2">
      <c r="A670" s="109" t="s">
        <v>1007</v>
      </c>
    </row>
    <row r="671" spans="1:1" customFormat="1" ht="12.75" hidden="1" x14ac:dyDescent="0.2">
      <c r="A671" s="109" t="s">
        <v>1008</v>
      </c>
    </row>
    <row r="672" spans="1:1" customFormat="1" ht="12.75" hidden="1" x14ac:dyDescent="0.2">
      <c r="A672" s="109" t="s">
        <v>1009</v>
      </c>
    </row>
    <row r="673" spans="1:1" customFormat="1" ht="12.75" hidden="1" x14ac:dyDescent="0.2">
      <c r="A673" s="109" t="s">
        <v>1010</v>
      </c>
    </row>
    <row r="674" spans="1:1" customFormat="1" ht="12.75" hidden="1" x14ac:dyDescent="0.2">
      <c r="A674" s="109" t="s">
        <v>1011</v>
      </c>
    </row>
    <row r="675" spans="1:1" customFormat="1" ht="12.75" hidden="1" x14ac:dyDescent="0.2">
      <c r="A675" s="109" t="s">
        <v>1012</v>
      </c>
    </row>
    <row r="676" spans="1:1" customFormat="1" ht="12.75" hidden="1" x14ac:dyDescent="0.2">
      <c r="A676" s="109" t="s">
        <v>1013</v>
      </c>
    </row>
    <row r="677" spans="1:1" customFormat="1" ht="12.75" hidden="1" x14ac:dyDescent="0.2">
      <c r="A677" s="109" t="s">
        <v>1014</v>
      </c>
    </row>
    <row r="678" spans="1:1" customFormat="1" ht="12.75" hidden="1" x14ac:dyDescent="0.2">
      <c r="A678" s="109" t="s">
        <v>1015</v>
      </c>
    </row>
    <row r="679" spans="1:1" customFormat="1" ht="12.75" hidden="1" x14ac:dyDescent="0.2">
      <c r="A679" s="109" t="s">
        <v>1016</v>
      </c>
    </row>
    <row r="680" spans="1:1" customFormat="1" ht="12.75" hidden="1" x14ac:dyDescent="0.2">
      <c r="A680" s="109" t="s">
        <v>1017</v>
      </c>
    </row>
    <row r="681" spans="1:1" customFormat="1" ht="12.75" hidden="1" x14ac:dyDescent="0.2">
      <c r="A681" s="109" t="s">
        <v>1018</v>
      </c>
    </row>
    <row r="682" spans="1:1" customFormat="1" ht="12.75" hidden="1" x14ac:dyDescent="0.2">
      <c r="A682" s="109" t="s">
        <v>1019</v>
      </c>
    </row>
    <row r="683" spans="1:1" customFormat="1" ht="12.75" hidden="1" x14ac:dyDescent="0.2">
      <c r="A683" s="109" t="s">
        <v>1020</v>
      </c>
    </row>
    <row r="684" spans="1:1" customFormat="1" ht="12.75" hidden="1" x14ac:dyDescent="0.2">
      <c r="A684" s="109" t="s">
        <v>1021</v>
      </c>
    </row>
    <row r="685" spans="1:1" customFormat="1" ht="12.75" hidden="1" x14ac:dyDescent="0.2">
      <c r="A685" s="109" t="s">
        <v>1022</v>
      </c>
    </row>
    <row r="686" spans="1:1" customFormat="1" ht="12.75" hidden="1" x14ac:dyDescent="0.2">
      <c r="A686" s="109" t="s">
        <v>1023</v>
      </c>
    </row>
    <row r="687" spans="1:1" customFormat="1" ht="12.75" hidden="1" x14ac:dyDescent="0.2">
      <c r="A687" s="109" t="s">
        <v>1024</v>
      </c>
    </row>
    <row r="688" spans="1:1" customFormat="1" ht="12.75" hidden="1" x14ac:dyDescent="0.2">
      <c r="A688" s="109" t="s">
        <v>1025</v>
      </c>
    </row>
    <row r="689" spans="1:1" customFormat="1" ht="12.75" hidden="1" x14ac:dyDescent="0.2">
      <c r="A689" s="109" t="s">
        <v>1026</v>
      </c>
    </row>
    <row r="690" spans="1:1" customFormat="1" ht="12.75" hidden="1" x14ac:dyDescent="0.2">
      <c r="A690" s="109" t="s">
        <v>1027</v>
      </c>
    </row>
    <row r="691" spans="1:1" customFormat="1" ht="12.75" hidden="1" x14ac:dyDescent="0.2">
      <c r="A691" s="109" t="s">
        <v>1028</v>
      </c>
    </row>
    <row r="692" spans="1:1" customFormat="1" ht="12.75" hidden="1" x14ac:dyDescent="0.2">
      <c r="A692" s="109" t="s">
        <v>1029</v>
      </c>
    </row>
    <row r="693" spans="1:1" customFormat="1" ht="12.75" hidden="1" x14ac:dyDescent="0.2">
      <c r="A693" s="109" t="s">
        <v>1030</v>
      </c>
    </row>
    <row r="694" spans="1:1" customFormat="1" ht="12.75" hidden="1" x14ac:dyDescent="0.2">
      <c r="A694" s="109" t="s">
        <v>1031</v>
      </c>
    </row>
    <row r="695" spans="1:1" customFormat="1" ht="12.75" hidden="1" x14ac:dyDescent="0.2">
      <c r="A695" s="109" t="s">
        <v>1032</v>
      </c>
    </row>
    <row r="696" spans="1:1" customFormat="1" ht="12.75" hidden="1" x14ac:dyDescent="0.2">
      <c r="A696" s="109" t="s">
        <v>1033</v>
      </c>
    </row>
    <row r="697" spans="1:1" customFormat="1" ht="12.75" hidden="1" x14ac:dyDescent="0.2">
      <c r="A697" s="109" t="s">
        <v>1034</v>
      </c>
    </row>
    <row r="698" spans="1:1" customFormat="1" ht="12.75" hidden="1" x14ac:dyDescent="0.2">
      <c r="A698" s="109" t="s">
        <v>1035</v>
      </c>
    </row>
    <row r="699" spans="1:1" customFormat="1" ht="12.75" hidden="1" x14ac:dyDescent="0.2">
      <c r="A699" s="109" t="s">
        <v>1036</v>
      </c>
    </row>
    <row r="700" spans="1:1" customFormat="1" ht="12.75" hidden="1" x14ac:dyDescent="0.2">
      <c r="A700" s="109" t="s">
        <v>1037</v>
      </c>
    </row>
    <row r="701" spans="1:1" customFormat="1" ht="12.75" hidden="1" x14ac:dyDescent="0.2">
      <c r="A701" s="109" t="s">
        <v>1038</v>
      </c>
    </row>
    <row r="702" spans="1:1" customFormat="1" ht="12.75" hidden="1" x14ac:dyDescent="0.2">
      <c r="A702" s="109" t="s">
        <v>1039</v>
      </c>
    </row>
    <row r="703" spans="1:1" customFormat="1" ht="12.75" hidden="1" x14ac:dyDescent="0.2">
      <c r="A703" s="109" t="s">
        <v>1040</v>
      </c>
    </row>
    <row r="704" spans="1:1" customFormat="1" ht="12.75" hidden="1" x14ac:dyDescent="0.2">
      <c r="A704" s="109" t="s">
        <v>1041</v>
      </c>
    </row>
    <row r="705" spans="1:1" customFormat="1" ht="12.75" hidden="1" x14ac:dyDescent="0.2">
      <c r="A705" s="109" t="s">
        <v>1042</v>
      </c>
    </row>
    <row r="706" spans="1:1" customFormat="1" ht="12.75" hidden="1" x14ac:dyDescent="0.2">
      <c r="A706" s="109" t="s">
        <v>1043</v>
      </c>
    </row>
    <row r="707" spans="1:1" customFormat="1" ht="12.75" hidden="1" x14ac:dyDescent="0.2">
      <c r="A707" s="109" t="s">
        <v>1044</v>
      </c>
    </row>
    <row r="708" spans="1:1" customFormat="1" ht="12.75" hidden="1" x14ac:dyDescent="0.2">
      <c r="A708" s="109" t="s">
        <v>1045</v>
      </c>
    </row>
    <row r="709" spans="1:1" customFormat="1" ht="12.75" hidden="1" x14ac:dyDescent="0.2">
      <c r="A709" s="109" t="s">
        <v>1046</v>
      </c>
    </row>
    <row r="710" spans="1:1" customFormat="1" ht="12.75" hidden="1" x14ac:dyDescent="0.2">
      <c r="A710" s="109" t="s">
        <v>1047</v>
      </c>
    </row>
    <row r="711" spans="1:1" customFormat="1" ht="12.75" hidden="1" x14ac:dyDescent="0.2">
      <c r="A711" s="109" t="s">
        <v>1048</v>
      </c>
    </row>
    <row r="712" spans="1:1" customFormat="1" ht="12.75" hidden="1" x14ac:dyDescent="0.2">
      <c r="A712" s="109" t="s">
        <v>1049</v>
      </c>
    </row>
    <row r="713" spans="1:1" customFormat="1" ht="12.75" hidden="1" x14ac:dyDescent="0.2">
      <c r="A713" s="109" t="s">
        <v>1050</v>
      </c>
    </row>
    <row r="714" spans="1:1" customFormat="1" ht="12.75" hidden="1" x14ac:dyDescent="0.2">
      <c r="A714" s="109" t="s">
        <v>1051</v>
      </c>
    </row>
    <row r="715" spans="1:1" customFormat="1" ht="12.75" hidden="1" x14ac:dyDescent="0.2">
      <c r="A715" s="109" t="s">
        <v>1052</v>
      </c>
    </row>
    <row r="716" spans="1:1" customFormat="1" ht="12.75" hidden="1" x14ac:dyDescent="0.2">
      <c r="A716" s="109" t="s">
        <v>1053</v>
      </c>
    </row>
    <row r="717" spans="1:1" customFormat="1" ht="12.75" hidden="1" x14ac:dyDescent="0.2">
      <c r="A717" s="109" t="s">
        <v>1054</v>
      </c>
    </row>
    <row r="718" spans="1:1" customFormat="1" ht="12.75" hidden="1" x14ac:dyDescent="0.2">
      <c r="A718" s="109" t="s">
        <v>1055</v>
      </c>
    </row>
    <row r="719" spans="1:1" customFormat="1" ht="12.75" hidden="1" x14ac:dyDescent="0.2">
      <c r="A719" s="109" t="s">
        <v>1056</v>
      </c>
    </row>
    <row r="720" spans="1:1" customFormat="1" ht="12.75" hidden="1" x14ac:dyDescent="0.2">
      <c r="A720" s="109" t="s">
        <v>1057</v>
      </c>
    </row>
    <row r="721" spans="1:1" customFormat="1" ht="12.75" hidden="1" x14ac:dyDescent="0.2">
      <c r="A721" s="109" t="s">
        <v>1058</v>
      </c>
    </row>
    <row r="722" spans="1:1" customFormat="1" ht="12.75" hidden="1" x14ac:dyDescent="0.2">
      <c r="A722" s="109" t="s">
        <v>1059</v>
      </c>
    </row>
    <row r="723" spans="1:1" customFormat="1" ht="12.75" hidden="1" x14ac:dyDescent="0.2">
      <c r="A723" s="109" t="s">
        <v>1060</v>
      </c>
    </row>
    <row r="724" spans="1:1" customFormat="1" ht="12.75" hidden="1" x14ac:dyDescent="0.2">
      <c r="A724" s="109" t="s">
        <v>1061</v>
      </c>
    </row>
    <row r="725" spans="1:1" customFormat="1" ht="12.75" hidden="1" x14ac:dyDescent="0.2">
      <c r="A725" s="109" t="s">
        <v>1062</v>
      </c>
    </row>
    <row r="726" spans="1:1" customFormat="1" ht="12.75" hidden="1" x14ac:dyDescent="0.2">
      <c r="A726" s="109" t="s">
        <v>1063</v>
      </c>
    </row>
    <row r="727" spans="1:1" customFormat="1" ht="12.75" hidden="1" x14ac:dyDescent="0.2">
      <c r="A727" s="109" t="s">
        <v>1064</v>
      </c>
    </row>
    <row r="728" spans="1:1" customFormat="1" ht="12.75" hidden="1" x14ac:dyDescent="0.2">
      <c r="A728" s="109" t="s">
        <v>1065</v>
      </c>
    </row>
    <row r="729" spans="1:1" customFormat="1" ht="12.75" hidden="1" x14ac:dyDescent="0.2">
      <c r="A729" s="109" t="s">
        <v>1066</v>
      </c>
    </row>
    <row r="730" spans="1:1" customFormat="1" ht="12.75" hidden="1" x14ac:dyDescent="0.2">
      <c r="A730" s="109" t="s">
        <v>1067</v>
      </c>
    </row>
    <row r="731" spans="1:1" customFormat="1" ht="12.75" hidden="1" x14ac:dyDescent="0.2">
      <c r="A731" s="109" t="s">
        <v>1068</v>
      </c>
    </row>
    <row r="732" spans="1:1" customFormat="1" ht="12.75" hidden="1" x14ac:dyDescent="0.2">
      <c r="A732" s="109" t="s">
        <v>1069</v>
      </c>
    </row>
    <row r="733" spans="1:1" customFormat="1" ht="12.75" hidden="1" x14ac:dyDescent="0.2">
      <c r="A733" s="109" t="s">
        <v>1070</v>
      </c>
    </row>
    <row r="734" spans="1:1" customFormat="1" ht="12.75" hidden="1" x14ac:dyDescent="0.2">
      <c r="A734" s="109" t="s">
        <v>1071</v>
      </c>
    </row>
    <row r="735" spans="1:1" customFormat="1" ht="12.75" hidden="1" x14ac:dyDescent="0.2">
      <c r="A735" s="109" t="s">
        <v>1072</v>
      </c>
    </row>
    <row r="736" spans="1:1" customFormat="1" ht="12.75" hidden="1" x14ac:dyDescent="0.2">
      <c r="A736" s="109" t="s">
        <v>1073</v>
      </c>
    </row>
    <row r="737" spans="1:1" customFormat="1" ht="12.75" hidden="1" x14ac:dyDescent="0.2">
      <c r="A737" s="109" t="s">
        <v>1074</v>
      </c>
    </row>
    <row r="738" spans="1:1" customFormat="1" ht="12.75" hidden="1" x14ac:dyDescent="0.2">
      <c r="A738" s="109" t="s">
        <v>1075</v>
      </c>
    </row>
    <row r="739" spans="1:1" customFormat="1" ht="12.75" hidden="1" x14ac:dyDescent="0.2">
      <c r="A739" s="109" t="s">
        <v>1076</v>
      </c>
    </row>
    <row r="740" spans="1:1" customFormat="1" ht="12.75" hidden="1" x14ac:dyDescent="0.2">
      <c r="A740" s="109" t="s">
        <v>1077</v>
      </c>
    </row>
    <row r="741" spans="1:1" customFormat="1" ht="12.75" hidden="1" x14ac:dyDescent="0.2">
      <c r="A741" s="109" t="s">
        <v>1078</v>
      </c>
    </row>
    <row r="742" spans="1:1" customFormat="1" ht="12.75" hidden="1" x14ac:dyDescent="0.2">
      <c r="A742" s="109" t="s">
        <v>1079</v>
      </c>
    </row>
    <row r="743" spans="1:1" customFormat="1" ht="12.75" hidden="1" x14ac:dyDescent="0.2">
      <c r="A743" s="109" t="s">
        <v>1080</v>
      </c>
    </row>
    <row r="744" spans="1:1" customFormat="1" ht="12.75" hidden="1" x14ac:dyDescent="0.2">
      <c r="A744" s="109" t="s">
        <v>1081</v>
      </c>
    </row>
    <row r="745" spans="1:1" customFormat="1" ht="12.75" hidden="1" x14ac:dyDescent="0.2">
      <c r="A745" s="109" t="s">
        <v>1082</v>
      </c>
    </row>
    <row r="746" spans="1:1" customFormat="1" ht="12.75" hidden="1" x14ac:dyDescent="0.2">
      <c r="A746" s="109" t="s">
        <v>1083</v>
      </c>
    </row>
    <row r="747" spans="1:1" customFormat="1" ht="12.75" hidden="1" x14ac:dyDescent="0.2">
      <c r="A747" s="109" t="s">
        <v>1084</v>
      </c>
    </row>
    <row r="748" spans="1:1" customFormat="1" ht="12.75" hidden="1" x14ac:dyDescent="0.2">
      <c r="A748" s="109" t="s">
        <v>1085</v>
      </c>
    </row>
    <row r="749" spans="1:1" customFormat="1" ht="12.75" hidden="1" x14ac:dyDescent="0.2">
      <c r="A749" s="109" t="s">
        <v>1086</v>
      </c>
    </row>
    <row r="750" spans="1:1" customFormat="1" ht="12.75" hidden="1" x14ac:dyDescent="0.2">
      <c r="A750" s="109" t="s">
        <v>1087</v>
      </c>
    </row>
    <row r="751" spans="1:1" customFormat="1" ht="12.75" hidden="1" x14ac:dyDescent="0.2">
      <c r="A751" s="109" t="s">
        <v>1088</v>
      </c>
    </row>
    <row r="752" spans="1:1" customFormat="1" ht="12.75" hidden="1" x14ac:dyDescent="0.2">
      <c r="A752" s="109" t="s">
        <v>1089</v>
      </c>
    </row>
    <row r="753" spans="1:1" customFormat="1" ht="12.75" hidden="1" x14ac:dyDescent="0.2">
      <c r="A753" s="109" t="s">
        <v>1090</v>
      </c>
    </row>
    <row r="754" spans="1:1" customFormat="1" ht="12.75" hidden="1" x14ac:dyDescent="0.2">
      <c r="A754" s="109" t="s">
        <v>1091</v>
      </c>
    </row>
    <row r="755" spans="1:1" customFormat="1" ht="12.75" hidden="1" x14ac:dyDescent="0.2">
      <c r="A755" s="109" t="s">
        <v>1092</v>
      </c>
    </row>
    <row r="756" spans="1:1" customFormat="1" ht="12.75" hidden="1" x14ac:dyDescent="0.2">
      <c r="A756" s="109" t="s">
        <v>1093</v>
      </c>
    </row>
    <row r="757" spans="1:1" customFormat="1" ht="12.75" hidden="1" x14ac:dyDescent="0.2">
      <c r="A757" s="109" t="s">
        <v>1094</v>
      </c>
    </row>
    <row r="758" spans="1:1" customFormat="1" ht="12.75" hidden="1" x14ac:dyDescent="0.2">
      <c r="A758" s="109" t="s">
        <v>1095</v>
      </c>
    </row>
    <row r="759" spans="1:1" customFormat="1" ht="12.75" hidden="1" x14ac:dyDescent="0.2">
      <c r="A759" s="109" t="s">
        <v>1096</v>
      </c>
    </row>
    <row r="760" spans="1:1" customFormat="1" ht="12.75" hidden="1" x14ac:dyDescent="0.2">
      <c r="A760" s="109" t="s">
        <v>1097</v>
      </c>
    </row>
    <row r="761" spans="1:1" customFormat="1" ht="12.75" hidden="1" x14ac:dyDescent="0.2">
      <c r="A761" s="109" t="s">
        <v>1098</v>
      </c>
    </row>
    <row r="762" spans="1:1" customFormat="1" ht="12.75" hidden="1" x14ac:dyDescent="0.2">
      <c r="A762" s="109" t="s">
        <v>1099</v>
      </c>
    </row>
    <row r="763" spans="1:1" customFormat="1" ht="12.75" hidden="1" x14ac:dyDescent="0.2">
      <c r="A763" s="109" t="s">
        <v>1100</v>
      </c>
    </row>
    <row r="764" spans="1:1" customFormat="1" ht="12.75" hidden="1" x14ac:dyDescent="0.2">
      <c r="A764" s="109" t="s">
        <v>1101</v>
      </c>
    </row>
    <row r="765" spans="1:1" customFormat="1" ht="12.75" hidden="1" x14ac:dyDescent="0.2">
      <c r="A765" s="109" t="s">
        <v>1102</v>
      </c>
    </row>
    <row r="766" spans="1:1" customFormat="1" ht="12.75" hidden="1" x14ac:dyDescent="0.2">
      <c r="A766" s="109" t="s">
        <v>1103</v>
      </c>
    </row>
    <row r="767" spans="1:1" customFormat="1" ht="12.75" hidden="1" x14ac:dyDescent="0.2">
      <c r="A767" s="109" t="s">
        <v>1104</v>
      </c>
    </row>
    <row r="768" spans="1:1" customFormat="1" ht="12.75" hidden="1" x14ac:dyDescent="0.2">
      <c r="A768" s="109" t="s">
        <v>1105</v>
      </c>
    </row>
    <row r="769" spans="1:1" customFormat="1" ht="12.75" hidden="1" x14ac:dyDescent="0.2">
      <c r="A769" s="109" t="s">
        <v>1106</v>
      </c>
    </row>
    <row r="770" spans="1:1" customFormat="1" ht="12.75" hidden="1" x14ac:dyDescent="0.2">
      <c r="A770" s="109" t="s">
        <v>1107</v>
      </c>
    </row>
    <row r="771" spans="1:1" customFormat="1" ht="12.75" hidden="1" x14ac:dyDescent="0.2">
      <c r="A771" s="109" t="s">
        <v>1108</v>
      </c>
    </row>
    <row r="772" spans="1:1" customFormat="1" ht="12.75" hidden="1" x14ac:dyDescent="0.2">
      <c r="A772" s="109" t="s">
        <v>1109</v>
      </c>
    </row>
    <row r="773" spans="1:1" customFormat="1" ht="12.75" hidden="1" x14ac:dyDescent="0.2">
      <c r="A773" s="109" t="s">
        <v>1110</v>
      </c>
    </row>
    <row r="774" spans="1:1" customFormat="1" ht="12.75" hidden="1" x14ac:dyDescent="0.2">
      <c r="A774" s="109" t="s">
        <v>1111</v>
      </c>
    </row>
    <row r="775" spans="1:1" customFormat="1" ht="12.75" hidden="1" x14ac:dyDescent="0.2">
      <c r="A775" s="109" t="s">
        <v>1112</v>
      </c>
    </row>
    <row r="776" spans="1:1" customFormat="1" ht="12.75" hidden="1" x14ac:dyDescent="0.2">
      <c r="A776" s="109" t="s">
        <v>1113</v>
      </c>
    </row>
    <row r="777" spans="1:1" customFormat="1" ht="12.75" hidden="1" x14ac:dyDescent="0.2">
      <c r="A777" s="109" t="s">
        <v>1114</v>
      </c>
    </row>
    <row r="778" spans="1:1" customFormat="1" ht="12.75" hidden="1" x14ac:dyDescent="0.2">
      <c r="A778" s="109" t="s">
        <v>1115</v>
      </c>
    </row>
    <row r="779" spans="1:1" customFormat="1" ht="12.75" hidden="1" x14ac:dyDescent="0.2">
      <c r="A779" s="109" t="s">
        <v>1116</v>
      </c>
    </row>
    <row r="780" spans="1:1" customFormat="1" ht="12.75" hidden="1" x14ac:dyDescent="0.2">
      <c r="A780" s="109" t="s">
        <v>1117</v>
      </c>
    </row>
    <row r="781" spans="1:1" customFormat="1" ht="12.75" hidden="1" x14ac:dyDescent="0.2">
      <c r="A781" s="109" t="s">
        <v>1118</v>
      </c>
    </row>
    <row r="782" spans="1:1" customFormat="1" ht="12.75" hidden="1" x14ac:dyDescent="0.2">
      <c r="A782" s="109" t="s">
        <v>1119</v>
      </c>
    </row>
    <row r="783" spans="1:1" customFormat="1" ht="12.75" hidden="1" x14ac:dyDescent="0.2">
      <c r="A783" s="109" t="s">
        <v>1120</v>
      </c>
    </row>
    <row r="784" spans="1:1" customFormat="1" ht="12.75" hidden="1" x14ac:dyDescent="0.2">
      <c r="A784" s="109" t="s">
        <v>1121</v>
      </c>
    </row>
    <row r="785" spans="1:1" customFormat="1" ht="12.75" hidden="1" x14ac:dyDescent="0.2">
      <c r="A785" s="109" t="s">
        <v>1122</v>
      </c>
    </row>
    <row r="786" spans="1:1" customFormat="1" ht="12.75" hidden="1" x14ac:dyDescent="0.2">
      <c r="A786" s="109" t="s">
        <v>1123</v>
      </c>
    </row>
    <row r="787" spans="1:1" customFormat="1" ht="12.75" hidden="1" x14ac:dyDescent="0.2">
      <c r="A787" s="109" t="s">
        <v>1124</v>
      </c>
    </row>
    <row r="788" spans="1:1" customFormat="1" ht="12.75" hidden="1" x14ac:dyDescent="0.2">
      <c r="A788" s="109" t="s">
        <v>1125</v>
      </c>
    </row>
    <row r="789" spans="1:1" customFormat="1" ht="12.75" hidden="1" x14ac:dyDescent="0.2">
      <c r="A789" s="109" t="s">
        <v>1126</v>
      </c>
    </row>
    <row r="790" spans="1:1" customFormat="1" ht="12.75" hidden="1" x14ac:dyDescent="0.2">
      <c r="A790" s="109" t="s">
        <v>1127</v>
      </c>
    </row>
    <row r="791" spans="1:1" customFormat="1" ht="12.75" hidden="1" x14ac:dyDescent="0.2">
      <c r="A791" s="109" t="s">
        <v>1128</v>
      </c>
    </row>
    <row r="792" spans="1:1" customFormat="1" ht="12.75" hidden="1" x14ac:dyDescent="0.2">
      <c r="A792" s="109" t="s">
        <v>1129</v>
      </c>
    </row>
    <row r="793" spans="1:1" customFormat="1" ht="12.75" hidden="1" x14ac:dyDescent="0.2">
      <c r="A793" s="109" t="s">
        <v>1130</v>
      </c>
    </row>
    <row r="794" spans="1:1" customFormat="1" ht="12.75" hidden="1" x14ac:dyDescent="0.2">
      <c r="A794" s="109" t="s">
        <v>1131</v>
      </c>
    </row>
    <row r="795" spans="1:1" customFormat="1" ht="12.75" hidden="1" x14ac:dyDescent="0.2">
      <c r="A795" s="109" t="s">
        <v>1132</v>
      </c>
    </row>
    <row r="796" spans="1:1" customFormat="1" ht="12.75" hidden="1" x14ac:dyDescent="0.2">
      <c r="A796" s="109" t="s">
        <v>1133</v>
      </c>
    </row>
    <row r="797" spans="1:1" customFormat="1" ht="12.75" hidden="1" x14ac:dyDescent="0.2">
      <c r="A797" s="109" t="s">
        <v>1134</v>
      </c>
    </row>
    <row r="798" spans="1:1" customFormat="1" ht="12.75" hidden="1" x14ac:dyDescent="0.2">
      <c r="A798" s="109" t="s">
        <v>1135</v>
      </c>
    </row>
    <row r="799" spans="1:1" customFormat="1" ht="12.75" hidden="1" x14ac:dyDescent="0.2">
      <c r="A799" s="109" t="s">
        <v>1136</v>
      </c>
    </row>
    <row r="800" spans="1:1" customFormat="1" ht="12.75" hidden="1" x14ac:dyDescent="0.2">
      <c r="A800" s="109" t="s">
        <v>1137</v>
      </c>
    </row>
    <row r="801" spans="1:1" customFormat="1" ht="12.75" hidden="1" x14ac:dyDescent="0.2">
      <c r="A801" s="109" t="s">
        <v>1138</v>
      </c>
    </row>
    <row r="802" spans="1:1" customFormat="1" ht="12.75" hidden="1" x14ac:dyDescent="0.2">
      <c r="A802" s="109" t="s">
        <v>1139</v>
      </c>
    </row>
    <row r="803" spans="1:1" customFormat="1" ht="12.75" hidden="1" x14ac:dyDescent="0.2">
      <c r="A803" s="109" t="s">
        <v>1140</v>
      </c>
    </row>
    <row r="804" spans="1:1" customFormat="1" ht="12.75" hidden="1" x14ac:dyDescent="0.2">
      <c r="A804" s="109" t="s">
        <v>1141</v>
      </c>
    </row>
    <row r="805" spans="1:1" customFormat="1" ht="12.75" hidden="1" x14ac:dyDescent="0.2">
      <c r="A805" s="109" t="s">
        <v>1142</v>
      </c>
    </row>
    <row r="806" spans="1:1" customFormat="1" ht="12.75" hidden="1" x14ac:dyDescent="0.2">
      <c r="A806" s="109" t="s">
        <v>1143</v>
      </c>
    </row>
    <row r="807" spans="1:1" customFormat="1" ht="12.75" hidden="1" x14ac:dyDescent="0.2">
      <c r="A807" s="109" t="s">
        <v>1144</v>
      </c>
    </row>
    <row r="808" spans="1:1" customFormat="1" ht="12.75" hidden="1" x14ac:dyDescent="0.2">
      <c r="A808" s="109" t="s">
        <v>1145</v>
      </c>
    </row>
    <row r="809" spans="1:1" customFormat="1" ht="12.75" hidden="1" x14ac:dyDescent="0.2">
      <c r="A809" s="109" t="s">
        <v>1146</v>
      </c>
    </row>
    <row r="810" spans="1:1" customFormat="1" ht="12.75" hidden="1" x14ac:dyDescent="0.2">
      <c r="A810" s="109" t="s">
        <v>1147</v>
      </c>
    </row>
    <row r="811" spans="1:1" customFormat="1" ht="12.75" hidden="1" x14ac:dyDescent="0.2">
      <c r="A811" s="109" t="s">
        <v>1148</v>
      </c>
    </row>
    <row r="812" spans="1:1" customFormat="1" ht="12.75" hidden="1" x14ac:dyDescent="0.2">
      <c r="A812" s="109" t="s">
        <v>1149</v>
      </c>
    </row>
    <row r="813" spans="1:1" customFormat="1" ht="12.75" hidden="1" x14ac:dyDescent="0.2">
      <c r="A813" s="109" t="s">
        <v>1150</v>
      </c>
    </row>
    <row r="814" spans="1:1" customFormat="1" ht="12.75" hidden="1" x14ac:dyDescent="0.2">
      <c r="A814" s="109" t="s">
        <v>1151</v>
      </c>
    </row>
    <row r="815" spans="1:1" customFormat="1" ht="12.75" hidden="1" x14ac:dyDescent="0.2">
      <c r="A815" s="109" t="s">
        <v>1152</v>
      </c>
    </row>
    <row r="816" spans="1:1" customFormat="1" ht="12.75" hidden="1" x14ac:dyDescent="0.2">
      <c r="A816" s="109" t="s">
        <v>1153</v>
      </c>
    </row>
    <row r="817" spans="1:3" customFormat="1" ht="12.75" hidden="1" x14ac:dyDescent="0.2">
      <c r="A817" s="109" t="s">
        <v>1154</v>
      </c>
    </row>
    <row r="818" spans="1:3" customFormat="1" ht="12.75" hidden="1" x14ac:dyDescent="0.2">
      <c r="A818" s="109" t="s">
        <v>1155</v>
      </c>
    </row>
    <row r="819" spans="1:3" customFormat="1" ht="12.75" hidden="1" x14ac:dyDescent="0.2">
      <c r="A819" s="109" t="s">
        <v>1156</v>
      </c>
    </row>
    <row r="820" spans="1:3" customFormat="1" ht="12.75" hidden="1" x14ac:dyDescent="0.2">
      <c r="A820" s="109" t="s">
        <v>1157</v>
      </c>
    </row>
    <row r="821" spans="1:3" customFormat="1" ht="12.75" hidden="1" x14ac:dyDescent="0.2">
      <c r="A821" s="109" t="s">
        <v>1158</v>
      </c>
    </row>
    <row r="822" spans="1:3" customFormat="1" ht="12.75" hidden="1" x14ac:dyDescent="0.2">
      <c r="A822" s="109" t="s">
        <v>1159</v>
      </c>
    </row>
    <row r="823" spans="1:3" customFormat="1" ht="12.75" hidden="1" x14ac:dyDescent="0.2">
      <c r="A823" s="109" t="s">
        <v>1160</v>
      </c>
    </row>
    <row r="824" spans="1:3" customFormat="1" ht="12.75" hidden="1" x14ac:dyDescent="0.2">
      <c r="A824" s="109" t="s">
        <v>1161</v>
      </c>
    </row>
    <row r="825" spans="1:3" customFormat="1" ht="12.75" hidden="1" x14ac:dyDescent="0.2">
      <c r="A825" s="109" t="s">
        <v>1162</v>
      </c>
    </row>
    <row r="826" spans="1:3" customFormat="1" ht="12.75" hidden="1" x14ac:dyDescent="0.2">
      <c r="A826" t="s">
        <v>452</v>
      </c>
    </row>
    <row r="827" spans="1:3" customFormat="1" ht="12.75" hidden="1" x14ac:dyDescent="0.2">
      <c r="A827" t="s">
        <v>453</v>
      </c>
      <c r="C827" s="30"/>
    </row>
    <row r="828" spans="1:3" customFormat="1" ht="12.75" hidden="1" x14ac:dyDescent="0.2">
      <c r="A828" t="s">
        <v>454</v>
      </c>
      <c r="C828" s="30"/>
    </row>
    <row r="829" spans="1:3" customFormat="1" ht="12.75" hidden="1" x14ac:dyDescent="0.2">
      <c r="A829" t="s">
        <v>455</v>
      </c>
      <c r="C829" s="30"/>
    </row>
    <row r="830" spans="1:3" customFormat="1" ht="12.75" hidden="1" x14ac:dyDescent="0.2">
      <c r="A830" t="s">
        <v>456</v>
      </c>
      <c r="C830" s="30"/>
    </row>
    <row r="831" spans="1:3" customFormat="1" ht="12.75" hidden="1" x14ac:dyDescent="0.2">
      <c r="A831" t="s">
        <v>457</v>
      </c>
      <c r="C831" s="30"/>
    </row>
    <row r="832" spans="1:3" customFormat="1" ht="12.75" hidden="1" x14ac:dyDescent="0.2">
      <c r="A832" t="s">
        <v>458</v>
      </c>
      <c r="C832" s="30"/>
    </row>
    <row r="833" spans="1:3" customFormat="1" ht="12.75" hidden="1" x14ac:dyDescent="0.2">
      <c r="A833" t="s">
        <v>459</v>
      </c>
      <c r="C833" s="30"/>
    </row>
    <row r="834" spans="1:3" customFormat="1" ht="12.75" hidden="1" x14ac:dyDescent="0.2">
      <c r="A834" t="s">
        <v>460</v>
      </c>
      <c r="C834" s="30"/>
    </row>
    <row r="835" spans="1:3" customFormat="1" ht="12.75" hidden="1" x14ac:dyDescent="0.2">
      <c r="A835" t="s">
        <v>461</v>
      </c>
      <c r="C835" s="30"/>
    </row>
    <row r="836" spans="1:3" customFormat="1" ht="12.75" hidden="1" x14ac:dyDescent="0.2">
      <c r="A836" t="s">
        <v>462</v>
      </c>
      <c r="C836" s="30"/>
    </row>
    <row r="837" spans="1:3" customFormat="1" ht="12.75" hidden="1" x14ac:dyDescent="0.2">
      <c r="A837" t="s">
        <v>463</v>
      </c>
      <c r="C837" s="30"/>
    </row>
    <row r="838" spans="1:3" customFormat="1" ht="12.75" hidden="1" x14ac:dyDescent="0.2">
      <c r="A838" t="s">
        <v>464</v>
      </c>
      <c r="C838" s="30"/>
    </row>
    <row r="839" spans="1:3" customFormat="1" ht="12.75" hidden="1" x14ac:dyDescent="0.2">
      <c r="A839" t="s">
        <v>465</v>
      </c>
      <c r="C839" s="30"/>
    </row>
    <row r="840" spans="1:3" customFormat="1" ht="12.75" hidden="1" x14ac:dyDescent="0.2">
      <c r="A840" t="s">
        <v>466</v>
      </c>
      <c r="C840" s="30"/>
    </row>
    <row r="841" spans="1:3" customFormat="1" ht="12.75" hidden="1" x14ac:dyDescent="0.2">
      <c r="A841" t="s">
        <v>467</v>
      </c>
      <c r="C841" s="30"/>
    </row>
    <row r="842" spans="1:3" customFormat="1" ht="12.75" hidden="1" x14ac:dyDescent="0.2">
      <c r="A842" t="s">
        <v>468</v>
      </c>
      <c r="C842" s="30"/>
    </row>
    <row r="843" spans="1:3" customFormat="1" ht="12.75" hidden="1" x14ac:dyDescent="0.2">
      <c r="A843" t="s">
        <v>469</v>
      </c>
      <c r="C843" s="30"/>
    </row>
    <row r="844" spans="1:3" customFormat="1" ht="12.75" hidden="1" x14ac:dyDescent="0.2">
      <c r="A844" t="s">
        <v>470</v>
      </c>
      <c r="C844" s="30"/>
    </row>
    <row r="845" spans="1:3" customFormat="1" ht="12.75" hidden="1" x14ac:dyDescent="0.2">
      <c r="A845" t="s">
        <v>471</v>
      </c>
      <c r="C845" s="30"/>
    </row>
    <row r="846" spans="1:3" customFormat="1" ht="12.75" hidden="1" x14ac:dyDescent="0.2">
      <c r="A846" t="s">
        <v>472</v>
      </c>
      <c r="C846" s="30"/>
    </row>
    <row r="847" spans="1:3" customFormat="1" ht="12.75" hidden="1" x14ac:dyDescent="0.2">
      <c r="A847" t="s">
        <v>473</v>
      </c>
      <c r="C847" s="30"/>
    </row>
    <row r="848" spans="1:3" customFormat="1" ht="12.75" hidden="1" x14ac:dyDescent="0.2">
      <c r="A848" t="s">
        <v>474</v>
      </c>
      <c r="C848" s="30"/>
    </row>
    <row r="849" spans="1:3" customFormat="1" ht="12.75" hidden="1" x14ac:dyDescent="0.2">
      <c r="A849" t="s">
        <v>475</v>
      </c>
      <c r="C849" s="30"/>
    </row>
    <row r="850" spans="1:3" customFormat="1" ht="12.75" hidden="1" x14ac:dyDescent="0.2">
      <c r="A850" t="s">
        <v>476</v>
      </c>
      <c r="C850" s="30"/>
    </row>
    <row r="851" spans="1:3" customFormat="1" ht="12.75" hidden="1" x14ac:dyDescent="0.2">
      <c r="A851" t="s">
        <v>477</v>
      </c>
      <c r="C851" s="30"/>
    </row>
    <row r="852" spans="1:3" customFormat="1" ht="12.75" hidden="1" x14ac:dyDescent="0.2">
      <c r="A852" t="s">
        <v>478</v>
      </c>
      <c r="C852" s="30"/>
    </row>
    <row r="853" spans="1:3" customFormat="1" ht="12.75" hidden="1" x14ac:dyDescent="0.2">
      <c r="A853" t="s">
        <v>479</v>
      </c>
      <c r="C853" s="30"/>
    </row>
    <row r="854" spans="1:3" customFormat="1" ht="12.75" hidden="1" x14ac:dyDescent="0.2">
      <c r="A854" t="s">
        <v>480</v>
      </c>
      <c r="C854" s="30"/>
    </row>
    <row r="855" spans="1:3" customFormat="1" ht="12.75" hidden="1" x14ac:dyDescent="0.2">
      <c r="A855" t="s">
        <v>481</v>
      </c>
      <c r="C855" s="30"/>
    </row>
    <row r="856" spans="1:3" customFormat="1" ht="12.75" hidden="1" x14ac:dyDescent="0.2">
      <c r="A856" t="s">
        <v>482</v>
      </c>
      <c r="C856" s="30"/>
    </row>
    <row r="857" spans="1:3" customFormat="1" ht="12.75" hidden="1" x14ac:dyDescent="0.2">
      <c r="A857" t="s">
        <v>483</v>
      </c>
      <c r="C857" s="30"/>
    </row>
    <row r="858" spans="1:3" customFormat="1" ht="12.75" hidden="1" x14ac:dyDescent="0.2">
      <c r="A858" t="s">
        <v>484</v>
      </c>
      <c r="C858" s="30"/>
    </row>
    <row r="859" spans="1:3" customFormat="1" ht="12.75" hidden="1" x14ac:dyDescent="0.2">
      <c r="A859" t="s">
        <v>485</v>
      </c>
      <c r="C859" s="30"/>
    </row>
    <row r="860" spans="1:3" customFormat="1" ht="12.75" hidden="1" x14ac:dyDescent="0.2">
      <c r="A860" t="s">
        <v>486</v>
      </c>
      <c r="C860" s="30"/>
    </row>
    <row r="861" spans="1:3" customFormat="1" ht="12.75" hidden="1" x14ac:dyDescent="0.2">
      <c r="A861" t="s">
        <v>487</v>
      </c>
      <c r="C861" s="30"/>
    </row>
    <row r="862" spans="1:3" customFormat="1" ht="12.75" hidden="1" x14ac:dyDescent="0.2">
      <c r="A862" t="s">
        <v>488</v>
      </c>
      <c r="C862" s="30"/>
    </row>
    <row r="863" spans="1:3" customFormat="1" ht="12.75" hidden="1" x14ac:dyDescent="0.2">
      <c r="A863" t="s">
        <v>489</v>
      </c>
      <c r="C863" s="30"/>
    </row>
    <row r="864" spans="1:3" customFormat="1" ht="12.75" hidden="1" x14ac:dyDescent="0.2">
      <c r="A864" t="s">
        <v>490</v>
      </c>
      <c r="C864" s="30"/>
    </row>
    <row r="865" spans="1:3" customFormat="1" ht="12.75" hidden="1" x14ac:dyDescent="0.2">
      <c r="A865" t="s">
        <v>491</v>
      </c>
      <c r="C865" s="30"/>
    </row>
    <row r="866" spans="1:3" customFormat="1" ht="12.75" hidden="1" x14ac:dyDescent="0.2">
      <c r="A866" t="s">
        <v>492</v>
      </c>
      <c r="C866" s="30"/>
    </row>
    <row r="867" spans="1:3" customFormat="1" ht="12.75" hidden="1" x14ac:dyDescent="0.2">
      <c r="A867" t="s">
        <v>493</v>
      </c>
      <c r="C867" s="30"/>
    </row>
    <row r="868" spans="1:3" customFormat="1" ht="12.75" hidden="1" x14ac:dyDescent="0.2">
      <c r="A868" t="s">
        <v>494</v>
      </c>
      <c r="C868" s="30"/>
    </row>
    <row r="869" spans="1:3" customFormat="1" ht="12.75" hidden="1" x14ac:dyDescent="0.2">
      <c r="A869" t="s">
        <v>495</v>
      </c>
      <c r="C869" s="30"/>
    </row>
    <row r="870" spans="1:3" customFormat="1" ht="12.75" hidden="1" x14ac:dyDescent="0.2">
      <c r="A870" t="s">
        <v>496</v>
      </c>
      <c r="C870" s="30"/>
    </row>
    <row r="871" spans="1:3" ht="12.75" hidden="1" x14ac:dyDescent="0.2">
      <c r="A871" t="s">
        <v>497</v>
      </c>
      <c r="B871"/>
    </row>
    <row r="872" spans="1:3" ht="12.75" hidden="1" x14ac:dyDescent="0.2">
      <c r="A872" t="s">
        <v>498</v>
      </c>
      <c r="B872"/>
    </row>
    <row r="873" spans="1:3" ht="12.75" hidden="1" x14ac:dyDescent="0.2">
      <c r="A873" t="s">
        <v>499</v>
      </c>
      <c r="B873"/>
    </row>
    <row r="874" spans="1:3" ht="12.75" hidden="1" x14ac:dyDescent="0.2">
      <c r="A874" t="s">
        <v>500</v>
      </c>
      <c r="B874"/>
    </row>
    <row r="875" spans="1:3" ht="12.75" hidden="1" x14ac:dyDescent="0.2">
      <c r="A875" t="s">
        <v>501</v>
      </c>
      <c r="B875"/>
    </row>
    <row r="876" spans="1:3" ht="12.75" hidden="1" x14ac:dyDescent="0.2">
      <c r="A876" t="s">
        <v>502</v>
      </c>
      <c r="B876"/>
    </row>
    <row r="877" spans="1:3" ht="12.75" hidden="1" x14ac:dyDescent="0.2">
      <c r="A877" s="101" t="s">
        <v>503</v>
      </c>
      <c r="B877"/>
    </row>
    <row r="878" spans="1:3" ht="12.75" hidden="1" x14ac:dyDescent="0.2">
      <c r="A878" s="30" t="s">
        <v>342</v>
      </c>
      <c r="B878"/>
    </row>
    <row r="879" spans="1:3" ht="12.75" hidden="1" x14ac:dyDescent="0.2">
      <c r="A879" s="30" t="s">
        <v>354</v>
      </c>
      <c r="B879"/>
    </row>
    <row r="880" spans="1:3" hidden="1" x14ac:dyDescent="0.2"/>
    <row r="881" spans="1:1" hidden="1" x14ac:dyDescent="0.2">
      <c r="A881" s="82" t="s">
        <v>225</v>
      </c>
    </row>
    <row r="882" spans="1:1" hidden="1" x14ac:dyDescent="0.2">
      <c r="A882" s="82" t="s">
        <v>226</v>
      </c>
    </row>
    <row r="883" spans="1:1" hidden="1" x14ac:dyDescent="0.2">
      <c r="A883" s="82" t="s">
        <v>227</v>
      </c>
    </row>
    <row r="884" spans="1:1" hidden="1" x14ac:dyDescent="0.2">
      <c r="A884" s="82" t="s">
        <v>228</v>
      </c>
    </row>
    <row r="885" spans="1:1" hidden="1" x14ac:dyDescent="0.2">
      <c r="A885" s="82" t="s">
        <v>229</v>
      </c>
    </row>
    <row r="886" spans="1:1" hidden="1" x14ac:dyDescent="0.2">
      <c r="A886" s="82" t="s">
        <v>230</v>
      </c>
    </row>
    <row r="887" spans="1:1" hidden="1" x14ac:dyDescent="0.2">
      <c r="A887" s="82" t="s">
        <v>231</v>
      </c>
    </row>
    <row r="888" spans="1:1" hidden="1" x14ac:dyDescent="0.2">
      <c r="A888" s="82" t="s">
        <v>232</v>
      </c>
    </row>
    <row r="889" spans="1:1" hidden="1" x14ac:dyDescent="0.2">
      <c r="A889" s="82" t="s">
        <v>233</v>
      </c>
    </row>
    <row r="890" spans="1:1" hidden="1" x14ac:dyDescent="0.2">
      <c r="A890" s="82" t="s">
        <v>234</v>
      </c>
    </row>
    <row r="891" spans="1:1" hidden="1" x14ac:dyDescent="0.2">
      <c r="A891" s="82" t="s">
        <v>235</v>
      </c>
    </row>
    <row r="892" spans="1:1" hidden="1" x14ac:dyDescent="0.2">
      <c r="A892" s="82" t="s">
        <v>236</v>
      </c>
    </row>
    <row r="893" spans="1:1" hidden="1" x14ac:dyDescent="0.2">
      <c r="A893" s="82" t="s">
        <v>237</v>
      </c>
    </row>
    <row r="894" spans="1:1" hidden="1" x14ac:dyDescent="0.2">
      <c r="A894" s="82" t="s">
        <v>238</v>
      </c>
    </row>
    <row r="895" spans="1:1" hidden="1" x14ac:dyDescent="0.2">
      <c r="A895" s="82" t="s">
        <v>239</v>
      </c>
    </row>
    <row r="896" spans="1:1" hidden="1" x14ac:dyDescent="0.2">
      <c r="A896" s="82" t="s">
        <v>240</v>
      </c>
    </row>
    <row r="897" spans="1:1" hidden="1" x14ac:dyDescent="0.2">
      <c r="A897" s="82" t="s">
        <v>241</v>
      </c>
    </row>
    <row r="898" spans="1:1" hidden="1" x14ac:dyDescent="0.2">
      <c r="A898" s="82" t="s">
        <v>242</v>
      </c>
    </row>
    <row r="899" spans="1:1" hidden="1" x14ac:dyDescent="0.2">
      <c r="A899" s="82" t="s">
        <v>243</v>
      </c>
    </row>
    <row r="900" spans="1:1" hidden="1" x14ac:dyDescent="0.2">
      <c r="A900" s="82" t="s">
        <v>244</v>
      </c>
    </row>
    <row r="901" spans="1:1" hidden="1" x14ac:dyDescent="0.2">
      <c r="A901" s="82" t="s">
        <v>245</v>
      </c>
    </row>
    <row r="902" spans="1:1" hidden="1" x14ac:dyDescent="0.2">
      <c r="A902" s="82" t="s">
        <v>246</v>
      </c>
    </row>
    <row r="903" spans="1:1" hidden="1" x14ac:dyDescent="0.2">
      <c r="A903" s="82" t="s">
        <v>247</v>
      </c>
    </row>
    <row r="904" spans="1:1" hidden="1" x14ac:dyDescent="0.2">
      <c r="A904" s="82" t="s">
        <v>248</v>
      </c>
    </row>
    <row r="905" spans="1:1" hidden="1" x14ac:dyDescent="0.2">
      <c r="A905" s="82" t="s">
        <v>249</v>
      </c>
    </row>
    <row r="906" spans="1:1" hidden="1" x14ac:dyDescent="0.2">
      <c r="A906" s="82" t="s">
        <v>250</v>
      </c>
    </row>
    <row r="907" spans="1:1" hidden="1" x14ac:dyDescent="0.2">
      <c r="A907" s="82" t="s">
        <v>251</v>
      </c>
    </row>
    <row r="908" spans="1:1" hidden="1" x14ac:dyDescent="0.2">
      <c r="A908" s="82" t="s">
        <v>252</v>
      </c>
    </row>
    <row r="909" spans="1:1" hidden="1" x14ac:dyDescent="0.2">
      <c r="A909" s="82" t="s">
        <v>253</v>
      </c>
    </row>
    <row r="910" spans="1:1" hidden="1" x14ac:dyDescent="0.2">
      <c r="A910" s="82" t="s">
        <v>254</v>
      </c>
    </row>
    <row r="911" spans="1:1" hidden="1" x14ac:dyDescent="0.2">
      <c r="A911" s="82" t="s">
        <v>255</v>
      </c>
    </row>
    <row r="912" spans="1:1" hidden="1" x14ac:dyDescent="0.2">
      <c r="A912" s="82"/>
    </row>
    <row r="913" spans="1:1" hidden="1" x14ac:dyDescent="0.2">
      <c r="A913" s="82" t="s">
        <v>331</v>
      </c>
    </row>
    <row r="914" spans="1:1" hidden="1" x14ac:dyDescent="0.2">
      <c r="A914" s="82" t="s">
        <v>332</v>
      </c>
    </row>
    <row r="915" spans="1:1" hidden="1" x14ac:dyDescent="0.2">
      <c r="A915" s="82" t="s">
        <v>333</v>
      </c>
    </row>
    <row r="916" spans="1:1" hidden="1" x14ac:dyDescent="0.2">
      <c r="A916" s="82" t="s">
        <v>334</v>
      </c>
    </row>
    <row r="917" spans="1:1" hidden="1" x14ac:dyDescent="0.2">
      <c r="A917" s="82" t="s">
        <v>335</v>
      </c>
    </row>
    <row r="918" spans="1:1" hidden="1" x14ac:dyDescent="0.2">
      <c r="A918" s="82" t="s">
        <v>336</v>
      </c>
    </row>
    <row r="919" spans="1:1" hidden="1" x14ac:dyDescent="0.2">
      <c r="A919" s="82" t="s">
        <v>337</v>
      </c>
    </row>
    <row r="920" spans="1:1" hidden="1" x14ac:dyDescent="0.2">
      <c r="A920" s="82" t="s">
        <v>338</v>
      </c>
    </row>
    <row r="921" spans="1:1" hidden="1" x14ac:dyDescent="0.2">
      <c r="A921" s="82" t="s">
        <v>339</v>
      </c>
    </row>
    <row r="922" spans="1:1" hidden="1" x14ac:dyDescent="0.2">
      <c r="A922" s="82" t="s">
        <v>299</v>
      </c>
    </row>
    <row r="923" spans="1:1" hidden="1" x14ac:dyDescent="0.2">
      <c r="A923" s="82" t="s">
        <v>300</v>
      </c>
    </row>
    <row r="924" spans="1:1" hidden="1" x14ac:dyDescent="0.2">
      <c r="A924" s="82" t="s">
        <v>301</v>
      </c>
    </row>
    <row r="925" spans="1:1" hidden="1" x14ac:dyDescent="0.2">
      <c r="A925" s="82" t="s">
        <v>302</v>
      </c>
    </row>
    <row r="926" spans="1:1" hidden="1" x14ac:dyDescent="0.2">
      <c r="A926" s="82" t="s">
        <v>303</v>
      </c>
    </row>
    <row r="927" spans="1:1" hidden="1" x14ac:dyDescent="0.2">
      <c r="A927" s="82" t="s">
        <v>379</v>
      </c>
    </row>
    <row r="928" spans="1:1" hidden="1" x14ac:dyDescent="0.2">
      <c r="A928" s="82" t="s">
        <v>380</v>
      </c>
    </row>
    <row r="929" spans="1:45" hidden="1" x14ac:dyDescent="0.2">
      <c r="A929" s="82" t="s">
        <v>381</v>
      </c>
    </row>
    <row r="930" spans="1:45" hidden="1" x14ac:dyDescent="0.2">
      <c r="A930" s="82" t="s">
        <v>382</v>
      </c>
    </row>
    <row r="931" spans="1:45" hidden="1" x14ac:dyDescent="0.2">
      <c r="A931" s="82" t="s">
        <v>383</v>
      </c>
    </row>
    <row r="932" spans="1:45" hidden="1" x14ac:dyDescent="0.2">
      <c r="A932" s="82" t="s">
        <v>384</v>
      </c>
    </row>
    <row r="933" spans="1:45" hidden="1" x14ac:dyDescent="0.2">
      <c r="A933" s="82" t="s">
        <v>385</v>
      </c>
    </row>
    <row r="934" spans="1:45" hidden="1" x14ac:dyDescent="0.2">
      <c r="A934" s="82" t="s">
        <v>1180</v>
      </c>
    </row>
    <row r="935" spans="1:45" hidden="1" x14ac:dyDescent="0.2">
      <c r="A935" s="82" t="s">
        <v>1181</v>
      </c>
    </row>
    <row r="936" spans="1:45" hidden="1" x14ac:dyDescent="0.2">
      <c r="A936" s="82" t="s">
        <v>1182</v>
      </c>
    </row>
    <row r="937" spans="1:45" hidden="1" x14ac:dyDescent="0.2">
      <c r="A937" s="82" t="s">
        <v>1183</v>
      </c>
    </row>
    <row r="938" spans="1:45" hidden="1" x14ac:dyDescent="0.2">
      <c r="A938" s="82" t="s">
        <v>1184</v>
      </c>
    </row>
    <row r="939" spans="1:45" hidden="1" x14ac:dyDescent="0.2">
      <c r="A939" s="82" t="s">
        <v>1213</v>
      </c>
    </row>
    <row r="940" spans="1:45" hidden="1" x14ac:dyDescent="0.2">
      <c r="A940" s="82" t="s">
        <v>1214</v>
      </c>
      <c r="B940" s="30">
        <v>2027</v>
      </c>
    </row>
    <row r="941" spans="1:45" hidden="1" x14ac:dyDescent="0.2">
      <c r="A941" s="82" t="s">
        <v>1215</v>
      </c>
    </row>
    <row r="942" spans="1:45" hidden="1" x14ac:dyDescent="0.2">
      <c r="A942" s="82" t="s">
        <v>1216</v>
      </c>
      <c r="H942" s="111"/>
      <c r="I942" s="111"/>
      <c r="J942" s="111"/>
      <c r="K942" s="111"/>
      <c r="L942" s="111"/>
      <c r="M942" s="111"/>
      <c r="N942" s="111"/>
      <c r="O942" s="111"/>
      <c r="P942" s="111"/>
      <c r="Q942" s="111"/>
      <c r="R942" s="111"/>
      <c r="S942" s="111"/>
      <c r="T942" s="111"/>
      <c r="U942" s="111"/>
      <c r="V942" s="111"/>
      <c r="W942" s="111"/>
      <c r="X942" s="111"/>
      <c r="Y942" s="111"/>
      <c r="Z942" s="111"/>
      <c r="AA942" s="111"/>
      <c r="AB942" s="111"/>
      <c r="AC942" s="111"/>
      <c r="AD942" s="111"/>
      <c r="AE942" s="111"/>
      <c r="AF942" s="111"/>
      <c r="AG942" s="111"/>
      <c r="AH942" s="111"/>
      <c r="AI942" s="111"/>
      <c r="AJ942" s="111"/>
      <c r="AK942" s="111"/>
      <c r="AL942" s="111"/>
      <c r="AM942" s="111"/>
      <c r="AN942" s="111"/>
      <c r="AO942" s="111"/>
      <c r="AP942" s="111"/>
      <c r="AQ942" s="111"/>
      <c r="AR942" s="111"/>
      <c r="AS942" s="111"/>
    </row>
    <row r="943" spans="1:45" hidden="1" x14ac:dyDescent="0.2">
      <c r="A943" s="82" t="s">
        <v>1217</v>
      </c>
      <c r="H943" s="111"/>
      <c r="I943" s="111"/>
      <c r="J943" s="111"/>
      <c r="K943" s="111"/>
      <c r="L943" s="111"/>
      <c r="M943" s="111"/>
      <c r="N943" s="111"/>
      <c r="O943" s="111"/>
      <c r="P943" s="111"/>
      <c r="Q943" s="111"/>
      <c r="R943" s="111"/>
      <c r="S943" s="111"/>
      <c r="T943" s="111"/>
      <c r="U943" s="111"/>
      <c r="V943" s="111"/>
      <c r="W943" s="111"/>
      <c r="X943" s="111"/>
      <c r="Y943" s="111"/>
      <c r="Z943" s="111"/>
      <c r="AA943" s="111"/>
      <c r="AB943" s="111"/>
      <c r="AC943" s="111"/>
      <c r="AD943" s="111"/>
      <c r="AE943" s="111"/>
      <c r="AF943" s="111"/>
      <c r="AG943" s="111"/>
      <c r="AH943" s="111"/>
      <c r="AI943" s="111"/>
      <c r="AJ943" s="111"/>
      <c r="AK943" s="111"/>
      <c r="AL943" s="111"/>
      <c r="AM943" s="111"/>
      <c r="AN943" s="111"/>
      <c r="AO943" s="111"/>
      <c r="AP943" s="111"/>
      <c r="AQ943" s="111"/>
      <c r="AR943" s="111"/>
      <c r="AS943" s="111"/>
    </row>
    <row r="944" spans="1:45" ht="11.25" hidden="1" customHeight="1" x14ac:dyDescent="0.2">
      <c r="A944" s="82"/>
      <c r="H944" s="111"/>
      <c r="I944" s="111"/>
      <c r="J944" s="317"/>
      <c r="K944" s="317"/>
      <c r="L944" s="317"/>
      <c r="M944" s="317"/>
      <c r="N944" s="317"/>
      <c r="O944" s="317"/>
      <c r="P944" s="317"/>
      <c r="Q944" s="317"/>
      <c r="R944" s="317"/>
      <c r="S944" s="317"/>
      <c r="T944" s="317"/>
      <c r="U944" s="317"/>
      <c r="V944" s="317"/>
      <c r="W944" s="317"/>
      <c r="X944" s="317"/>
      <c r="Y944" s="317"/>
      <c r="Z944" s="317"/>
      <c r="AA944" s="317"/>
      <c r="AB944" s="317"/>
      <c r="AC944" s="317"/>
      <c r="AD944" s="317"/>
      <c r="AE944" s="317"/>
      <c r="AF944" s="317"/>
      <c r="AG944" s="317"/>
      <c r="AH944" s="317"/>
      <c r="AI944" s="317"/>
      <c r="AJ944" s="317"/>
      <c r="AK944" s="317"/>
      <c r="AL944" s="317"/>
      <c r="AM944" s="317"/>
      <c r="AN944" s="317"/>
      <c r="AO944" s="317"/>
      <c r="AP944" s="317"/>
      <c r="AQ944" s="111"/>
      <c r="AR944" s="111"/>
      <c r="AS944" s="111"/>
    </row>
    <row r="945" spans="1:45" ht="15.75" hidden="1" customHeight="1" x14ac:dyDescent="0.2">
      <c r="A945" s="82"/>
      <c r="H945" s="111"/>
      <c r="I945" s="111"/>
      <c r="J945" s="318"/>
      <c r="K945" s="318"/>
      <c r="L945" s="318"/>
      <c r="M945" s="319"/>
      <c r="N945" s="319"/>
      <c r="O945" s="319"/>
      <c r="P945" s="319"/>
      <c r="Q945" s="319"/>
      <c r="R945" s="320"/>
      <c r="S945" s="321"/>
      <c r="T945" s="321"/>
      <c r="U945" s="321"/>
      <c r="V945" s="321"/>
      <c r="W945" s="321"/>
      <c r="X945" s="322"/>
      <c r="Y945" s="322"/>
      <c r="Z945" s="322"/>
      <c r="AA945" s="322"/>
      <c r="AB945" s="322"/>
      <c r="AC945" s="322"/>
      <c r="AD945" s="322"/>
      <c r="AE945" s="322"/>
      <c r="AF945" s="322"/>
      <c r="AG945" s="322"/>
      <c r="AH945" s="322"/>
      <c r="AI945" s="323"/>
      <c r="AJ945" s="323"/>
      <c r="AK945" s="323"/>
      <c r="AL945" s="323"/>
      <c r="AM945" s="323"/>
      <c r="AN945" s="323"/>
      <c r="AO945" s="323"/>
      <c r="AP945" s="323"/>
      <c r="AQ945" s="111"/>
      <c r="AR945" s="111"/>
      <c r="AS945" s="111"/>
    </row>
    <row r="946" spans="1:45" hidden="1" x14ac:dyDescent="0.2">
      <c r="A946" s="82"/>
      <c r="H946" s="111"/>
      <c r="I946" s="111"/>
      <c r="J946" s="111"/>
      <c r="K946" s="111"/>
      <c r="L946" s="111"/>
      <c r="M946" s="111"/>
      <c r="N946" s="111"/>
      <c r="O946" s="111"/>
      <c r="P946" s="111"/>
      <c r="Q946" s="111"/>
      <c r="R946" s="111"/>
      <c r="S946" s="111"/>
      <c r="T946" s="111"/>
      <c r="U946" s="111"/>
      <c r="V946" s="111"/>
      <c r="W946" s="111"/>
      <c r="X946" s="111"/>
      <c r="Y946" s="111"/>
      <c r="Z946" s="111"/>
      <c r="AA946" s="111"/>
      <c r="AB946" s="111"/>
      <c r="AC946" s="111"/>
      <c r="AD946" s="111"/>
      <c r="AE946" s="111"/>
      <c r="AF946" s="111"/>
      <c r="AG946" s="111"/>
      <c r="AH946" s="111"/>
      <c r="AI946" s="111"/>
      <c r="AJ946" s="111"/>
      <c r="AK946" s="111"/>
      <c r="AL946" s="111"/>
      <c r="AM946" s="111"/>
      <c r="AN946" s="111"/>
      <c r="AO946" s="111"/>
      <c r="AP946" s="111"/>
      <c r="AQ946" s="111"/>
      <c r="AR946" s="111"/>
      <c r="AS946" s="111"/>
    </row>
    <row r="947" spans="1:45" hidden="1" x14ac:dyDescent="0.2">
      <c r="A947" s="82"/>
      <c r="H947" s="111"/>
      <c r="I947" s="111"/>
      <c r="J947" s="111"/>
      <c r="K947" s="111"/>
      <c r="L947" s="111"/>
      <c r="M947" s="111"/>
      <c r="N947" s="111"/>
      <c r="O947" s="111"/>
      <c r="P947" s="111"/>
      <c r="Q947" s="111"/>
      <c r="R947" s="111"/>
      <c r="S947" s="111"/>
      <c r="T947" s="111"/>
      <c r="U947" s="111"/>
      <c r="V947" s="111"/>
      <c r="W947" s="111"/>
      <c r="X947" s="111"/>
      <c r="Y947" s="111"/>
      <c r="Z947" s="111"/>
      <c r="AA947" s="111"/>
      <c r="AB947" s="111"/>
      <c r="AC947" s="111"/>
      <c r="AD947" s="111"/>
      <c r="AE947" s="111"/>
      <c r="AF947" s="111"/>
      <c r="AG947" s="111"/>
      <c r="AH947" s="111"/>
      <c r="AI947" s="111"/>
      <c r="AJ947" s="111"/>
      <c r="AK947" s="111"/>
      <c r="AL947" s="111"/>
      <c r="AM947" s="111"/>
      <c r="AN947" s="111"/>
      <c r="AO947" s="111"/>
      <c r="AP947" s="111"/>
      <c r="AQ947" s="111"/>
      <c r="AR947" s="111"/>
      <c r="AS947" s="111"/>
    </row>
    <row r="948" spans="1:45" hidden="1" x14ac:dyDescent="0.2">
      <c r="A948" s="82"/>
      <c r="H948" s="111"/>
      <c r="I948" s="111"/>
      <c r="J948" s="111"/>
      <c r="K948" s="111"/>
      <c r="L948" s="111"/>
      <c r="M948" s="111"/>
      <c r="N948" s="111"/>
      <c r="O948" s="111"/>
      <c r="P948" s="111"/>
      <c r="Q948" s="111"/>
      <c r="R948" s="111"/>
      <c r="S948" s="111"/>
      <c r="T948" s="111"/>
      <c r="U948" s="111"/>
      <c r="V948" s="111"/>
      <c r="W948" s="111"/>
      <c r="X948" s="111"/>
      <c r="Y948" s="111"/>
      <c r="Z948" s="111"/>
      <c r="AA948" s="111"/>
      <c r="AB948" s="111"/>
      <c r="AC948" s="111"/>
      <c r="AD948" s="111"/>
      <c r="AE948" s="111"/>
      <c r="AF948" s="111"/>
      <c r="AG948" s="111"/>
      <c r="AH948" s="111"/>
      <c r="AI948" s="111"/>
      <c r="AJ948" s="111"/>
      <c r="AK948" s="111"/>
      <c r="AL948" s="111"/>
      <c r="AM948" s="111"/>
      <c r="AN948" s="111"/>
      <c r="AO948" s="111"/>
      <c r="AP948" s="111"/>
      <c r="AQ948" s="111"/>
      <c r="AR948" s="111"/>
      <c r="AS948" s="111"/>
    </row>
    <row r="949" spans="1:45" hidden="1" x14ac:dyDescent="0.2">
      <c r="A949" s="82"/>
      <c r="H949" s="111"/>
      <c r="I949" s="111"/>
      <c r="J949" s="111"/>
      <c r="K949" s="111"/>
      <c r="L949" s="111"/>
      <c r="M949" s="111"/>
      <c r="N949" s="111"/>
      <c r="O949" s="111"/>
      <c r="P949" s="111"/>
      <c r="Q949" s="111"/>
      <c r="R949" s="111"/>
      <c r="S949" s="111"/>
      <c r="T949" s="111"/>
      <c r="U949" s="111"/>
      <c r="V949" s="111"/>
      <c r="W949" s="111"/>
      <c r="X949" s="111"/>
      <c r="Y949" s="111"/>
      <c r="Z949" s="111"/>
      <c r="AA949" s="111"/>
      <c r="AB949" s="111"/>
      <c r="AC949" s="111"/>
      <c r="AD949" s="111"/>
      <c r="AE949" s="111"/>
      <c r="AF949" s="111"/>
      <c r="AG949" s="111"/>
      <c r="AH949" s="111"/>
      <c r="AI949" s="111"/>
      <c r="AJ949" s="111"/>
      <c r="AK949" s="111"/>
      <c r="AL949" s="111"/>
      <c r="AM949" s="111"/>
      <c r="AN949" s="111"/>
      <c r="AO949" s="111"/>
      <c r="AP949" s="111"/>
      <c r="AQ949" s="111"/>
      <c r="AR949" s="111"/>
      <c r="AS949" s="111"/>
    </row>
    <row r="950" spans="1:45" hidden="1" x14ac:dyDescent="0.2">
      <c r="A950" s="82"/>
      <c r="H950" s="111"/>
      <c r="I950" s="111"/>
      <c r="J950" s="111"/>
      <c r="K950" s="111"/>
      <c r="L950" s="111"/>
      <c r="M950" s="111"/>
      <c r="N950" s="111"/>
      <c r="O950" s="111"/>
      <c r="P950" s="111"/>
      <c r="Q950" s="111"/>
      <c r="R950" s="111"/>
      <c r="S950" s="111"/>
      <c r="T950" s="111"/>
      <c r="U950" s="111"/>
      <c r="V950" s="111"/>
      <c r="W950" s="111"/>
      <c r="X950" s="111"/>
      <c r="Y950" s="111"/>
      <c r="Z950" s="111"/>
      <c r="AA950" s="111"/>
      <c r="AB950" s="111"/>
      <c r="AC950" s="111"/>
      <c r="AD950" s="111"/>
      <c r="AE950" s="111"/>
      <c r="AF950" s="111"/>
      <c r="AG950" s="111"/>
      <c r="AH950" s="111"/>
      <c r="AI950" s="111"/>
      <c r="AJ950" s="111"/>
      <c r="AK950" s="111"/>
      <c r="AL950" s="111"/>
      <c r="AM950" s="111"/>
      <c r="AN950" s="111"/>
      <c r="AO950" s="111"/>
      <c r="AP950" s="111"/>
      <c r="AQ950" s="111"/>
      <c r="AR950" s="111"/>
      <c r="AS950" s="111"/>
    </row>
    <row r="951" spans="1:45" hidden="1" x14ac:dyDescent="0.2">
      <c r="A951" s="82"/>
      <c r="H951" s="111"/>
      <c r="I951" s="111"/>
      <c r="J951" s="111"/>
      <c r="K951" s="111"/>
      <c r="L951" s="111"/>
      <c r="M951" s="111"/>
      <c r="N951" s="111"/>
      <c r="O951" s="111"/>
      <c r="P951" s="111"/>
      <c r="Q951" s="111"/>
      <c r="R951" s="111"/>
      <c r="S951" s="111"/>
      <c r="T951" s="111"/>
      <c r="U951" s="111"/>
      <c r="V951" s="111"/>
      <c r="W951" s="111"/>
      <c r="X951" s="111"/>
      <c r="Y951" s="111"/>
      <c r="Z951" s="111"/>
      <c r="AA951" s="111"/>
      <c r="AB951" s="111"/>
      <c r="AC951" s="111"/>
      <c r="AD951" s="111"/>
      <c r="AE951" s="111"/>
      <c r="AF951" s="111"/>
      <c r="AG951" s="111"/>
      <c r="AH951" s="111"/>
      <c r="AI951" s="111"/>
      <c r="AJ951" s="111"/>
      <c r="AK951" s="111"/>
      <c r="AL951" s="111"/>
      <c r="AM951" s="111"/>
      <c r="AN951" s="111"/>
      <c r="AO951" s="111"/>
      <c r="AP951" s="111"/>
      <c r="AQ951" s="111"/>
      <c r="AR951" s="111"/>
      <c r="AS951" s="111"/>
    </row>
    <row r="952" spans="1:45" hidden="1" x14ac:dyDescent="0.2">
      <c r="A952" s="82"/>
      <c r="H952" s="111"/>
      <c r="I952" s="111"/>
      <c r="J952" s="111"/>
      <c r="K952" s="111"/>
      <c r="L952" s="111"/>
      <c r="M952" s="111"/>
      <c r="N952" s="111"/>
      <c r="O952" s="111"/>
      <c r="P952" s="111"/>
      <c r="Q952" s="111"/>
      <c r="R952" s="111"/>
      <c r="S952" s="111"/>
      <c r="T952" s="111"/>
      <c r="U952" s="111"/>
      <c r="V952" s="111"/>
      <c r="W952" s="111"/>
      <c r="X952" s="111"/>
      <c r="Y952" s="111"/>
      <c r="Z952" s="111"/>
      <c r="AA952" s="111"/>
      <c r="AB952" s="111"/>
      <c r="AC952" s="111"/>
      <c r="AD952" s="111"/>
      <c r="AE952" s="111"/>
      <c r="AF952" s="111"/>
      <c r="AG952" s="111"/>
      <c r="AH952" s="111"/>
      <c r="AI952" s="111"/>
      <c r="AJ952" s="111"/>
      <c r="AK952" s="111"/>
      <c r="AL952" s="111"/>
      <c r="AM952" s="111"/>
      <c r="AN952" s="111"/>
      <c r="AO952" s="111"/>
      <c r="AP952" s="111"/>
      <c r="AQ952" s="111"/>
      <c r="AR952" s="111"/>
      <c r="AS952" s="111"/>
    </row>
    <row r="953" spans="1:45" hidden="1" x14ac:dyDescent="0.2">
      <c r="A953" s="82"/>
      <c r="H953" s="111"/>
      <c r="I953" s="111"/>
      <c r="J953" s="111"/>
      <c r="K953" s="111"/>
      <c r="L953" s="111"/>
      <c r="M953" s="111"/>
      <c r="N953" s="111"/>
      <c r="O953" s="111"/>
      <c r="P953" s="111"/>
      <c r="Q953" s="111"/>
      <c r="R953" s="111"/>
      <c r="S953" s="111"/>
      <c r="T953" s="111"/>
      <c r="U953" s="111"/>
      <c r="V953" s="111"/>
      <c r="W953" s="111"/>
      <c r="X953" s="111"/>
      <c r="Y953" s="111"/>
      <c r="Z953" s="111"/>
      <c r="AA953" s="111"/>
      <c r="AB953" s="111"/>
      <c r="AC953" s="111"/>
      <c r="AD953" s="111"/>
      <c r="AE953" s="111"/>
      <c r="AF953" s="111"/>
      <c r="AG953" s="111"/>
      <c r="AH953" s="111"/>
      <c r="AI953" s="111"/>
      <c r="AJ953" s="111"/>
      <c r="AK953" s="111"/>
      <c r="AL953" s="111"/>
      <c r="AM953" s="111"/>
      <c r="AN953" s="111"/>
      <c r="AO953" s="111"/>
      <c r="AP953" s="111"/>
      <c r="AQ953" s="111"/>
      <c r="AR953" s="111"/>
      <c r="AS953" s="111"/>
    </row>
    <row r="954" spans="1:45" hidden="1" x14ac:dyDescent="0.2">
      <c r="A954" s="82"/>
    </row>
    <row r="955" spans="1:45" hidden="1" x14ac:dyDescent="0.2">
      <c r="A955" s="82"/>
    </row>
    <row r="956" spans="1:45" hidden="1" x14ac:dyDescent="0.2">
      <c r="A956" s="82"/>
    </row>
    <row r="957" spans="1:45" hidden="1" x14ac:dyDescent="0.2">
      <c r="A957" s="82"/>
    </row>
    <row r="958" spans="1:45" hidden="1" x14ac:dyDescent="0.2">
      <c r="A958" s="82"/>
    </row>
    <row r="959" spans="1:45" hidden="1" x14ac:dyDescent="0.2">
      <c r="A959" s="82"/>
    </row>
    <row r="960" spans="1:45" hidden="1" x14ac:dyDescent="0.2">
      <c r="A960" s="82"/>
    </row>
    <row r="961" spans="1:1" hidden="1" x14ac:dyDescent="0.2">
      <c r="A961" s="82"/>
    </row>
    <row r="962" spans="1:1" hidden="1" x14ac:dyDescent="0.2">
      <c r="A962" s="82"/>
    </row>
    <row r="963" spans="1:1" hidden="1" x14ac:dyDescent="0.2">
      <c r="A963" s="82"/>
    </row>
    <row r="964" spans="1:1" hidden="1" x14ac:dyDescent="0.2">
      <c r="A964" s="82"/>
    </row>
    <row r="965" spans="1:1" hidden="1" x14ac:dyDescent="0.2">
      <c r="A965" s="82"/>
    </row>
    <row r="966" spans="1:1" hidden="1" x14ac:dyDescent="0.2">
      <c r="A966" s="82"/>
    </row>
    <row r="967" spans="1:1" hidden="1" x14ac:dyDescent="0.2">
      <c r="A967" s="82"/>
    </row>
    <row r="968" spans="1:1" hidden="1" x14ac:dyDescent="0.2">
      <c r="A968" s="82"/>
    </row>
    <row r="969" spans="1:1" hidden="1" x14ac:dyDescent="0.2">
      <c r="A969" s="82"/>
    </row>
    <row r="970" spans="1:1" hidden="1" x14ac:dyDescent="0.2">
      <c r="A970" s="82"/>
    </row>
    <row r="971" spans="1:1" hidden="1" x14ac:dyDescent="0.2">
      <c r="A971" s="82"/>
    </row>
    <row r="972" spans="1:1" hidden="1" x14ac:dyDescent="0.2">
      <c r="A972" s="82"/>
    </row>
    <row r="973" spans="1:1" hidden="1" x14ac:dyDescent="0.2">
      <c r="A973" s="82"/>
    </row>
    <row r="974" spans="1:1" hidden="1" x14ac:dyDescent="0.2">
      <c r="A974" s="82"/>
    </row>
    <row r="975" spans="1:1" hidden="1" x14ac:dyDescent="0.2">
      <c r="A975" s="82"/>
    </row>
    <row r="976" spans="1:1" hidden="1" x14ac:dyDescent="0.2">
      <c r="A976" s="82"/>
    </row>
    <row r="977" spans="1:1" hidden="1" x14ac:dyDescent="0.2">
      <c r="A977" s="82"/>
    </row>
    <row r="978" spans="1:1" hidden="1" x14ac:dyDescent="0.2">
      <c r="A978" s="82"/>
    </row>
    <row r="979" spans="1:1" hidden="1" x14ac:dyDescent="0.2">
      <c r="A979" s="82"/>
    </row>
    <row r="980" spans="1:1" hidden="1" x14ac:dyDescent="0.2">
      <c r="A980" s="82"/>
    </row>
    <row r="981" spans="1:1" hidden="1" x14ac:dyDescent="0.2">
      <c r="A981" s="82"/>
    </row>
    <row r="982" spans="1:1" hidden="1" x14ac:dyDescent="0.2">
      <c r="A982" s="82"/>
    </row>
    <row r="983" spans="1:1" hidden="1" x14ac:dyDescent="0.2">
      <c r="A983" s="82"/>
    </row>
    <row r="984" spans="1:1" hidden="1" x14ac:dyDescent="0.2">
      <c r="A984" s="82"/>
    </row>
    <row r="985" spans="1:1" hidden="1" x14ac:dyDescent="0.2">
      <c r="A985" s="82"/>
    </row>
    <row r="986" spans="1:1" hidden="1" x14ac:dyDescent="0.2">
      <c r="A986" s="82"/>
    </row>
    <row r="987" spans="1:1" hidden="1" x14ac:dyDescent="0.2">
      <c r="A987" s="82"/>
    </row>
    <row r="988" spans="1:1" hidden="1" x14ac:dyDescent="0.2">
      <c r="A988" s="82"/>
    </row>
    <row r="989" spans="1:1" hidden="1" x14ac:dyDescent="0.2">
      <c r="A989" s="82"/>
    </row>
    <row r="990" spans="1:1" hidden="1" x14ac:dyDescent="0.2">
      <c r="A990" s="82"/>
    </row>
    <row r="991" spans="1:1" hidden="1" x14ac:dyDescent="0.2">
      <c r="A991" s="82"/>
    </row>
    <row r="992" spans="1:1" hidden="1" x14ac:dyDescent="0.2">
      <c r="A992" s="82"/>
    </row>
    <row r="993" spans="1:1" hidden="1" x14ac:dyDescent="0.2">
      <c r="A993" s="82"/>
    </row>
    <row r="994" spans="1:1" hidden="1" x14ac:dyDescent="0.2">
      <c r="A994" s="82"/>
    </row>
    <row r="995" spans="1:1" hidden="1" x14ac:dyDescent="0.2">
      <c r="A995" s="82"/>
    </row>
    <row r="996" spans="1:1" hidden="1" x14ac:dyDescent="0.2">
      <c r="A996" s="82"/>
    </row>
    <row r="997" spans="1:1" hidden="1" x14ac:dyDescent="0.2">
      <c r="A997" s="82"/>
    </row>
    <row r="998" spans="1:1" hidden="1" x14ac:dyDescent="0.2">
      <c r="A998" s="82"/>
    </row>
    <row r="999" spans="1:1" hidden="1" x14ac:dyDescent="0.2">
      <c r="A999" s="82"/>
    </row>
    <row r="1000" spans="1:1" hidden="1" x14ac:dyDescent="0.2">
      <c r="A1000" s="82"/>
    </row>
    <row r="1001" spans="1:1" hidden="1" x14ac:dyDescent="0.2">
      <c r="A1001" s="82"/>
    </row>
    <row r="1002" spans="1:1" hidden="1" x14ac:dyDescent="0.2">
      <c r="A1002" s="82"/>
    </row>
    <row r="1003" spans="1:1" hidden="1" x14ac:dyDescent="0.2">
      <c r="A1003" s="82"/>
    </row>
    <row r="1004" spans="1:1" hidden="1" x14ac:dyDescent="0.2">
      <c r="A1004" s="82"/>
    </row>
    <row r="1005" spans="1:1" hidden="1" x14ac:dyDescent="0.2">
      <c r="A1005" s="82"/>
    </row>
    <row r="1006" spans="1:1" hidden="1" x14ac:dyDescent="0.2">
      <c r="A1006" s="82"/>
    </row>
    <row r="1007" spans="1:1" hidden="1" x14ac:dyDescent="0.2">
      <c r="A1007" s="82"/>
    </row>
    <row r="1008" spans="1:1" hidden="1" x14ac:dyDescent="0.2">
      <c r="A1008" s="82"/>
    </row>
    <row r="1009" spans="1:1" hidden="1" x14ac:dyDescent="0.2">
      <c r="A1009" s="82"/>
    </row>
    <row r="1010" spans="1:1" hidden="1" x14ac:dyDescent="0.2">
      <c r="A1010" s="82"/>
    </row>
    <row r="1011" spans="1:1" hidden="1" x14ac:dyDescent="0.2">
      <c r="A1011" s="82"/>
    </row>
    <row r="1012" spans="1:1" hidden="1" x14ac:dyDescent="0.2">
      <c r="A1012" s="82"/>
    </row>
    <row r="1013" spans="1:1" hidden="1" x14ac:dyDescent="0.2">
      <c r="A1013" s="82"/>
    </row>
    <row r="1014" spans="1:1" hidden="1" x14ac:dyDescent="0.2">
      <c r="A1014" s="82"/>
    </row>
    <row r="1015" spans="1:1" hidden="1" x14ac:dyDescent="0.2">
      <c r="A1015" s="82"/>
    </row>
    <row r="1016" spans="1:1" hidden="1" x14ac:dyDescent="0.2">
      <c r="A1016" s="82"/>
    </row>
    <row r="1017" spans="1:1" hidden="1" x14ac:dyDescent="0.2">
      <c r="A1017" s="82"/>
    </row>
    <row r="1018" spans="1:1" hidden="1" x14ac:dyDescent="0.2">
      <c r="A1018" s="82"/>
    </row>
    <row r="1019" spans="1:1" hidden="1" x14ac:dyDescent="0.2">
      <c r="A1019" s="82"/>
    </row>
    <row r="1020" spans="1:1" hidden="1" x14ac:dyDescent="0.2">
      <c r="A1020" s="82"/>
    </row>
    <row r="1021" spans="1:1" hidden="1" x14ac:dyDescent="0.2">
      <c r="A1021" s="82"/>
    </row>
    <row r="1022" spans="1:1" hidden="1" x14ac:dyDescent="0.2">
      <c r="A1022" s="82"/>
    </row>
    <row r="1023" spans="1:1" hidden="1" x14ac:dyDescent="0.2">
      <c r="A1023" s="82"/>
    </row>
    <row r="1024" spans="1:1" hidden="1" x14ac:dyDescent="0.2">
      <c r="A1024" s="82"/>
    </row>
    <row r="1025" spans="1:1" hidden="1" x14ac:dyDescent="0.2">
      <c r="A1025" s="82"/>
    </row>
    <row r="1026" spans="1:1" hidden="1" x14ac:dyDescent="0.2">
      <c r="A1026" s="82"/>
    </row>
    <row r="1027" spans="1:1" hidden="1" x14ac:dyDescent="0.2">
      <c r="A1027" s="82"/>
    </row>
    <row r="1028" spans="1:1" hidden="1" x14ac:dyDescent="0.2">
      <c r="A1028" s="82"/>
    </row>
    <row r="1029" spans="1:1" hidden="1" x14ac:dyDescent="0.2">
      <c r="A1029" s="82"/>
    </row>
    <row r="1030" spans="1:1" hidden="1" x14ac:dyDescent="0.2">
      <c r="A1030" s="82"/>
    </row>
    <row r="1031" spans="1:1" hidden="1" x14ac:dyDescent="0.2">
      <c r="A1031" s="82"/>
    </row>
    <row r="1032" spans="1:1" hidden="1" x14ac:dyDescent="0.2">
      <c r="A1032" s="82"/>
    </row>
    <row r="1033" spans="1:1" hidden="1" x14ac:dyDescent="0.2">
      <c r="A1033" s="82"/>
    </row>
    <row r="1034" spans="1:1" hidden="1" x14ac:dyDescent="0.2">
      <c r="A1034" s="82"/>
    </row>
    <row r="1035" spans="1:1" hidden="1" x14ac:dyDescent="0.2">
      <c r="A1035" s="82"/>
    </row>
    <row r="1036" spans="1:1" hidden="1" x14ac:dyDescent="0.2">
      <c r="A1036" s="82"/>
    </row>
    <row r="1037" spans="1:1" hidden="1" x14ac:dyDescent="0.2">
      <c r="A1037" s="82"/>
    </row>
    <row r="1038" spans="1:1" hidden="1" x14ac:dyDescent="0.2">
      <c r="A1038" s="82"/>
    </row>
    <row r="1039" spans="1:1" hidden="1" x14ac:dyDescent="0.2">
      <c r="A1039" s="82"/>
    </row>
    <row r="1040" spans="1:1" hidden="1" x14ac:dyDescent="0.2">
      <c r="A1040" s="82"/>
    </row>
    <row r="1041" spans="1:1" hidden="1" x14ac:dyDescent="0.2">
      <c r="A1041" s="82"/>
    </row>
    <row r="1042" spans="1:1" hidden="1" x14ac:dyDescent="0.2">
      <c r="A1042" s="82"/>
    </row>
    <row r="1043" spans="1:1" hidden="1" x14ac:dyDescent="0.2">
      <c r="A1043" s="82"/>
    </row>
    <row r="1044" spans="1:1" hidden="1" x14ac:dyDescent="0.2">
      <c r="A1044" s="82"/>
    </row>
    <row r="1045" spans="1:1" hidden="1" x14ac:dyDescent="0.2">
      <c r="A1045" s="82"/>
    </row>
    <row r="1046" spans="1:1" hidden="1" x14ac:dyDescent="0.2">
      <c r="A1046" s="82"/>
    </row>
    <row r="1047" spans="1:1" hidden="1" x14ac:dyDescent="0.2">
      <c r="A1047" s="82"/>
    </row>
    <row r="1048" spans="1:1" hidden="1" x14ac:dyDescent="0.2">
      <c r="A1048" s="82"/>
    </row>
  </sheetData>
  <mergeCells count="185">
    <mergeCell ref="Y42:AA42"/>
    <mergeCell ref="AF42:AH42"/>
    <mergeCell ref="K25:L25"/>
    <mergeCell ref="N41:S41"/>
    <mergeCell ref="T41:X41"/>
    <mergeCell ref="H38:K38"/>
    <mergeCell ref="O29:P29"/>
    <mergeCell ref="V29:W29"/>
    <mergeCell ref="Z29:AA29"/>
    <mergeCell ref="AC29:AF29"/>
    <mergeCell ref="Y33:AA33"/>
    <mergeCell ref="K40:X40"/>
    <mergeCell ref="Y40:AJ40"/>
    <mergeCell ref="C21:M21"/>
    <mergeCell ref="N21:AJ21"/>
    <mergeCell ref="C36:G36"/>
    <mergeCell ref="C38:G38"/>
    <mergeCell ref="K26:L26"/>
    <mergeCell ref="K27:L27"/>
    <mergeCell ref="M27:Q27"/>
    <mergeCell ref="R27:V27"/>
    <mergeCell ref="W27:AA27"/>
    <mergeCell ref="AB27:AI27"/>
    <mergeCell ref="Y34:AA34"/>
    <mergeCell ref="AB34:AD34"/>
    <mergeCell ref="Z30:AA30"/>
    <mergeCell ref="C29:E29"/>
    <mergeCell ref="H29:J29"/>
    <mergeCell ref="L29:N29"/>
    <mergeCell ref="C30:E30"/>
    <mergeCell ref="M26:Q26"/>
    <mergeCell ref="R26:V26"/>
    <mergeCell ref="W26:AA26"/>
    <mergeCell ref="AB26:AI26"/>
    <mergeCell ref="H33:K33"/>
    <mergeCell ref="M33:O33"/>
    <mergeCell ref="P33:R33"/>
    <mergeCell ref="X6:Y6"/>
    <mergeCell ref="AB6:AJ6"/>
    <mergeCell ref="B15:AJ15"/>
    <mergeCell ref="B28:AJ28"/>
    <mergeCell ref="C26:E26"/>
    <mergeCell ref="AA24:AD24"/>
    <mergeCell ref="C35:G35"/>
    <mergeCell ref="M35:O35"/>
    <mergeCell ref="P35:R35"/>
    <mergeCell ref="S35:U35"/>
    <mergeCell ref="V35:X35"/>
    <mergeCell ref="C16:E16"/>
    <mergeCell ref="C34:G34"/>
    <mergeCell ref="I18:AJ18"/>
    <mergeCell ref="M16:S16"/>
    <mergeCell ref="T16:W16"/>
    <mergeCell ref="Y16:AE16"/>
    <mergeCell ref="AF16:AI16"/>
    <mergeCell ref="AG24:AH24"/>
    <mergeCell ref="C33:G33"/>
    <mergeCell ref="F16:G16"/>
    <mergeCell ref="H16:J16"/>
    <mergeCell ref="C18:H18"/>
    <mergeCell ref="C19:AJ19"/>
    <mergeCell ref="AE8:AG8"/>
    <mergeCell ref="S8:V8"/>
    <mergeCell ref="F8:R8"/>
    <mergeCell ref="W8:AD8"/>
    <mergeCell ref="AH8:AJ8"/>
    <mergeCell ref="AF10:AG10"/>
    <mergeCell ref="C10:E10"/>
    <mergeCell ref="F10:S10"/>
    <mergeCell ref="T10:V10"/>
    <mergeCell ref="W10:AB10"/>
    <mergeCell ref="AC10:AE10"/>
    <mergeCell ref="C5:E5"/>
    <mergeCell ref="F5:U5"/>
    <mergeCell ref="W5:AD5"/>
    <mergeCell ref="AI5:AJ5"/>
    <mergeCell ref="C14:G14"/>
    <mergeCell ref="H14:L14"/>
    <mergeCell ref="N14:S14"/>
    <mergeCell ref="U14:AI14"/>
    <mergeCell ref="C12:G12"/>
    <mergeCell ref="I12:L12"/>
    <mergeCell ref="N12:S12"/>
    <mergeCell ref="U12:AA12"/>
    <mergeCell ref="AB12:AJ12"/>
    <mergeCell ref="H13:L13"/>
    <mergeCell ref="U13:AI13"/>
    <mergeCell ref="C7:E7"/>
    <mergeCell ref="X7:Y7"/>
    <mergeCell ref="AB7:AJ7"/>
    <mergeCell ref="F7:W7"/>
    <mergeCell ref="B11:AJ11"/>
    <mergeCell ref="B9:AJ9"/>
    <mergeCell ref="C6:E6"/>
    <mergeCell ref="C8:E8"/>
    <mergeCell ref="F6:U6"/>
    <mergeCell ref="B1:G1"/>
    <mergeCell ref="H1:AE1"/>
    <mergeCell ref="AF1:AJ1"/>
    <mergeCell ref="B2:G2"/>
    <mergeCell ref="H2:P2"/>
    <mergeCell ref="Q2:Z2"/>
    <mergeCell ref="AA2:AE2"/>
    <mergeCell ref="AF2:AJ2"/>
    <mergeCell ref="B4:AJ4"/>
    <mergeCell ref="B3:AJ3"/>
    <mergeCell ref="AK28:AK29"/>
    <mergeCell ref="C32:G32"/>
    <mergeCell ref="H32:K32"/>
    <mergeCell ref="M32:O32"/>
    <mergeCell ref="P32:R32"/>
    <mergeCell ref="S32:U32"/>
    <mergeCell ref="V32:X32"/>
    <mergeCell ref="Y32:AA32"/>
    <mergeCell ref="AB32:AD32"/>
    <mergeCell ref="H30:K30"/>
    <mergeCell ref="L30:P30"/>
    <mergeCell ref="AI944:AP944"/>
    <mergeCell ref="J945:L945"/>
    <mergeCell ref="M945:Q945"/>
    <mergeCell ref="R945:W945"/>
    <mergeCell ref="X945:AC945"/>
    <mergeCell ref="AD945:AH945"/>
    <mergeCell ref="AI945:AP945"/>
    <mergeCell ref="C50:S50"/>
    <mergeCell ref="T50:AJ50"/>
    <mergeCell ref="C51:S51"/>
    <mergeCell ref="T51:AJ51"/>
    <mergeCell ref="B53:AK54"/>
    <mergeCell ref="J944:L944"/>
    <mergeCell ref="M944:Q944"/>
    <mergeCell ref="R944:W944"/>
    <mergeCell ref="X944:AC944"/>
    <mergeCell ref="AD944:AH944"/>
    <mergeCell ref="AK39:AK51"/>
    <mergeCell ref="C40:J40"/>
    <mergeCell ref="C45:AJ45"/>
    <mergeCell ref="B44:AJ44"/>
    <mergeCell ref="C41:J41"/>
    <mergeCell ref="C42:J42"/>
    <mergeCell ref="K41:M41"/>
    <mergeCell ref="AI41:AJ41"/>
    <mergeCell ref="AB41:AC41"/>
    <mergeCell ref="AD41:AE41"/>
    <mergeCell ref="AF41:AH41"/>
    <mergeCell ref="C48:AJ48"/>
    <mergeCell ref="B49:AJ49"/>
    <mergeCell ref="C47:L47"/>
    <mergeCell ref="C46:L46"/>
    <mergeCell ref="Y46:AJ46"/>
    <mergeCell ref="Y47:AJ47"/>
    <mergeCell ref="M46:X46"/>
    <mergeCell ref="M47:X47"/>
    <mergeCell ref="AI42:AJ42"/>
    <mergeCell ref="C43:J43"/>
    <mergeCell ref="Y41:AA41"/>
    <mergeCell ref="K43:M43"/>
    <mergeCell ref="N43:S43"/>
    <mergeCell ref="T43:X43"/>
    <mergeCell ref="Y43:AH43"/>
    <mergeCell ref="AB42:AC42"/>
    <mergeCell ref="AD42:AE42"/>
    <mergeCell ref="T42:X42"/>
    <mergeCell ref="N42:S42"/>
    <mergeCell ref="K42:M42"/>
    <mergeCell ref="C23:M23"/>
    <mergeCell ref="N23:AJ23"/>
    <mergeCell ref="B39:AJ39"/>
    <mergeCell ref="AB35:AD35"/>
    <mergeCell ref="H36:K36"/>
    <mergeCell ref="C37:G37"/>
    <mergeCell ref="H37:K37"/>
    <mergeCell ref="AB33:AD33"/>
    <mergeCell ref="H34:K34"/>
    <mergeCell ref="M34:O34"/>
    <mergeCell ref="P34:R34"/>
    <mergeCell ref="S34:U34"/>
    <mergeCell ref="V34:X34"/>
    <mergeCell ref="Y35:AA35"/>
    <mergeCell ref="M25:Q25"/>
    <mergeCell ref="R25:V25"/>
    <mergeCell ref="W25:AA25"/>
    <mergeCell ref="AB25:AI25"/>
    <mergeCell ref="S33:U33"/>
    <mergeCell ref="V33:X33"/>
  </mergeCells>
  <dataValidations count="7">
    <dataValidation type="list" showInputMessage="1" showErrorMessage="1" sqref="O29:P29" xr:uid="{547B4F47-FE16-4B4F-B59A-896D7A96131A}">
      <formula1>$A$882:$A$892</formula1>
    </dataValidation>
    <dataValidation type="list" allowBlank="1" showInputMessage="1" showErrorMessage="1" sqref="I27:J27 AG24:AH24" xr:uid="{96FE8152-5CC3-41B7-BB05-367AC1C4B055}">
      <formula1>$A$913:$A$938</formula1>
    </dataValidation>
    <dataValidation type="list" allowBlank="1" showInputMessage="1" showErrorMessage="1" sqref="Z29:AA30" xr:uid="{26221919-97A3-47A2-B4E1-8869E4F70313}">
      <formula1>$A$914:$A$943</formula1>
    </dataValidation>
    <dataValidation type="list" allowBlank="1" showInputMessage="1" showErrorMessage="1" sqref="K29 AF24 G25:G27 Y29:Y30" xr:uid="{18FB155B-F366-46D9-BD78-B3B321F92F2A}">
      <formula1>$A$881:$A$892</formula1>
    </dataValidation>
    <dataValidation type="list" allowBlank="1" showInputMessage="1" showErrorMessage="1" sqref="AE24 F25:F27 X29:X30" xr:uid="{B8B2C497-65F1-41C1-A7E7-22024A4861C1}">
      <formula1>$A$881:$A$911</formula1>
    </dataValidation>
    <dataValidation type="date" allowBlank="1" showInputMessage="1" showErrorMessage="1" sqref="V24" xr:uid="{E9CFF1D1-78A6-4C8A-A1EE-9E3C5658D40B}">
      <formula1>#REF!</formula1>
      <formula2>#REF!</formula2>
    </dataValidation>
    <dataValidation type="list" allowBlank="1" showInputMessage="1" showErrorMessage="1" sqref="H25:H27" xr:uid="{706119D2-61B2-4B5F-93DA-9EAECD6E2C38}">
      <formula1>$A$913:$A$943</formula1>
    </dataValidation>
  </dataValidations>
  <printOptions horizontalCentered="1" verticalCentered="1"/>
  <pageMargins left="0.19685039370078741" right="0.19685039370078741" top="0.31496062992125984" bottom="0.23622047244094491" header="0.23622047244094491" footer="0.23622047244094491"/>
  <pageSetup scale="56" orientation="portrait" r:id="rId1"/>
  <headerFooter alignWithMargins="0"/>
  <rowBreaks count="1" manualBreakCount="1">
    <brk id="5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8916-1483-4177-9C6E-DEDBF6F164C7}">
  <sheetPr>
    <pageSetUpPr fitToPage="1"/>
  </sheetPr>
  <dimension ref="A1:L34"/>
  <sheetViews>
    <sheetView workbookViewId="0">
      <selection activeCell="K3" sqref="K3"/>
    </sheetView>
  </sheetViews>
  <sheetFormatPr baseColWidth="10" defaultRowHeight="12.75" x14ac:dyDescent="0.2"/>
  <cols>
    <col min="1" max="9" width="12.5703125" customWidth="1"/>
    <col min="259" max="259" width="13.140625" customWidth="1"/>
    <col min="515" max="515" width="13.140625" customWidth="1"/>
    <col min="771" max="771" width="13.140625" customWidth="1"/>
    <col min="1027" max="1027" width="13.140625" customWidth="1"/>
    <col min="1283" max="1283" width="13.140625" customWidth="1"/>
    <col min="1539" max="1539" width="13.140625" customWidth="1"/>
    <col min="1795" max="1795" width="13.140625" customWidth="1"/>
    <col min="2051" max="2051" width="13.140625" customWidth="1"/>
    <col min="2307" max="2307" width="13.140625" customWidth="1"/>
    <col min="2563" max="2563" width="13.140625" customWidth="1"/>
    <col min="2819" max="2819" width="13.140625" customWidth="1"/>
    <col min="3075" max="3075" width="13.140625" customWidth="1"/>
    <col min="3331" max="3331" width="13.140625" customWidth="1"/>
    <col min="3587" max="3587" width="13.140625" customWidth="1"/>
    <col min="3843" max="3843" width="13.140625" customWidth="1"/>
    <col min="4099" max="4099" width="13.140625" customWidth="1"/>
    <col min="4355" max="4355" width="13.140625" customWidth="1"/>
    <col min="4611" max="4611" width="13.140625" customWidth="1"/>
    <col min="4867" max="4867" width="13.140625" customWidth="1"/>
    <col min="5123" max="5123" width="13.140625" customWidth="1"/>
    <col min="5379" max="5379" width="13.140625" customWidth="1"/>
    <col min="5635" max="5635" width="13.140625" customWidth="1"/>
    <col min="5891" max="5891" width="13.140625" customWidth="1"/>
    <col min="6147" max="6147" width="13.140625" customWidth="1"/>
    <col min="6403" max="6403" width="13.140625" customWidth="1"/>
    <col min="6659" max="6659" width="13.140625" customWidth="1"/>
    <col min="6915" max="6915" width="13.140625" customWidth="1"/>
    <col min="7171" max="7171" width="13.140625" customWidth="1"/>
    <col min="7427" max="7427" width="13.140625" customWidth="1"/>
    <col min="7683" max="7683" width="13.140625" customWidth="1"/>
    <col min="7939" max="7939" width="13.140625" customWidth="1"/>
    <col min="8195" max="8195" width="13.140625" customWidth="1"/>
    <col min="8451" max="8451" width="13.140625" customWidth="1"/>
    <col min="8707" max="8707" width="13.140625" customWidth="1"/>
    <col min="8963" max="8963" width="13.140625" customWidth="1"/>
    <col min="9219" max="9219" width="13.140625" customWidth="1"/>
    <col min="9475" max="9475" width="13.140625" customWidth="1"/>
    <col min="9731" max="9731" width="13.140625" customWidth="1"/>
    <col min="9987" max="9987" width="13.140625" customWidth="1"/>
    <col min="10243" max="10243" width="13.140625" customWidth="1"/>
    <col min="10499" max="10499" width="13.140625" customWidth="1"/>
    <col min="10755" max="10755" width="13.140625" customWidth="1"/>
    <col min="11011" max="11011" width="13.140625" customWidth="1"/>
    <col min="11267" max="11267" width="13.140625" customWidth="1"/>
    <col min="11523" max="11523" width="13.140625" customWidth="1"/>
    <col min="11779" max="11779" width="13.140625" customWidth="1"/>
    <col min="12035" max="12035" width="13.140625" customWidth="1"/>
    <col min="12291" max="12291" width="13.140625" customWidth="1"/>
    <col min="12547" max="12547" width="13.140625" customWidth="1"/>
    <col min="12803" max="12803" width="13.140625" customWidth="1"/>
    <col min="13059" max="13059" width="13.140625" customWidth="1"/>
    <col min="13315" max="13315" width="13.140625" customWidth="1"/>
    <col min="13571" max="13571" width="13.140625" customWidth="1"/>
    <col min="13827" max="13827" width="13.140625" customWidth="1"/>
    <col min="14083" max="14083" width="13.140625" customWidth="1"/>
    <col min="14339" max="14339" width="13.140625" customWidth="1"/>
    <col min="14595" max="14595" width="13.140625" customWidth="1"/>
    <col min="14851" max="14851" width="13.140625" customWidth="1"/>
    <col min="15107" max="15107" width="13.140625" customWidth="1"/>
    <col min="15363" max="15363" width="13.140625" customWidth="1"/>
    <col min="15619" max="15619" width="13.140625" customWidth="1"/>
    <col min="15875" max="15875" width="13.140625" customWidth="1"/>
    <col min="16131" max="16131" width="13.140625" customWidth="1"/>
  </cols>
  <sheetData>
    <row r="1" spans="1:9" ht="42.75" customHeight="1" x14ac:dyDescent="0.2">
      <c r="A1" s="2"/>
      <c r="B1" s="416" t="s">
        <v>1223</v>
      </c>
      <c r="C1" s="417"/>
      <c r="D1" s="417"/>
      <c r="E1" s="417"/>
      <c r="F1" s="417"/>
      <c r="G1" s="417"/>
      <c r="H1" s="417"/>
      <c r="I1" s="2"/>
    </row>
    <row r="2" spans="1:9" ht="24.75" customHeight="1" x14ac:dyDescent="0.2">
      <c r="A2" s="418" t="s">
        <v>1224</v>
      </c>
      <c r="B2" s="419"/>
      <c r="C2" s="418" t="s">
        <v>1225</v>
      </c>
      <c r="D2" s="419"/>
      <c r="E2" s="418" t="s">
        <v>1301</v>
      </c>
      <c r="F2" s="419"/>
      <c r="G2" s="117" t="s">
        <v>1285</v>
      </c>
      <c r="H2" s="420" t="s">
        <v>1226</v>
      </c>
      <c r="I2" s="421"/>
    </row>
    <row r="3" spans="1:9" ht="33" customHeight="1" x14ac:dyDescent="0.2">
      <c r="A3" s="422" t="s">
        <v>1280</v>
      </c>
      <c r="B3" s="422"/>
      <c r="C3" s="422"/>
      <c r="D3" s="422"/>
      <c r="E3" s="422"/>
      <c r="F3" s="422"/>
      <c r="G3" s="422"/>
      <c r="H3" s="422"/>
      <c r="I3" s="422"/>
    </row>
    <row r="4" spans="1:9" x14ac:dyDescent="0.2">
      <c r="A4" s="415"/>
      <c r="B4" s="415"/>
      <c r="C4" s="415"/>
      <c r="D4" s="415"/>
      <c r="E4" s="415"/>
      <c r="F4" s="415"/>
      <c r="G4" s="415"/>
      <c r="H4" s="415"/>
      <c r="I4" s="415"/>
    </row>
    <row r="5" spans="1:9" ht="25.5" customHeight="1" x14ac:dyDescent="0.2">
      <c r="A5" s="423" t="s">
        <v>1227</v>
      </c>
      <c r="B5" s="423"/>
      <c r="C5" s="424" t="s">
        <v>1228</v>
      </c>
      <c r="D5" s="424"/>
      <c r="E5" s="424"/>
      <c r="F5" s="424"/>
      <c r="G5" s="424"/>
      <c r="H5" s="424"/>
      <c r="I5" s="424"/>
    </row>
    <row r="6" spans="1:9" x14ac:dyDescent="0.2">
      <c r="A6" s="423" t="s">
        <v>1229</v>
      </c>
      <c r="B6" s="425"/>
      <c r="C6" s="425" t="s">
        <v>1230</v>
      </c>
      <c r="D6" s="425"/>
      <c r="E6" s="425"/>
      <c r="F6" s="425"/>
      <c r="G6" s="425"/>
      <c r="H6" s="425"/>
      <c r="I6" s="425"/>
    </row>
    <row r="7" spans="1:9" x14ac:dyDescent="0.2">
      <c r="A7" s="415"/>
      <c r="B7" s="415"/>
      <c r="C7" s="415"/>
      <c r="D7" s="415"/>
      <c r="E7" s="415"/>
      <c r="F7" s="415"/>
      <c r="G7" s="415"/>
      <c r="H7" s="415"/>
      <c r="I7" s="415"/>
    </row>
    <row r="8" spans="1:9" x14ac:dyDescent="0.2">
      <c r="A8" s="429" t="s">
        <v>1231</v>
      </c>
      <c r="B8" s="429"/>
      <c r="C8" s="429"/>
      <c r="D8" s="429"/>
      <c r="E8" s="429"/>
      <c r="F8" s="429"/>
      <c r="G8" s="429"/>
      <c r="H8" s="429"/>
      <c r="I8" s="429"/>
    </row>
    <row r="9" spans="1:9" x14ac:dyDescent="0.2">
      <c r="A9" s="415"/>
      <c r="B9" s="415"/>
      <c r="C9" s="415"/>
      <c r="D9" s="415"/>
      <c r="E9" s="415"/>
      <c r="F9" s="415"/>
      <c r="G9" s="415"/>
      <c r="H9" s="415"/>
      <c r="I9" s="415"/>
    </row>
    <row r="10" spans="1:9" x14ac:dyDescent="0.2">
      <c r="A10" s="426" t="s">
        <v>1242</v>
      </c>
      <c r="B10" s="426"/>
      <c r="C10" s="426"/>
      <c r="D10" s="426"/>
      <c r="E10" s="426"/>
      <c r="F10" s="426"/>
      <c r="G10" s="426"/>
      <c r="H10" s="426"/>
      <c r="I10" s="426"/>
    </row>
    <row r="11" spans="1:9" ht="42.75" customHeight="1" x14ac:dyDescent="0.2">
      <c r="A11" s="430" t="s">
        <v>1290</v>
      </c>
      <c r="B11" s="431"/>
      <c r="C11" s="431"/>
      <c r="D11" s="431"/>
      <c r="E11" s="431"/>
      <c r="F11" s="431"/>
      <c r="G11" s="431"/>
      <c r="H11" s="431"/>
      <c r="I11" s="431"/>
    </row>
    <row r="12" spans="1:9" x14ac:dyDescent="0.2">
      <c r="A12" s="428" t="s">
        <v>1243</v>
      </c>
      <c r="B12" s="428"/>
      <c r="C12" s="428"/>
      <c r="D12" s="428"/>
      <c r="E12" s="428"/>
      <c r="F12" s="428"/>
      <c r="G12" s="428"/>
      <c r="H12" s="428"/>
      <c r="I12" s="428"/>
    </row>
    <row r="13" spans="1:9" ht="36.75" customHeight="1" x14ac:dyDescent="0.2">
      <c r="A13" s="427" t="s">
        <v>1244</v>
      </c>
      <c r="B13" s="427"/>
      <c r="C13" s="427"/>
      <c r="D13" s="427"/>
      <c r="E13" s="427"/>
      <c r="F13" s="427"/>
      <c r="G13" s="427"/>
      <c r="H13" s="427"/>
      <c r="I13" s="427"/>
    </row>
    <row r="14" spans="1:9" x14ac:dyDescent="0.2">
      <c r="A14" s="426" t="s">
        <v>1245</v>
      </c>
      <c r="B14" s="426"/>
      <c r="C14" s="426"/>
      <c r="D14" s="426"/>
      <c r="E14" s="426"/>
      <c r="F14" s="426"/>
      <c r="G14" s="426"/>
      <c r="H14" s="426"/>
      <c r="I14" s="426"/>
    </row>
    <row r="15" spans="1:9" ht="51.75" customHeight="1" x14ac:dyDescent="0.2">
      <c r="A15" s="427" t="s">
        <v>1246</v>
      </c>
      <c r="B15" s="427"/>
      <c r="C15" s="427"/>
      <c r="D15" s="427"/>
      <c r="E15" s="427"/>
      <c r="F15" s="427"/>
      <c r="G15" s="427"/>
      <c r="H15" s="427"/>
      <c r="I15" s="427"/>
    </row>
    <row r="16" spans="1:9" x14ac:dyDescent="0.2">
      <c r="A16" s="428" t="s">
        <v>1247</v>
      </c>
      <c r="B16" s="428"/>
      <c r="C16" s="428"/>
      <c r="D16" s="428"/>
      <c r="E16" s="428"/>
      <c r="F16" s="428"/>
      <c r="G16" s="428"/>
      <c r="H16" s="428"/>
      <c r="I16" s="428"/>
    </row>
    <row r="17" spans="1:12" ht="28.5" customHeight="1" x14ac:dyDescent="0.2">
      <c r="A17" s="427" t="s">
        <v>1286</v>
      </c>
      <c r="B17" s="427"/>
      <c r="C17" s="427"/>
      <c r="D17" s="427"/>
      <c r="E17" s="427"/>
      <c r="F17" s="427"/>
      <c r="G17" s="427"/>
      <c r="H17" s="427"/>
      <c r="I17" s="427"/>
    </row>
    <row r="18" spans="1:12" x14ac:dyDescent="0.2">
      <c r="A18" s="428" t="s">
        <v>1249</v>
      </c>
      <c r="B18" s="428"/>
      <c r="C18" s="428"/>
      <c r="D18" s="428"/>
      <c r="E18" s="428"/>
      <c r="F18" s="428"/>
      <c r="G18" s="428"/>
      <c r="H18" s="428"/>
      <c r="I18" s="428"/>
    </row>
    <row r="19" spans="1:12" ht="70.5" customHeight="1" x14ac:dyDescent="0.2">
      <c r="A19" s="427" t="s">
        <v>1248</v>
      </c>
      <c r="B19" s="427"/>
      <c r="C19" s="427"/>
      <c r="D19" s="427"/>
      <c r="E19" s="427"/>
      <c r="F19" s="427"/>
      <c r="G19" s="427"/>
      <c r="H19" s="427"/>
      <c r="I19" s="427"/>
    </row>
    <row r="20" spans="1:12" x14ac:dyDescent="0.2">
      <c r="A20" s="428" t="s">
        <v>1250</v>
      </c>
      <c r="B20" s="428"/>
      <c r="C20" s="428"/>
      <c r="D20" s="428"/>
      <c r="E20" s="428"/>
      <c r="F20" s="428"/>
      <c r="G20" s="428"/>
      <c r="H20" s="428"/>
      <c r="I20" s="428"/>
    </row>
    <row r="21" spans="1:12" ht="144.75" customHeight="1" x14ac:dyDescent="0.2">
      <c r="A21" s="427" t="s">
        <v>1291</v>
      </c>
      <c r="B21" s="427"/>
      <c r="C21" s="427"/>
      <c r="D21" s="427"/>
      <c r="E21" s="427"/>
      <c r="F21" s="427"/>
      <c r="G21" s="427"/>
      <c r="H21" s="427"/>
      <c r="I21" s="427"/>
    </row>
    <row r="22" spans="1:12" x14ac:dyDescent="0.2">
      <c r="A22" s="428" t="s">
        <v>1251</v>
      </c>
      <c r="B22" s="428"/>
      <c r="C22" s="428"/>
      <c r="D22" s="428"/>
      <c r="E22" s="428"/>
      <c r="F22" s="428"/>
      <c r="G22" s="428"/>
      <c r="H22" s="428"/>
      <c r="I22" s="428"/>
    </row>
    <row r="23" spans="1:12" ht="52.5" customHeight="1" x14ac:dyDescent="0.2">
      <c r="A23" s="427" t="s">
        <v>1281</v>
      </c>
      <c r="B23" s="427"/>
      <c r="C23" s="427"/>
      <c r="D23" s="427"/>
      <c r="E23" s="427"/>
      <c r="F23" s="427"/>
      <c r="G23" s="427"/>
      <c r="H23" s="427"/>
      <c r="I23" s="427"/>
    </row>
    <row r="24" spans="1:12" x14ac:dyDescent="0.2">
      <c r="A24" s="428" t="s">
        <v>1253</v>
      </c>
      <c r="B24" s="428"/>
      <c r="C24" s="428"/>
      <c r="D24" s="428"/>
      <c r="E24" s="428"/>
      <c r="F24" s="428"/>
      <c r="G24" s="428"/>
      <c r="H24" s="428"/>
      <c r="I24" s="428"/>
    </row>
    <row r="25" spans="1:12" ht="81.75" customHeight="1" x14ac:dyDescent="0.2">
      <c r="A25" s="427" t="s">
        <v>1252</v>
      </c>
      <c r="B25" s="427"/>
      <c r="C25" s="427"/>
      <c r="D25" s="427"/>
      <c r="E25" s="427"/>
      <c r="F25" s="427"/>
      <c r="G25" s="427"/>
      <c r="H25" s="427"/>
      <c r="I25" s="427"/>
    </row>
    <row r="26" spans="1:12" x14ac:dyDescent="0.2">
      <c r="A26" s="428" t="s">
        <v>1297</v>
      </c>
      <c r="B26" s="428"/>
      <c r="C26" s="428"/>
      <c r="D26" s="428"/>
      <c r="E26" s="428"/>
      <c r="F26" s="428"/>
      <c r="G26" s="428"/>
      <c r="H26" s="428"/>
      <c r="I26" s="428"/>
    </row>
    <row r="27" spans="1:12" ht="46.5" customHeight="1" x14ac:dyDescent="0.2">
      <c r="A27" s="427" t="s">
        <v>1298</v>
      </c>
      <c r="B27" s="427"/>
      <c r="C27" s="427"/>
      <c r="D27" s="427"/>
      <c r="E27" s="427"/>
      <c r="F27" s="427"/>
      <c r="G27" s="427"/>
      <c r="H27" s="427"/>
      <c r="I27" s="427"/>
    </row>
    <row r="28" spans="1:12" x14ac:dyDescent="0.2">
      <c r="A28" s="432" t="s">
        <v>1232</v>
      </c>
      <c r="B28" s="432"/>
      <c r="C28" s="432"/>
      <c r="D28" s="432"/>
      <c r="E28" s="432"/>
      <c r="F28" s="432"/>
      <c r="G28" s="432"/>
      <c r="H28" s="432"/>
      <c r="I28" s="432"/>
    </row>
    <row r="29" spans="1:12" x14ac:dyDescent="0.2">
      <c r="A29" s="433" t="s">
        <v>1233</v>
      </c>
      <c r="B29" s="434"/>
      <c r="C29" s="434"/>
      <c r="D29" s="434" t="s">
        <v>1234</v>
      </c>
      <c r="E29" s="434"/>
      <c r="F29" s="434"/>
      <c r="G29" s="434" t="s">
        <v>1235</v>
      </c>
      <c r="H29" s="434"/>
      <c r="I29" s="435"/>
    </row>
    <row r="30" spans="1:12" ht="165" customHeight="1" x14ac:dyDescent="0.2">
      <c r="A30" s="436">
        <v>1</v>
      </c>
      <c r="B30" s="436"/>
      <c r="C30" s="436"/>
      <c r="D30" s="437" t="s">
        <v>1282</v>
      </c>
      <c r="E30" s="438"/>
      <c r="F30" s="439"/>
      <c r="G30" s="440">
        <v>46084</v>
      </c>
      <c r="H30" s="436"/>
      <c r="I30" s="436"/>
    </row>
    <row r="31" spans="1:12" ht="165" customHeight="1" x14ac:dyDescent="0.2">
      <c r="A31" s="436">
        <v>2</v>
      </c>
      <c r="B31" s="436"/>
      <c r="C31" s="436"/>
      <c r="D31" s="437" t="s">
        <v>1299</v>
      </c>
      <c r="E31" s="438"/>
      <c r="F31" s="439"/>
      <c r="G31" s="440">
        <v>46147</v>
      </c>
      <c r="H31" s="436"/>
      <c r="I31" s="436"/>
    </row>
    <row r="32" spans="1:12" ht="127.5" customHeight="1" x14ac:dyDescent="0.2">
      <c r="A32" s="442" t="s">
        <v>1236</v>
      </c>
      <c r="B32" s="443"/>
      <c r="C32" s="444"/>
      <c r="D32" s="445" t="s">
        <v>1237</v>
      </c>
      <c r="E32" s="446"/>
      <c r="F32" s="447"/>
      <c r="G32" s="445" t="s">
        <v>1238</v>
      </c>
      <c r="H32" s="446"/>
      <c r="I32" s="447"/>
      <c r="L32" s="8"/>
    </row>
    <row r="33" spans="1:9" x14ac:dyDescent="0.2">
      <c r="A33" s="448" t="s">
        <v>1239</v>
      </c>
      <c r="B33" s="449"/>
      <c r="C33" s="449"/>
      <c r="D33" s="448" t="s">
        <v>1240</v>
      </c>
      <c r="E33" s="449"/>
      <c r="F33" s="449"/>
      <c r="G33" s="448" t="s">
        <v>1241</v>
      </c>
      <c r="H33" s="448"/>
      <c r="I33" s="448"/>
    </row>
    <row r="34" spans="1:9" ht="33" customHeight="1" x14ac:dyDescent="0.2">
      <c r="A34" s="441"/>
      <c r="B34" s="441"/>
      <c r="C34" s="441"/>
      <c r="D34" s="441"/>
      <c r="E34" s="441"/>
      <c r="F34" s="441"/>
      <c r="G34" s="441"/>
      <c r="H34" s="441"/>
      <c r="I34" s="441"/>
    </row>
  </sheetData>
  <mergeCells count="49">
    <mergeCell ref="A31:C31"/>
    <mergeCell ref="D31:F31"/>
    <mergeCell ref="G31:I31"/>
    <mergeCell ref="A34:I34"/>
    <mergeCell ref="A32:C32"/>
    <mergeCell ref="D32:F32"/>
    <mergeCell ref="G32:I32"/>
    <mergeCell ref="A33:C33"/>
    <mergeCell ref="D33:F33"/>
    <mergeCell ref="G33:I33"/>
    <mergeCell ref="A28:I28"/>
    <mergeCell ref="A29:C29"/>
    <mergeCell ref="D29:F29"/>
    <mergeCell ref="G29:I29"/>
    <mergeCell ref="A30:C30"/>
    <mergeCell ref="D30:F30"/>
    <mergeCell ref="G30:I30"/>
    <mergeCell ref="A27:I27"/>
    <mergeCell ref="A24:I24"/>
    <mergeCell ref="A25:I25"/>
    <mergeCell ref="A26:I26"/>
    <mergeCell ref="A21:I21"/>
    <mergeCell ref="A22:I22"/>
    <mergeCell ref="A23:I23"/>
    <mergeCell ref="A16:I16"/>
    <mergeCell ref="A17:I17"/>
    <mergeCell ref="A18:I18"/>
    <mergeCell ref="A19:I19"/>
    <mergeCell ref="A20:I20"/>
    <mergeCell ref="A14:I14"/>
    <mergeCell ref="A15:I15"/>
    <mergeCell ref="A12:I12"/>
    <mergeCell ref="A13:I13"/>
    <mergeCell ref="A8:I8"/>
    <mergeCell ref="A9:I9"/>
    <mergeCell ref="A10:I10"/>
    <mergeCell ref="A11:I11"/>
    <mergeCell ref="A7:I7"/>
    <mergeCell ref="B1:H1"/>
    <mergeCell ref="A2:B2"/>
    <mergeCell ref="C2:D2"/>
    <mergeCell ref="E2:F2"/>
    <mergeCell ref="H2:I2"/>
    <mergeCell ref="A3:I3"/>
    <mergeCell ref="A4:I4"/>
    <mergeCell ref="A5:B5"/>
    <mergeCell ref="C5:I5"/>
    <mergeCell ref="A6:B6"/>
    <mergeCell ref="C6:I6"/>
  </mergeCells>
  <pageMargins left="0.7" right="0.7" top="0.75" bottom="0.75" header="0.3" footer="0.3"/>
  <pageSetup scale="8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59"/>
  <sheetViews>
    <sheetView view="pageBreakPreview" topLeftCell="A34" zoomScale="60" workbookViewId="0">
      <selection activeCell="A40" sqref="A40"/>
    </sheetView>
  </sheetViews>
  <sheetFormatPr baseColWidth="10" defaultColWidth="11.42578125" defaultRowHeight="12.75" x14ac:dyDescent="0.2"/>
  <cols>
    <col min="1" max="1" width="9.140625" style="11" customWidth="1"/>
    <col min="2" max="2" width="10.42578125" style="11" customWidth="1"/>
    <col min="3" max="3" width="18.85546875" style="11" customWidth="1"/>
    <col min="4" max="5" width="12.5703125" style="11" customWidth="1"/>
    <col min="6" max="6" width="15.140625" style="11" customWidth="1"/>
    <col min="7" max="7" width="12.5703125" style="11" customWidth="1"/>
    <col min="8" max="8" width="29" style="11" customWidth="1"/>
    <col min="9" max="16384" width="11.42578125" style="11"/>
  </cols>
  <sheetData>
    <row r="1" spans="1:8" ht="30" customHeight="1" x14ac:dyDescent="0.2"/>
    <row r="2" spans="1:8" ht="30" customHeight="1" x14ac:dyDescent="0.2"/>
    <row r="3" spans="1:8" ht="15" customHeight="1" x14ac:dyDescent="0.25">
      <c r="E3" s="496" t="s">
        <v>365</v>
      </c>
      <c r="F3" s="497"/>
    </row>
    <row r="4" spans="1:8" ht="15" customHeight="1" x14ac:dyDescent="0.25">
      <c r="E4" s="498" t="s">
        <v>366</v>
      </c>
      <c r="F4" s="499"/>
    </row>
    <row r="6" spans="1:8" x14ac:dyDescent="0.2">
      <c r="A6" s="10" t="s">
        <v>168</v>
      </c>
    </row>
    <row r="7" spans="1:8" ht="48.75" customHeight="1" x14ac:dyDescent="0.2">
      <c r="A7" s="501" t="s">
        <v>203</v>
      </c>
      <c r="B7" s="502"/>
      <c r="C7" s="502"/>
      <c r="D7" s="502"/>
      <c r="E7" s="502"/>
      <c r="F7" s="502"/>
      <c r="G7" s="502"/>
      <c r="H7" s="502"/>
    </row>
    <row r="9" spans="1:8" x14ac:dyDescent="0.2">
      <c r="A9" s="10" t="s">
        <v>169</v>
      </c>
    </row>
    <row r="10" spans="1:8" x14ac:dyDescent="0.2">
      <c r="A10" s="10"/>
    </row>
    <row r="11" spans="1:8" ht="28.5" customHeight="1" x14ac:dyDescent="0.2">
      <c r="A11" s="501" t="s">
        <v>210</v>
      </c>
      <c r="B11" s="502"/>
      <c r="C11" s="502"/>
      <c r="D11" s="502"/>
      <c r="E11" s="502"/>
      <c r="F11" s="502"/>
      <c r="G11" s="502"/>
      <c r="H11" s="502"/>
    </row>
    <row r="13" spans="1:8" x14ac:dyDescent="0.2">
      <c r="A13" s="10" t="s">
        <v>170</v>
      </c>
    </row>
    <row r="14" spans="1:8" x14ac:dyDescent="0.2">
      <c r="A14" s="10"/>
    </row>
    <row r="15" spans="1:8" ht="30.75" customHeight="1" x14ac:dyDescent="0.2">
      <c r="A15" s="501" t="s">
        <v>198</v>
      </c>
      <c r="B15" s="502"/>
      <c r="C15" s="502"/>
      <c r="D15" s="502"/>
      <c r="E15" s="502"/>
      <c r="F15" s="502"/>
      <c r="G15" s="502"/>
      <c r="H15" s="502"/>
    </row>
    <row r="17" spans="1:8" x14ac:dyDescent="0.2">
      <c r="A17" s="10" t="s">
        <v>184</v>
      </c>
    </row>
    <row r="18" spans="1:8" ht="120" customHeight="1" x14ac:dyDescent="0.2">
      <c r="A18" s="501" t="s">
        <v>211</v>
      </c>
      <c r="B18" s="502"/>
      <c r="C18" s="502"/>
      <c r="D18" s="502"/>
      <c r="E18" s="502"/>
      <c r="F18" s="502"/>
      <c r="G18" s="502"/>
      <c r="H18" s="502"/>
    </row>
    <row r="19" spans="1:8" ht="31.5" customHeight="1" x14ac:dyDescent="0.2">
      <c r="A19" s="501" t="s">
        <v>212</v>
      </c>
      <c r="B19" s="501"/>
      <c r="C19" s="501"/>
      <c r="D19" s="501"/>
      <c r="E19" s="501"/>
      <c r="F19" s="501"/>
      <c r="G19" s="501"/>
      <c r="H19" s="501"/>
    </row>
    <row r="20" spans="1:8" ht="71.25" customHeight="1" x14ac:dyDescent="0.2">
      <c r="A20" s="501" t="s">
        <v>213</v>
      </c>
      <c r="B20" s="502"/>
      <c r="C20" s="502"/>
      <c r="D20" s="502"/>
      <c r="E20" s="502"/>
      <c r="F20" s="502"/>
      <c r="G20" s="502"/>
      <c r="H20" s="502"/>
    </row>
    <row r="21" spans="1:8" ht="57.75" customHeight="1" x14ac:dyDescent="0.2">
      <c r="A21" s="501" t="s">
        <v>214</v>
      </c>
      <c r="B21" s="502"/>
      <c r="C21" s="502"/>
      <c r="D21" s="502"/>
      <c r="E21" s="502"/>
      <c r="F21" s="502"/>
      <c r="G21" s="502"/>
      <c r="H21" s="502"/>
    </row>
    <row r="22" spans="1:8" ht="131.25" customHeight="1" x14ac:dyDescent="0.2">
      <c r="A22" s="501" t="s">
        <v>216</v>
      </c>
      <c r="B22" s="502"/>
      <c r="C22" s="502"/>
      <c r="D22" s="502"/>
      <c r="E22" s="502"/>
      <c r="F22" s="502"/>
      <c r="G22" s="502"/>
      <c r="H22" s="502"/>
    </row>
    <row r="23" spans="1:8" ht="31.5" customHeight="1" x14ac:dyDescent="0.2">
      <c r="A23" s="501" t="s">
        <v>355</v>
      </c>
      <c r="B23" s="502"/>
      <c r="C23" s="502"/>
      <c r="D23" s="502"/>
      <c r="E23" s="502"/>
      <c r="F23" s="502"/>
      <c r="G23" s="502"/>
      <c r="H23" s="502"/>
    </row>
    <row r="24" spans="1:8" ht="87" customHeight="1" x14ac:dyDescent="0.2">
      <c r="A24" s="501" t="s">
        <v>356</v>
      </c>
      <c r="B24" s="502"/>
      <c r="C24" s="502"/>
      <c r="D24" s="502"/>
      <c r="E24" s="502"/>
      <c r="F24" s="502"/>
      <c r="G24" s="502"/>
      <c r="H24" s="502"/>
    </row>
    <row r="25" spans="1:8" ht="14.25" x14ac:dyDescent="0.2">
      <c r="A25" s="503"/>
      <c r="B25" s="503"/>
      <c r="C25" s="503"/>
      <c r="D25" s="503"/>
      <c r="E25" s="503"/>
      <c r="F25" s="503"/>
      <c r="G25" s="503"/>
      <c r="H25" s="503"/>
    </row>
    <row r="26" spans="1:8" ht="15" x14ac:dyDescent="0.25">
      <c r="A26" s="500" t="s">
        <v>185</v>
      </c>
      <c r="B26" s="500"/>
      <c r="C26" s="500"/>
      <c r="D26" s="500"/>
      <c r="E26" s="500"/>
      <c r="F26" s="500"/>
      <c r="G26" s="500"/>
      <c r="H26" s="12"/>
    </row>
    <row r="27" spans="1:8" ht="15" customHeight="1" thickBot="1" x14ac:dyDescent="0.25">
      <c r="A27" s="12"/>
      <c r="B27" s="12"/>
      <c r="C27" s="12"/>
      <c r="D27" s="12"/>
      <c r="E27" s="12"/>
      <c r="F27" s="12"/>
      <c r="G27" s="12"/>
      <c r="H27" s="12"/>
    </row>
    <row r="28" spans="1:8" ht="18.75" customHeight="1" thickBot="1" x14ac:dyDescent="0.25">
      <c r="A28" s="13" t="s">
        <v>171</v>
      </c>
      <c r="B28" s="504" t="s">
        <v>172</v>
      </c>
      <c r="C28" s="508"/>
      <c r="D28" s="504" t="s">
        <v>173</v>
      </c>
      <c r="E28" s="505"/>
      <c r="F28" s="505"/>
      <c r="G28" s="505"/>
      <c r="H28" s="506"/>
    </row>
    <row r="29" spans="1:8" x14ac:dyDescent="0.2">
      <c r="A29" s="450" t="s">
        <v>195</v>
      </c>
      <c r="B29" s="249"/>
      <c r="C29" s="249"/>
      <c r="D29" s="249"/>
      <c r="E29" s="249"/>
      <c r="F29" s="249"/>
      <c r="G29" s="249"/>
      <c r="H29" s="250"/>
    </row>
    <row r="30" spans="1:8" ht="150.75" customHeight="1" x14ac:dyDescent="0.2">
      <c r="A30" s="469">
        <v>1</v>
      </c>
      <c r="B30" s="451" t="s">
        <v>183</v>
      </c>
      <c r="C30" s="351"/>
      <c r="D30" s="481" t="s">
        <v>357</v>
      </c>
      <c r="E30" s="481"/>
      <c r="F30" s="481"/>
      <c r="G30" s="481"/>
      <c r="H30" s="481"/>
    </row>
    <row r="31" spans="1:8" ht="130.5" customHeight="1" x14ac:dyDescent="0.2">
      <c r="A31" s="469"/>
      <c r="B31" s="451"/>
      <c r="C31" s="351"/>
      <c r="D31" s="480" t="s">
        <v>344</v>
      </c>
      <c r="E31" s="480"/>
      <c r="F31" s="480"/>
      <c r="G31" s="480"/>
      <c r="H31" s="480"/>
    </row>
    <row r="32" spans="1:8" ht="213" customHeight="1" x14ac:dyDescent="0.2">
      <c r="A32" s="507"/>
      <c r="B32" s="453"/>
      <c r="C32" s="453"/>
      <c r="D32" s="480" t="s">
        <v>363</v>
      </c>
      <c r="E32" s="480"/>
      <c r="F32" s="480"/>
      <c r="G32" s="480"/>
      <c r="H32" s="480"/>
    </row>
    <row r="33" spans="1:256" ht="70.5" customHeight="1" x14ac:dyDescent="0.2">
      <c r="A33" s="14">
        <v>2</v>
      </c>
      <c r="B33" s="451" t="s">
        <v>364</v>
      </c>
      <c r="C33" s="351"/>
      <c r="D33" s="487" t="s">
        <v>358</v>
      </c>
      <c r="E33" s="487"/>
      <c r="F33" s="487"/>
      <c r="G33" s="487"/>
      <c r="H33" s="487"/>
    </row>
    <row r="34" spans="1:256" ht="136.5" customHeight="1" x14ac:dyDescent="0.2">
      <c r="A34" s="469">
        <v>3</v>
      </c>
      <c r="B34" s="451" t="s">
        <v>175</v>
      </c>
      <c r="C34" s="351"/>
      <c r="D34" s="481" t="s">
        <v>215</v>
      </c>
      <c r="E34" s="481"/>
      <c r="F34" s="481"/>
      <c r="G34" s="481"/>
      <c r="H34" s="481"/>
    </row>
    <row r="35" spans="1:256" ht="73.5" customHeight="1" x14ac:dyDescent="0.2">
      <c r="A35" s="469"/>
      <c r="B35" s="451"/>
      <c r="C35" s="351"/>
      <c r="D35" s="481" t="s">
        <v>207</v>
      </c>
      <c r="E35" s="481"/>
      <c r="F35" s="481"/>
      <c r="G35" s="481"/>
      <c r="H35" s="481"/>
    </row>
    <row r="36" spans="1:256" ht="91.5" customHeight="1" x14ac:dyDescent="0.2">
      <c r="A36" s="469"/>
      <c r="B36" s="453"/>
      <c r="C36" s="453"/>
      <c r="D36" s="480" t="s">
        <v>217</v>
      </c>
      <c r="E36" s="480"/>
      <c r="F36" s="480"/>
      <c r="G36" s="480"/>
      <c r="H36" s="480"/>
    </row>
    <row r="37" spans="1:256" ht="81" customHeight="1" x14ac:dyDescent="0.2">
      <c r="A37" s="469">
        <v>4</v>
      </c>
      <c r="B37" s="451" t="s">
        <v>174</v>
      </c>
      <c r="C37" s="351"/>
      <c r="D37" s="481" t="s">
        <v>359</v>
      </c>
      <c r="E37" s="481"/>
      <c r="F37" s="481"/>
      <c r="G37" s="481"/>
      <c r="H37" s="481"/>
    </row>
    <row r="38" spans="1:256" ht="75" customHeight="1" x14ac:dyDescent="0.2">
      <c r="A38" s="453"/>
      <c r="B38" s="453"/>
      <c r="C38" s="453"/>
      <c r="D38" s="480" t="s">
        <v>360</v>
      </c>
      <c r="E38" s="480"/>
      <c r="F38" s="480"/>
      <c r="G38" s="480"/>
      <c r="H38" s="480"/>
    </row>
    <row r="39" spans="1:256" x14ac:dyDescent="0.2">
      <c r="A39" s="450" t="s">
        <v>218</v>
      </c>
      <c r="B39" s="249"/>
      <c r="C39" s="249"/>
      <c r="D39" s="249"/>
      <c r="E39" s="249"/>
      <c r="F39" s="249"/>
      <c r="G39" s="249"/>
      <c r="H39" s="250"/>
    </row>
    <row r="40" spans="1:256" ht="159" customHeight="1" x14ac:dyDescent="0.2">
      <c r="A40" s="14">
        <v>5</v>
      </c>
      <c r="B40" s="451" t="s">
        <v>361</v>
      </c>
      <c r="C40" s="451"/>
      <c r="D40" s="487" t="s">
        <v>362</v>
      </c>
      <c r="E40" s="487"/>
      <c r="F40" s="487"/>
      <c r="G40" s="487"/>
      <c r="H40" s="487"/>
    </row>
    <row r="41" spans="1:256" ht="145.5" customHeight="1" x14ac:dyDescent="0.2">
      <c r="A41" s="14">
        <v>6</v>
      </c>
      <c r="B41" s="451" t="s">
        <v>176</v>
      </c>
      <c r="C41" s="351"/>
      <c r="D41" s="488" t="s">
        <v>345</v>
      </c>
      <c r="E41" s="489"/>
      <c r="F41" s="489"/>
      <c r="G41" s="489"/>
      <c r="H41" s="490"/>
    </row>
    <row r="42" spans="1:256" ht="63" customHeight="1" x14ac:dyDescent="0.2">
      <c r="A42" s="14">
        <v>7</v>
      </c>
      <c r="B42" s="451" t="s">
        <v>177</v>
      </c>
      <c r="C42" s="351"/>
      <c r="D42" s="487" t="s">
        <v>219</v>
      </c>
      <c r="E42" s="487"/>
      <c r="F42" s="487"/>
      <c r="G42" s="487"/>
      <c r="H42" s="487"/>
    </row>
    <row r="43" spans="1:256" ht="175.5" customHeight="1" x14ac:dyDescent="0.2">
      <c r="A43" s="14">
        <v>8</v>
      </c>
      <c r="B43" s="451" t="s">
        <v>178</v>
      </c>
      <c r="C43" s="351"/>
      <c r="D43" s="487" t="s">
        <v>208</v>
      </c>
      <c r="E43" s="487"/>
      <c r="F43" s="487"/>
      <c r="G43" s="487"/>
      <c r="H43" s="487"/>
    </row>
    <row r="44" spans="1:256" x14ac:dyDescent="0.2">
      <c r="A44" s="450" t="s">
        <v>326</v>
      </c>
      <c r="B44" s="249"/>
      <c r="C44" s="249"/>
      <c r="D44" s="249"/>
      <c r="E44" s="249"/>
      <c r="F44" s="249"/>
      <c r="G44" s="249"/>
      <c r="H44" s="250"/>
      <c r="I44" s="450" t="s">
        <v>325</v>
      </c>
      <c r="J44" s="249"/>
      <c r="K44" s="249"/>
      <c r="L44" s="249"/>
      <c r="M44" s="249"/>
      <c r="N44" s="249"/>
      <c r="O44" s="249"/>
      <c r="P44" s="250"/>
      <c r="Q44" s="450" t="s">
        <v>325</v>
      </c>
      <c r="R44" s="249"/>
      <c r="S44" s="249"/>
      <c r="T44" s="249"/>
      <c r="U44" s="249"/>
      <c r="V44" s="249"/>
      <c r="W44" s="249"/>
      <c r="X44" s="250"/>
      <c r="Y44" s="450" t="s">
        <v>325</v>
      </c>
      <c r="Z44" s="249"/>
      <c r="AA44" s="249"/>
      <c r="AB44" s="249"/>
      <c r="AC44" s="249"/>
      <c r="AD44" s="249"/>
      <c r="AE44" s="249"/>
      <c r="AF44" s="250"/>
      <c r="AG44" s="450" t="s">
        <v>325</v>
      </c>
      <c r="AH44" s="249"/>
      <c r="AI44" s="249"/>
      <c r="AJ44" s="249"/>
      <c r="AK44" s="249"/>
      <c r="AL44" s="249"/>
      <c r="AM44" s="249"/>
      <c r="AN44" s="250"/>
      <c r="AO44" s="450" t="s">
        <v>325</v>
      </c>
      <c r="AP44" s="249"/>
      <c r="AQ44" s="249"/>
      <c r="AR44" s="249"/>
      <c r="AS44" s="249"/>
      <c r="AT44" s="249"/>
      <c r="AU44" s="249"/>
      <c r="AV44" s="250"/>
      <c r="AW44" s="450" t="s">
        <v>325</v>
      </c>
      <c r="AX44" s="249"/>
      <c r="AY44" s="249"/>
      <c r="AZ44" s="249"/>
      <c r="BA44" s="249"/>
      <c r="BB44" s="249"/>
      <c r="BC44" s="249"/>
      <c r="BD44" s="250"/>
      <c r="BE44" s="450" t="s">
        <v>325</v>
      </c>
      <c r="BF44" s="249"/>
      <c r="BG44" s="249"/>
      <c r="BH44" s="249"/>
      <c r="BI44" s="249"/>
      <c r="BJ44" s="249"/>
      <c r="BK44" s="249"/>
      <c r="BL44" s="250"/>
      <c r="BM44" s="450" t="s">
        <v>325</v>
      </c>
      <c r="BN44" s="249"/>
      <c r="BO44" s="249"/>
      <c r="BP44" s="249"/>
      <c r="BQ44" s="249"/>
      <c r="BR44" s="249"/>
      <c r="BS44" s="249"/>
      <c r="BT44" s="250"/>
      <c r="BU44" s="450" t="s">
        <v>325</v>
      </c>
      <c r="BV44" s="249"/>
      <c r="BW44" s="249"/>
      <c r="BX44" s="249"/>
      <c r="BY44" s="249"/>
      <c r="BZ44" s="249"/>
      <c r="CA44" s="249"/>
      <c r="CB44" s="250"/>
      <c r="CC44" s="450" t="s">
        <v>325</v>
      </c>
      <c r="CD44" s="249"/>
      <c r="CE44" s="249"/>
      <c r="CF44" s="249"/>
      <c r="CG44" s="249"/>
      <c r="CH44" s="249"/>
      <c r="CI44" s="249"/>
      <c r="CJ44" s="250"/>
      <c r="CK44" s="450" t="s">
        <v>325</v>
      </c>
      <c r="CL44" s="249"/>
      <c r="CM44" s="249"/>
      <c r="CN44" s="249"/>
      <c r="CO44" s="249"/>
      <c r="CP44" s="249"/>
      <c r="CQ44" s="249"/>
      <c r="CR44" s="250"/>
      <c r="CS44" s="450" t="s">
        <v>325</v>
      </c>
      <c r="CT44" s="249"/>
      <c r="CU44" s="249"/>
      <c r="CV44" s="249"/>
      <c r="CW44" s="249"/>
      <c r="CX44" s="249"/>
      <c r="CY44" s="249"/>
      <c r="CZ44" s="250"/>
      <c r="DA44" s="450" t="s">
        <v>325</v>
      </c>
      <c r="DB44" s="249"/>
      <c r="DC44" s="249"/>
      <c r="DD44" s="249"/>
      <c r="DE44" s="249"/>
      <c r="DF44" s="249"/>
      <c r="DG44" s="249"/>
      <c r="DH44" s="250"/>
      <c r="DI44" s="450" t="s">
        <v>325</v>
      </c>
      <c r="DJ44" s="249"/>
      <c r="DK44" s="249"/>
      <c r="DL44" s="249"/>
      <c r="DM44" s="249"/>
      <c r="DN44" s="249"/>
      <c r="DO44" s="249"/>
      <c r="DP44" s="250"/>
      <c r="DQ44" s="450" t="s">
        <v>325</v>
      </c>
      <c r="DR44" s="249"/>
      <c r="DS44" s="249"/>
      <c r="DT44" s="249"/>
      <c r="DU44" s="249"/>
      <c r="DV44" s="249"/>
      <c r="DW44" s="249"/>
      <c r="DX44" s="250"/>
      <c r="DY44" s="450" t="s">
        <v>325</v>
      </c>
      <c r="DZ44" s="249"/>
      <c r="EA44" s="249"/>
      <c r="EB44" s="249"/>
      <c r="EC44" s="249"/>
      <c r="ED44" s="249"/>
      <c r="EE44" s="249"/>
      <c r="EF44" s="250"/>
      <c r="EG44" s="450" t="s">
        <v>325</v>
      </c>
      <c r="EH44" s="249"/>
      <c r="EI44" s="249"/>
      <c r="EJ44" s="249"/>
      <c r="EK44" s="249"/>
      <c r="EL44" s="249"/>
      <c r="EM44" s="249"/>
      <c r="EN44" s="250"/>
      <c r="EO44" s="450" t="s">
        <v>325</v>
      </c>
      <c r="EP44" s="249"/>
      <c r="EQ44" s="249"/>
      <c r="ER44" s="249"/>
      <c r="ES44" s="249"/>
      <c r="ET44" s="249"/>
      <c r="EU44" s="249"/>
      <c r="EV44" s="250"/>
      <c r="EW44" s="450" t="s">
        <v>325</v>
      </c>
      <c r="EX44" s="249"/>
      <c r="EY44" s="249"/>
      <c r="EZ44" s="249"/>
      <c r="FA44" s="249"/>
      <c r="FB44" s="249"/>
      <c r="FC44" s="249"/>
      <c r="FD44" s="250"/>
      <c r="FE44" s="450" t="s">
        <v>325</v>
      </c>
      <c r="FF44" s="249"/>
      <c r="FG44" s="249"/>
      <c r="FH44" s="249"/>
      <c r="FI44" s="249"/>
      <c r="FJ44" s="249"/>
      <c r="FK44" s="249"/>
      <c r="FL44" s="250"/>
      <c r="FM44" s="450" t="s">
        <v>325</v>
      </c>
      <c r="FN44" s="249"/>
      <c r="FO44" s="249"/>
      <c r="FP44" s="249"/>
      <c r="FQ44" s="249"/>
      <c r="FR44" s="249"/>
      <c r="FS44" s="249"/>
      <c r="FT44" s="250"/>
      <c r="FU44" s="450" t="s">
        <v>325</v>
      </c>
      <c r="FV44" s="249"/>
      <c r="FW44" s="249"/>
      <c r="FX44" s="249"/>
      <c r="FY44" s="249"/>
      <c r="FZ44" s="249"/>
      <c r="GA44" s="249"/>
      <c r="GB44" s="250"/>
      <c r="GC44" s="450" t="s">
        <v>325</v>
      </c>
      <c r="GD44" s="249"/>
      <c r="GE44" s="249"/>
      <c r="GF44" s="249"/>
      <c r="GG44" s="249"/>
      <c r="GH44" s="249"/>
      <c r="GI44" s="249"/>
      <c r="GJ44" s="250"/>
      <c r="GK44" s="450" t="s">
        <v>325</v>
      </c>
      <c r="GL44" s="249"/>
      <c r="GM44" s="249"/>
      <c r="GN44" s="249"/>
      <c r="GO44" s="249"/>
      <c r="GP44" s="249"/>
      <c r="GQ44" s="249"/>
      <c r="GR44" s="250"/>
      <c r="GS44" s="450" t="s">
        <v>325</v>
      </c>
      <c r="GT44" s="249"/>
      <c r="GU44" s="249"/>
      <c r="GV44" s="249"/>
      <c r="GW44" s="249"/>
      <c r="GX44" s="249"/>
      <c r="GY44" s="249"/>
      <c r="GZ44" s="250"/>
      <c r="HA44" s="450" t="s">
        <v>325</v>
      </c>
      <c r="HB44" s="249"/>
      <c r="HC44" s="249"/>
      <c r="HD44" s="249"/>
      <c r="HE44" s="249"/>
      <c r="HF44" s="249"/>
      <c r="HG44" s="249"/>
      <c r="HH44" s="250"/>
      <c r="HI44" s="450" t="s">
        <v>325</v>
      </c>
      <c r="HJ44" s="249"/>
      <c r="HK44" s="249"/>
      <c r="HL44" s="249"/>
      <c r="HM44" s="249"/>
      <c r="HN44" s="249"/>
      <c r="HO44" s="249"/>
      <c r="HP44" s="250"/>
      <c r="HQ44" s="450" t="s">
        <v>325</v>
      </c>
      <c r="HR44" s="249"/>
      <c r="HS44" s="249"/>
      <c r="HT44" s="249"/>
      <c r="HU44" s="249"/>
      <c r="HV44" s="249"/>
      <c r="HW44" s="249"/>
      <c r="HX44" s="250"/>
      <c r="HY44" s="450" t="s">
        <v>325</v>
      </c>
      <c r="HZ44" s="249"/>
      <c r="IA44" s="249"/>
      <c r="IB44" s="249"/>
      <c r="IC44" s="249"/>
      <c r="ID44" s="249"/>
      <c r="IE44" s="249"/>
      <c r="IF44" s="250"/>
      <c r="IG44" s="450" t="s">
        <v>325</v>
      </c>
      <c r="IH44" s="249"/>
      <c r="II44" s="249"/>
      <c r="IJ44" s="249"/>
      <c r="IK44" s="249"/>
      <c r="IL44" s="249"/>
      <c r="IM44" s="249"/>
      <c r="IN44" s="250"/>
      <c r="IO44" s="450" t="s">
        <v>325</v>
      </c>
      <c r="IP44" s="249"/>
      <c r="IQ44" s="249"/>
      <c r="IR44" s="249"/>
      <c r="IS44" s="249"/>
      <c r="IT44" s="249"/>
      <c r="IU44" s="249"/>
      <c r="IV44" s="250"/>
    </row>
    <row r="45" spans="1:256" ht="48.75" customHeight="1" x14ac:dyDescent="0.2">
      <c r="A45" s="71">
        <v>9</v>
      </c>
      <c r="B45" s="491" t="s">
        <v>327</v>
      </c>
      <c r="C45" s="492"/>
      <c r="D45" s="481" t="s">
        <v>199</v>
      </c>
      <c r="E45" s="481"/>
      <c r="F45" s="481"/>
      <c r="G45" s="481"/>
      <c r="H45" s="481"/>
    </row>
    <row r="46" spans="1:256" ht="250.5" customHeight="1" x14ac:dyDescent="0.2">
      <c r="A46" s="72"/>
      <c r="B46" s="485" t="s">
        <v>328</v>
      </c>
      <c r="C46" s="486"/>
      <c r="D46" s="493" t="s">
        <v>204</v>
      </c>
      <c r="E46" s="494"/>
      <c r="F46" s="494"/>
      <c r="G46" s="494"/>
      <c r="H46" s="495"/>
    </row>
    <row r="47" spans="1:256" ht="117" customHeight="1" x14ac:dyDescent="0.2">
      <c r="A47" s="468"/>
      <c r="B47" s="456"/>
      <c r="C47" s="457"/>
      <c r="D47" s="482" t="s">
        <v>197</v>
      </c>
      <c r="E47" s="483"/>
      <c r="F47" s="483"/>
      <c r="G47" s="483"/>
      <c r="H47" s="484"/>
    </row>
    <row r="48" spans="1:256" ht="128.25" customHeight="1" x14ac:dyDescent="0.2">
      <c r="A48" s="469"/>
      <c r="B48" s="453"/>
      <c r="C48" s="458"/>
      <c r="D48" s="459" t="s">
        <v>200</v>
      </c>
      <c r="E48" s="460"/>
      <c r="F48" s="460"/>
      <c r="G48" s="460"/>
      <c r="H48" s="461"/>
    </row>
    <row r="49" spans="1:8" ht="262.5" customHeight="1" x14ac:dyDescent="0.2">
      <c r="A49" s="469"/>
      <c r="B49" s="453"/>
      <c r="C49" s="458"/>
      <c r="D49" s="470" t="s">
        <v>209</v>
      </c>
      <c r="E49" s="471"/>
      <c r="F49" s="471"/>
      <c r="G49" s="471"/>
      <c r="H49" s="472"/>
    </row>
    <row r="51" spans="1:8" x14ac:dyDescent="0.2">
      <c r="A51" s="11" t="s">
        <v>186</v>
      </c>
    </row>
    <row r="53" spans="1:8" ht="14.25" customHeight="1" x14ac:dyDescent="0.25">
      <c r="A53" s="462" t="s">
        <v>187</v>
      </c>
      <c r="B53" s="463"/>
      <c r="C53" s="66" t="s">
        <v>188</v>
      </c>
      <c r="D53" s="467" t="s">
        <v>189</v>
      </c>
      <c r="E53" s="467"/>
      <c r="F53" s="454" t="s">
        <v>190</v>
      </c>
      <c r="G53" s="454"/>
      <c r="H53" s="453"/>
    </row>
    <row r="54" spans="1:8" ht="14.25" x14ac:dyDescent="0.2">
      <c r="A54" s="464"/>
      <c r="B54" s="465"/>
      <c r="C54" s="67"/>
      <c r="D54" s="466"/>
      <c r="E54" s="466"/>
      <c r="F54" s="455"/>
      <c r="G54" s="455"/>
      <c r="H54" s="453"/>
    </row>
    <row r="55" spans="1:8" ht="14.25" x14ac:dyDescent="0.2">
      <c r="A55" s="464"/>
      <c r="B55" s="465"/>
      <c r="C55" s="67"/>
      <c r="D55" s="466"/>
      <c r="E55" s="466"/>
      <c r="F55" s="455"/>
      <c r="G55" s="455"/>
      <c r="H55" s="453"/>
    </row>
    <row r="56" spans="1:8" ht="14.25" x14ac:dyDescent="0.2">
      <c r="A56" s="464"/>
      <c r="B56" s="465"/>
      <c r="C56" s="67"/>
      <c r="D56" s="466"/>
      <c r="E56" s="466"/>
      <c r="F56" s="455"/>
      <c r="G56" s="455"/>
      <c r="H56" s="453"/>
    </row>
    <row r="57" spans="1:8" ht="45.75" customHeight="1" x14ac:dyDescent="0.25">
      <c r="A57" s="473" t="s">
        <v>191</v>
      </c>
      <c r="B57" s="474"/>
      <c r="C57" s="467" t="s">
        <v>192</v>
      </c>
      <c r="D57" s="467"/>
      <c r="E57" s="467"/>
      <c r="F57" s="454" t="s">
        <v>194</v>
      </c>
      <c r="G57" s="454"/>
      <c r="H57" s="453"/>
    </row>
    <row r="58" spans="1:8" ht="43.5" customHeight="1" x14ac:dyDescent="0.25">
      <c r="A58" s="475" t="s">
        <v>222</v>
      </c>
      <c r="B58" s="475"/>
      <c r="C58" s="476" t="s">
        <v>222</v>
      </c>
      <c r="D58" s="477"/>
      <c r="E58" s="478"/>
      <c r="F58" s="452" t="s">
        <v>223</v>
      </c>
      <c r="G58" s="452"/>
      <c r="H58" s="453"/>
    </row>
    <row r="59" spans="1:8" ht="15" x14ac:dyDescent="0.2">
      <c r="A59" s="452" t="s">
        <v>193</v>
      </c>
      <c r="B59" s="452"/>
      <c r="C59" s="479" t="s">
        <v>224</v>
      </c>
      <c r="D59" s="479"/>
      <c r="E59" s="479"/>
      <c r="F59" s="452" t="s">
        <v>224</v>
      </c>
      <c r="G59" s="452"/>
      <c r="H59" s="453"/>
    </row>
  </sheetData>
  <mergeCells count="104">
    <mergeCell ref="D34:H34"/>
    <mergeCell ref="A24:H24"/>
    <mergeCell ref="D30:H30"/>
    <mergeCell ref="B34:C36"/>
    <mergeCell ref="A34:A36"/>
    <mergeCell ref="B30:C32"/>
    <mergeCell ref="D31:H31"/>
    <mergeCell ref="B33:C33"/>
    <mergeCell ref="D33:H33"/>
    <mergeCell ref="D35:H35"/>
    <mergeCell ref="A29:H29"/>
    <mergeCell ref="A25:H25"/>
    <mergeCell ref="D28:H28"/>
    <mergeCell ref="A30:A32"/>
    <mergeCell ref="D32:H32"/>
    <mergeCell ref="B28:C28"/>
    <mergeCell ref="E3:F3"/>
    <mergeCell ref="E4:F4"/>
    <mergeCell ref="A26:G26"/>
    <mergeCell ref="A7:H7"/>
    <mergeCell ref="A11:H11"/>
    <mergeCell ref="A15:H15"/>
    <mergeCell ref="A22:H22"/>
    <mergeCell ref="A21:H21"/>
    <mergeCell ref="A23:H23"/>
    <mergeCell ref="A18:H18"/>
    <mergeCell ref="A19:H19"/>
    <mergeCell ref="A20:H20"/>
    <mergeCell ref="A54:B54"/>
    <mergeCell ref="D36:H36"/>
    <mergeCell ref="D37:H37"/>
    <mergeCell ref="D38:H38"/>
    <mergeCell ref="B42:C42"/>
    <mergeCell ref="A37:A38"/>
    <mergeCell ref="B37:C38"/>
    <mergeCell ref="B40:C40"/>
    <mergeCell ref="D47:H47"/>
    <mergeCell ref="B46:C46"/>
    <mergeCell ref="B41:C41"/>
    <mergeCell ref="D43:H43"/>
    <mergeCell ref="D40:H40"/>
    <mergeCell ref="D41:H41"/>
    <mergeCell ref="D42:H42"/>
    <mergeCell ref="B45:C45"/>
    <mergeCell ref="D45:H45"/>
    <mergeCell ref="D46:H46"/>
    <mergeCell ref="F59:H59"/>
    <mergeCell ref="F53:H53"/>
    <mergeCell ref="F55:H55"/>
    <mergeCell ref="F57:H57"/>
    <mergeCell ref="F56:H56"/>
    <mergeCell ref="F54:H54"/>
    <mergeCell ref="B47:C49"/>
    <mergeCell ref="D48:H48"/>
    <mergeCell ref="F58:H58"/>
    <mergeCell ref="A53:B53"/>
    <mergeCell ref="A55:B55"/>
    <mergeCell ref="A56:B56"/>
    <mergeCell ref="D56:E56"/>
    <mergeCell ref="D54:E54"/>
    <mergeCell ref="D53:E53"/>
    <mergeCell ref="D55:E55"/>
    <mergeCell ref="A47:A49"/>
    <mergeCell ref="D49:H49"/>
    <mergeCell ref="A59:B59"/>
    <mergeCell ref="A57:B57"/>
    <mergeCell ref="C57:E57"/>
    <mergeCell ref="A58:B58"/>
    <mergeCell ref="C58:E58"/>
    <mergeCell ref="C59:E59"/>
    <mergeCell ref="Y44:AF44"/>
    <mergeCell ref="AG44:AN44"/>
    <mergeCell ref="AO44:AV44"/>
    <mergeCell ref="AW44:BD44"/>
    <mergeCell ref="A39:H39"/>
    <mergeCell ref="A44:H44"/>
    <mergeCell ref="I44:P44"/>
    <mergeCell ref="Q44:X44"/>
    <mergeCell ref="B43:C43"/>
    <mergeCell ref="CK44:CR44"/>
    <mergeCell ref="CS44:CZ44"/>
    <mergeCell ref="DA44:DH44"/>
    <mergeCell ref="DI44:DP44"/>
    <mergeCell ref="BE44:BL44"/>
    <mergeCell ref="BM44:BT44"/>
    <mergeCell ref="BU44:CB44"/>
    <mergeCell ref="CC44:CJ44"/>
    <mergeCell ref="EW44:FD44"/>
    <mergeCell ref="FE44:FL44"/>
    <mergeCell ref="FM44:FT44"/>
    <mergeCell ref="FU44:GB44"/>
    <mergeCell ref="DQ44:DX44"/>
    <mergeCell ref="DY44:EF44"/>
    <mergeCell ref="EG44:EN44"/>
    <mergeCell ref="EO44:EV44"/>
    <mergeCell ref="IO44:IV44"/>
    <mergeCell ref="HI44:HP44"/>
    <mergeCell ref="HQ44:HX44"/>
    <mergeCell ref="HY44:IF44"/>
    <mergeCell ref="IG44:IN44"/>
    <mergeCell ref="GC44:GJ44"/>
    <mergeCell ref="GK44:GR44"/>
    <mergeCell ref="GS44:GZ44"/>
    <mergeCell ref="HA44:HH44"/>
  </mergeCells>
  <phoneticPr fontId="13" type="noConversion"/>
  <pageMargins left="0.32" right="0.25" top="0.37" bottom="0.43" header="0" footer="0"/>
  <pageSetup scale="8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S310"/>
  <sheetViews>
    <sheetView workbookViewId="0">
      <selection activeCell="B327" sqref="B327"/>
    </sheetView>
  </sheetViews>
  <sheetFormatPr baseColWidth="10" defaultColWidth="9.140625" defaultRowHeight="12.75" x14ac:dyDescent="0.2"/>
  <cols>
    <col min="1" max="1" width="22.28515625" style="73" customWidth="1"/>
    <col min="2" max="2" width="81.7109375" style="73" customWidth="1"/>
    <col min="3" max="3" width="6.140625" style="73" customWidth="1"/>
    <col min="4" max="4" width="14.28515625" style="73" bestFit="1" customWidth="1"/>
    <col min="5" max="51" width="8.5703125" style="73" customWidth="1"/>
    <col min="52" max="52" width="9.5703125" style="73" bestFit="1" customWidth="1"/>
    <col min="53" max="53" width="10.42578125" style="73" bestFit="1" customWidth="1"/>
    <col min="54" max="54" width="11.28515625" style="73" bestFit="1" customWidth="1"/>
    <col min="55" max="55" width="12.140625" style="73" bestFit="1" customWidth="1"/>
    <col min="56" max="56" width="13" style="73" bestFit="1" customWidth="1"/>
    <col min="57" max="57" width="13.85546875" style="73" bestFit="1" customWidth="1"/>
    <col min="58" max="110" width="8.5703125" style="73" customWidth="1"/>
    <col min="111" max="111" width="9.85546875" style="73" customWidth="1"/>
    <col min="112" max="142" width="8.5703125" style="73" customWidth="1"/>
    <col min="143" max="143" width="14.5703125" style="73" customWidth="1"/>
    <col min="144" max="144" width="6.5703125" style="73" customWidth="1"/>
    <col min="145" max="145" width="19.140625" style="73" customWidth="1"/>
    <col min="146" max="146" width="3.85546875" style="73" customWidth="1"/>
    <col min="147" max="147" width="3.140625" style="73" customWidth="1"/>
    <col min="148" max="148" width="10.28515625" style="73" customWidth="1"/>
    <col min="149" max="149" width="11.7109375" style="73" customWidth="1"/>
    <col min="150" max="16384" width="9.140625" style="73"/>
  </cols>
  <sheetData>
    <row r="1" spans="1:149" x14ac:dyDescent="0.2">
      <c r="A1" s="73" t="s">
        <v>256</v>
      </c>
      <c r="B1" s="73" t="s">
        <v>256</v>
      </c>
    </row>
    <row r="2" spans="1:149" x14ac:dyDescent="0.2">
      <c r="A2" s="73" t="s">
        <v>257</v>
      </c>
      <c r="B2" s="73" t="s">
        <v>258</v>
      </c>
    </row>
    <row r="3" spans="1:149" x14ac:dyDescent="0.2">
      <c r="B3" s="73" t="s">
        <v>78</v>
      </c>
    </row>
    <row r="4" spans="1:149" x14ac:dyDescent="0.2">
      <c r="A4" s="74" t="e">
        <f>+#REF!</f>
        <v>#REF!</v>
      </c>
      <c r="B4" s="75" t="e">
        <f>TRIM(CONCATENATE($A$3,E4,EA4," ",ED4," ",EG4," ",EJ4," ",EM4,IF(SUM(BV4:BW4)=0,""," con "),EO4,$B$3))</f>
        <v>#REF!</v>
      </c>
      <c r="C4" s="76"/>
      <c r="D4" s="77" t="e">
        <f>ABS(ROUND(A4,2))</f>
        <v>#REF!</v>
      </c>
      <c r="E4" s="76" t="e">
        <f>IF(A4&lt;0,"menos ","")</f>
        <v>#REF!</v>
      </c>
      <c r="F4" s="76" t="e">
        <f>IF(BI4=0,$B$1," y ")</f>
        <v>#REF!</v>
      </c>
      <c r="G4" s="76" t="e">
        <f>IF(SUM(BJ4:BU4)=0," billones de","  billones")</f>
        <v>#REF!</v>
      </c>
      <c r="H4" s="76"/>
      <c r="I4" s="76" t="e">
        <f>IF(BL4=0,$B$1," y ")</f>
        <v>#REF!</v>
      </c>
      <c r="J4" s="76" t="s">
        <v>79</v>
      </c>
      <c r="K4" s="76"/>
      <c r="L4" s="76" t="e">
        <f>IF(BO4=0,$B$1," y ")</f>
        <v>#REF!</v>
      </c>
      <c r="M4" s="76" t="e">
        <f>IF(BP4+BQ4+BR4+BS4+BT4+BU4=0," millones de","  millones")</f>
        <v>#REF!</v>
      </c>
      <c r="N4" s="76"/>
      <c r="O4" s="76" t="e">
        <f>IF(BR4=0,$B$1," y ")</f>
        <v>#REF!</v>
      </c>
      <c r="P4" s="76" t="s">
        <v>79</v>
      </c>
      <c r="Q4" s="76"/>
      <c r="R4" s="76" t="e">
        <f>IF(BU4=0,$B$1," y ")</f>
        <v>#REF!</v>
      </c>
      <c r="S4" s="76" t="e">
        <f>IF(BC4=1,$A$1,$B$1)</f>
        <v>#REF!</v>
      </c>
      <c r="T4" s="76" t="e">
        <f>IF(BW4=0,$B$2," y ")</f>
        <v>#REF!</v>
      </c>
      <c r="U4" s="76" t="e">
        <f>IF(SUM(BV4:BW4)=1,$A$2," centavos")</f>
        <v>#REF!</v>
      </c>
      <c r="V4" s="76">
        <v>15</v>
      </c>
      <c r="W4" s="76">
        <v>14</v>
      </c>
      <c r="X4" s="76">
        <v>13</v>
      </c>
      <c r="Y4" s="76">
        <v>12</v>
      </c>
      <c r="Z4" s="76">
        <v>11</v>
      </c>
      <c r="AA4" s="76">
        <v>10</v>
      </c>
      <c r="AB4" s="76">
        <v>9</v>
      </c>
      <c r="AC4" s="76">
        <f t="shared" ref="AC4:AM19" si="0">AB4-1</f>
        <v>8</v>
      </c>
      <c r="AD4" s="76">
        <f t="shared" si="0"/>
        <v>7</v>
      </c>
      <c r="AE4" s="76">
        <f t="shared" si="0"/>
        <v>6</v>
      </c>
      <c r="AF4" s="76">
        <f t="shared" si="0"/>
        <v>5</v>
      </c>
      <c r="AG4" s="76">
        <f t="shared" si="0"/>
        <v>4</v>
      </c>
      <c r="AH4" s="76">
        <f t="shared" si="0"/>
        <v>3</v>
      </c>
      <c r="AI4" s="76">
        <f t="shared" si="0"/>
        <v>2</v>
      </c>
      <c r="AJ4" s="76">
        <f t="shared" si="0"/>
        <v>1</v>
      </c>
      <c r="AK4" s="76">
        <f t="shared" si="0"/>
        <v>0</v>
      </c>
      <c r="AL4" s="76">
        <f t="shared" si="0"/>
        <v>-1</v>
      </c>
      <c r="AM4" s="76">
        <f t="shared" si="0"/>
        <v>-2</v>
      </c>
      <c r="AN4" s="76"/>
      <c r="AO4" s="78" t="e">
        <f t="shared" ref="AO4:AO25" si="1">INT($D4/10^W4)</f>
        <v>#REF!</v>
      </c>
      <c r="AP4" s="78" t="e">
        <f t="shared" ref="AP4:BE19" si="2">INT($D4/10^X4)</f>
        <v>#REF!</v>
      </c>
      <c r="AQ4" s="78" t="e">
        <f t="shared" si="2"/>
        <v>#REF!</v>
      </c>
      <c r="AR4" s="78" t="e">
        <f t="shared" si="2"/>
        <v>#REF!</v>
      </c>
      <c r="AS4" s="78" t="e">
        <f t="shared" si="2"/>
        <v>#REF!</v>
      </c>
      <c r="AT4" s="78" t="e">
        <f t="shared" si="2"/>
        <v>#REF!</v>
      </c>
      <c r="AU4" s="78" t="e">
        <f t="shared" si="2"/>
        <v>#REF!</v>
      </c>
      <c r="AV4" s="78" t="e">
        <f t="shared" si="2"/>
        <v>#REF!</v>
      </c>
      <c r="AW4" s="78" t="e">
        <f t="shared" si="2"/>
        <v>#REF!</v>
      </c>
      <c r="AX4" s="78" t="e">
        <f t="shared" si="2"/>
        <v>#REF!</v>
      </c>
      <c r="AY4" s="78" t="e">
        <f t="shared" si="2"/>
        <v>#REF!</v>
      </c>
      <c r="AZ4" s="78" t="e">
        <f t="shared" si="2"/>
        <v>#REF!</v>
      </c>
      <c r="BA4" s="78" t="e">
        <f t="shared" si="2"/>
        <v>#REF!</v>
      </c>
      <c r="BB4" s="78" t="e">
        <f t="shared" si="2"/>
        <v>#REF!</v>
      </c>
      <c r="BC4" s="78" t="e">
        <f t="shared" si="2"/>
        <v>#REF!</v>
      </c>
      <c r="BD4" s="78" t="e">
        <f t="shared" si="2"/>
        <v>#REF!</v>
      </c>
      <c r="BE4" s="78" t="e">
        <f t="shared" si="2"/>
        <v>#REF!</v>
      </c>
      <c r="BF4" s="76"/>
      <c r="BG4" s="76" t="e">
        <f>(AO4-AN4*10)*100</f>
        <v>#REF!</v>
      </c>
      <c r="BH4" s="78" t="e">
        <f>(AP4-AO4*10)*10</f>
        <v>#REF!</v>
      </c>
      <c r="BI4" s="78" t="e">
        <f>AQ4-AP4*10</f>
        <v>#REF!</v>
      </c>
      <c r="BJ4" s="78" t="e">
        <f>(AR4-AQ4*10)*100</f>
        <v>#REF!</v>
      </c>
      <c r="BK4" s="78" t="e">
        <f>(AS4-AR4*10)*10</f>
        <v>#REF!</v>
      </c>
      <c r="BL4" s="78" t="e">
        <f>AT4-AS4*10</f>
        <v>#REF!</v>
      </c>
      <c r="BM4" s="78" t="e">
        <f>(AU4-AT4*10)*100</f>
        <v>#REF!</v>
      </c>
      <c r="BN4" s="78" t="e">
        <f>(AV4-AU4*10)*10</f>
        <v>#REF!</v>
      </c>
      <c r="BO4" s="78" t="e">
        <f>AW4-AV4*10</f>
        <v>#REF!</v>
      </c>
      <c r="BP4" s="78" t="e">
        <f>(AX4-AW4*10)*100</f>
        <v>#REF!</v>
      </c>
      <c r="BQ4" s="78" t="e">
        <f>(AY4-AX4*10)*10</f>
        <v>#REF!</v>
      </c>
      <c r="BR4" s="78" t="e">
        <f>AZ4-AY4*10</f>
        <v>#REF!</v>
      </c>
      <c r="BS4" s="78" t="e">
        <f>(BA4-AZ4*10)*100</f>
        <v>#REF!</v>
      </c>
      <c r="BT4" s="78" t="e">
        <f>(BB4-BA4*10)*10</f>
        <v>#REF!</v>
      </c>
      <c r="BU4" s="78" t="e">
        <f>BC4-BB4*10</f>
        <v>#REF!</v>
      </c>
      <c r="BV4" s="78" t="e">
        <f>(BD4-BC4*10)*10</f>
        <v>#REF!</v>
      </c>
      <c r="BW4" s="78" t="e">
        <f>BE4-BD4*10</f>
        <v>#REF!</v>
      </c>
      <c r="BX4" s="76"/>
      <c r="BY4" s="76"/>
      <c r="BZ4" s="78" t="e">
        <f>BI4+BH4</f>
        <v>#REF!</v>
      </c>
      <c r="CA4" s="78"/>
      <c r="CB4" s="78"/>
      <c r="CC4" s="78" t="e">
        <f>BL4+BK4</f>
        <v>#REF!</v>
      </c>
      <c r="CD4" s="78"/>
      <c r="CE4" s="78"/>
      <c r="CF4" s="78" t="e">
        <f>BO4+BN4</f>
        <v>#REF!</v>
      </c>
      <c r="CG4" s="76"/>
      <c r="CH4" s="78"/>
      <c r="CI4" s="78" t="e">
        <f>BR4+BQ4</f>
        <v>#REF!</v>
      </c>
      <c r="CJ4" s="76"/>
      <c r="CK4" s="78"/>
      <c r="CL4" s="78" t="e">
        <f>BU4+BT4</f>
        <v>#REF!</v>
      </c>
      <c r="CM4" s="76"/>
      <c r="CN4" s="78" t="e">
        <f>BW4+BV4</f>
        <v>#REF!</v>
      </c>
      <c r="CO4" s="76"/>
      <c r="CP4" s="76"/>
      <c r="CQ4" s="76" t="e">
        <f>IF(RIGHT(AQ4,3)="100","cien",IF(AO4&gt;0,CONCATENATE(VLOOKUP(BG4,$ER$5:$ES$57,2,FALSE),E4),""))</f>
        <v>#REF!</v>
      </c>
      <c r="CR4" s="76" t="e">
        <f>IF(BH4=20,"veinti",IF(AP4&gt;0,CONCATENATE(VLOOKUP(BH4,$ER$5:$ES$57,2,FALSE),F4),""))</f>
        <v>#REF!</v>
      </c>
      <c r="CS4" s="76" t="e">
        <f>CONCATENATE(VLOOKUP(BI4,$ER$5:$ES$57,2,FALSE),G4)</f>
        <v>#REF!</v>
      </c>
      <c r="CT4" s="76" t="e">
        <f>IF(RIGHT(AT4,3)="100","cien",IF(AR4&gt;0,CONCATENATE(VLOOKUP(BJ4,$ER$5:$ES$57,2,FALSE),H4),""))</f>
        <v>#REF!</v>
      </c>
      <c r="CU4" s="76" t="e">
        <f>IF(BK4=20,"veinti",IF(AS4&gt;0,CONCATENATE(VLOOKUP(BK4,$ER$5:$ES$57,2,FALSE),I4),""))</f>
        <v>#REF!</v>
      </c>
      <c r="CV4" s="76" t="e">
        <f>CONCATENATE(VLOOKUP(BL4,$ER$5:$ES$57,2,FALSE),J4)</f>
        <v>#REF!</v>
      </c>
      <c r="CW4" s="76" t="e">
        <f>IF(RIGHT(AW4,3)="100","cien",IF(AU4&gt;0,CONCATENATE(VLOOKUP(BM4,$ER$5:$ES$57,2,FALSE),K4),""))</f>
        <v>#REF!</v>
      </c>
      <c r="CX4" s="76" t="e">
        <f>IF(BN4=20,"veinti",IF(AV4&gt;0,CONCATENATE(VLOOKUP(BN4,$ER$5:$ES$57,2,FALSE),L4),""))</f>
        <v>#REF!</v>
      </c>
      <c r="CY4" s="76" t="e">
        <f>CONCATENATE(VLOOKUP(BO4,$ER$5:$ES$57,2,FALSE),M4)</f>
        <v>#REF!</v>
      </c>
      <c r="CZ4" s="76" t="e">
        <f>IF(RIGHT(AZ4,3)="100","cien",IF(AX4&gt;0,CONCATENATE(VLOOKUP(BP4,$ER$5:$ES$57,2,FALSE),N4),""))</f>
        <v>#REF!</v>
      </c>
      <c r="DA4" s="76" t="e">
        <f>IF(BQ4=20,"veinti",IF(AY4&gt;0,CONCATENATE(VLOOKUP(BQ4,$ER$5:$ES$57,2,FALSE),O4),""))</f>
        <v>#REF!</v>
      </c>
      <c r="DB4" s="76" t="e">
        <f>CONCATENATE(VLOOKUP(BR4,$ER$5:$ES$57,2,FALSE),P4)</f>
        <v>#REF!</v>
      </c>
      <c r="DC4" s="76" t="e">
        <f>IF(RIGHT(BC4,3)="100","cien",IF(BA4&gt;0,CONCATENATE(VLOOKUP(BS4,$ER$5:$ES$57,2,FALSE),Q4),""))</f>
        <v>#REF!</v>
      </c>
      <c r="DD4" s="76" t="e">
        <f>IF(BT4=20,"veinti",IF(BB4&gt;0,CONCATENATE(VLOOKUP(BT4,$ER$5:$ES$57,2,FALSE),R4),""))</f>
        <v>#REF!</v>
      </c>
      <c r="DE4" s="76" t="e">
        <f>CONCATENATE(VLOOKUP(BU4,$ER$5:$ES$57,2,FALSE),S4)</f>
        <v>#REF!</v>
      </c>
      <c r="DF4" s="76" t="e">
        <f>IF(BV4=20,"veinti",IF(BD4&gt;0,CONCATENATE(VLOOKUP(BV4,$ER$5:$ES$57,2,FALSE),T4),""))</f>
        <v>#REF!</v>
      </c>
      <c r="DG4" s="76" t="e">
        <f>CONCATENATE(VLOOKUP(BW4,$ER$5:$ES$57,2,FALSE),U4)</f>
        <v>#REF!</v>
      </c>
      <c r="DH4" s="76" t="e">
        <f>VLOOKUP(BZ4,$ER$5:$ES$57,2,FALSE)</f>
        <v>#REF!</v>
      </c>
      <c r="DI4" s="76" t="e">
        <f>IF(AQ4=0,"",IF(SUM(BJ4:BU4)=0,IF(AQ4=1," billón de","  billones de"),IF(AQ4=1," billón","  billones")))</f>
        <v>#REF!</v>
      </c>
      <c r="DJ4" s="76"/>
      <c r="DK4" s="76" t="e">
        <f>VLOOKUP(CC4,$ER$5:$ES$57,2,FALSE)</f>
        <v>#REF!</v>
      </c>
      <c r="DL4" s="76" t="e">
        <f>IF(BL4+BK4+BJ4=0,""," mil")</f>
        <v>#REF!</v>
      </c>
      <c r="DM4" s="76"/>
      <c r="DN4" s="76" t="e">
        <f>VLOOKUP(CF4,$ER$5:$ES$57,2,FALSE)</f>
        <v>#REF!</v>
      </c>
      <c r="DO4" s="76" t="e">
        <f>IF(SUM(BJ4:BO4)=0,"",IF(AW4=0,"",IF(BP4+BQ4+BR4+BS4+BT4+BU4=0,IF(AW4=1," millón de","  millones de"),IF(AW4=1," millón","  millones"))))</f>
        <v>#REF!</v>
      </c>
      <c r="DP4" s="76"/>
      <c r="DQ4" s="76" t="e">
        <f>VLOOKUP(CI4,$ER$5:$ES$57,2,FALSE)</f>
        <v>#REF!</v>
      </c>
      <c r="DR4" s="76" t="e">
        <f>IF(BR4+BQ4+BP4=0,""," mil")</f>
        <v>#REF!</v>
      </c>
      <c r="DS4" s="76"/>
      <c r="DT4" s="76" t="e">
        <f>IF(BC4=0,"cero",VLOOKUP(CL4,$ER$5:$ES$57,2,FALSE))</f>
        <v>#REF!</v>
      </c>
      <c r="DU4" s="76" t="e">
        <f>IF(BC4=1,$A$1,$B$1)</f>
        <v>#REF!</v>
      </c>
      <c r="DV4" s="76" t="e">
        <f>IF(BE4=0,"",VLOOKUP(CN4,$ER$5:$ES$57,2,FALSE))</f>
        <v>#REF!</v>
      </c>
      <c r="DW4" s="76" t="e">
        <f>IF(SUM(BV4:BW4)=0,"",IF(SUM(BV4:BW4)=1,$A$2," centavos"))</f>
        <v>#REF!</v>
      </c>
      <c r="DX4" s="76"/>
      <c r="DY4" s="76"/>
      <c r="DZ4" s="76"/>
      <c r="EA4" s="76" t="e">
        <f>CONCATENATE(CQ4,IF(ISERROR(DH4),CONCATENATE(CR4,CS4),CONCATENATE(DH4,DI4)))</f>
        <v>#REF!</v>
      </c>
      <c r="EB4" s="76"/>
      <c r="EC4" s="76"/>
      <c r="ED4" s="76" t="e">
        <f>CONCATENATE(CT4,IF(ISERROR(DK4),CONCATENATE(CU4,CV4),CONCATENATE(DK4,DL4)))</f>
        <v>#REF!</v>
      </c>
      <c r="EE4" s="76"/>
      <c r="EF4" s="76"/>
      <c r="EG4" s="79" t="e">
        <f>CONCATENATE(CW4,IF(ISERROR(DN4),CONCATENATE(CX4,CY4),CONCATENATE(DN4,DO4)))</f>
        <v>#REF!</v>
      </c>
      <c r="EH4" s="76"/>
      <c r="EI4" s="76"/>
      <c r="EJ4" s="79" t="e">
        <f>CONCATENATE(CZ4,IF(ISERROR(DQ4),CONCATENATE(DA4,DB4),CONCATENATE(DQ4,DR4)))</f>
        <v>#REF!</v>
      </c>
      <c r="EK4" s="76"/>
      <c r="EL4" s="76"/>
      <c r="EM4" s="79" t="e">
        <f>CONCATENATE(DC4,IF(ISERROR(DT4),CONCATENATE(DD4,DE4),CONCATENATE(DT4,DU4)))</f>
        <v>#REF!</v>
      </c>
      <c r="EN4" s="79"/>
      <c r="EO4" s="79" t="e">
        <f>CONCATENATE(IF(ISERROR(DV4),CONCATENATE(DF4,DG4),CONCATENATE(DV4,DW4)))</f>
        <v>#REF!</v>
      </c>
      <c r="EP4" s="76"/>
      <c r="ER4" s="73" t="s">
        <v>80</v>
      </c>
      <c r="ES4" s="73" t="s">
        <v>81</v>
      </c>
    </row>
    <row r="5" spans="1:149" ht="25.5" hidden="1" x14ac:dyDescent="0.2">
      <c r="A5" s="74">
        <v>456464654</v>
      </c>
      <c r="B5" s="75" t="str">
        <f t="shared" ref="B5:B68" si="3">TRIM(CONCATENATE($A$3,E5,EA5," ",ED5," ",EG5," ",EJ5," ",EM5,IF(SUM(BV5:BW5)=0,""," con "),EO5,$B$3))</f>
        <v>Cuatrocientos Cincuenta y Seis millones Cuatrocientos Sesenta y Cuatro mil Seiscientos Cincuenta y Cuatro Pesos M/L</v>
      </c>
      <c r="C5" s="76"/>
      <c r="D5" s="77">
        <f t="shared" ref="D5:D68" si="4">ABS(ROUND(A5,2))</f>
        <v>456464654</v>
      </c>
      <c r="E5" s="76" t="str">
        <f t="shared" ref="E5:E68" si="5">IF(A5&lt;0,"menos ","")</f>
        <v/>
      </c>
      <c r="F5" s="76" t="str">
        <f t="shared" ref="F5:F68" si="6">IF(BI5=0,$B$1," y ")</f>
        <v xml:space="preserve"> Pesos</v>
      </c>
      <c r="G5" s="76" t="str">
        <f t="shared" ref="G5:G68" si="7">IF(SUM(BJ5:BU5)=0," billones de","  billones")</f>
        <v xml:space="preserve">  billones</v>
      </c>
      <c r="H5" s="76"/>
      <c r="I5" s="76" t="str">
        <f t="shared" ref="I5:I68" si="8">IF(BL5=0,$B$1," y ")</f>
        <v xml:space="preserve"> Pesos</v>
      </c>
      <c r="J5" s="76" t="s">
        <v>79</v>
      </c>
      <c r="K5" s="76"/>
      <c r="L5" s="76" t="str">
        <f t="shared" ref="L5:L68" si="9">IF(BO5=0,$B$1," y ")</f>
        <v xml:space="preserve"> y </v>
      </c>
      <c r="M5" s="76" t="str">
        <f t="shared" ref="M5:M68" si="10">IF(BP5+BQ5+BR5+BS5+BT5+BU5=0," millones de","  millones")</f>
        <v xml:space="preserve">  millones</v>
      </c>
      <c r="N5" s="76"/>
      <c r="O5" s="76" t="str">
        <f t="shared" ref="O5:O68" si="11">IF(BR5=0,$B$1," y ")</f>
        <v xml:space="preserve"> y </v>
      </c>
      <c r="P5" s="76" t="s">
        <v>79</v>
      </c>
      <c r="Q5" s="76"/>
      <c r="R5" s="76" t="str">
        <f t="shared" ref="R5:R68" si="12">IF(BU5=0,$B$1," y ")</f>
        <v xml:space="preserve"> y </v>
      </c>
      <c r="S5" s="76" t="str">
        <f t="shared" ref="S5:S68" si="13">IF(BC5=1,$A$1,$B$1)</f>
        <v xml:space="preserve"> Pesos</v>
      </c>
      <c r="T5" s="76" t="str">
        <f t="shared" ref="T5:T68" si="14">IF(BW5=0,$B$2," y ")</f>
        <v xml:space="preserve"> Centavos</v>
      </c>
      <c r="U5" s="76" t="str">
        <f t="shared" ref="U5:U68" si="15">IF(SUM(BV5:BW5)=1,$A$2," centavos")</f>
        <v xml:space="preserve"> centavos</v>
      </c>
      <c r="V5" s="76">
        <v>15</v>
      </c>
      <c r="W5" s="76">
        <v>14</v>
      </c>
      <c r="X5" s="76">
        <v>13</v>
      </c>
      <c r="Y5" s="76">
        <v>12</v>
      </c>
      <c r="Z5" s="76">
        <v>11</v>
      </c>
      <c r="AA5" s="76">
        <v>10</v>
      </c>
      <c r="AB5" s="76">
        <v>9</v>
      </c>
      <c r="AC5" s="76">
        <f t="shared" si="0"/>
        <v>8</v>
      </c>
      <c r="AD5" s="76">
        <f t="shared" si="0"/>
        <v>7</v>
      </c>
      <c r="AE5" s="76">
        <f t="shared" si="0"/>
        <v>6</v>
      </c>
      <c r="AF5" s="76">
        <f t="shared" si="0"/>
        <v>5</v>
      </c>
      <c r="AG5" s="76">
        <f t="shared" si="0"/>
        <v>4</v>
      </c>
      <c r="AH5" s="76">
        <f t="shared" si="0"/>
        <v>3</v>
      </c>
      <c r="AI5" s="76">
        <f t="shared" si="0"/>
        <v>2</v>
      </c>
      <c r="AJ5" s="76">
        <f t="shared" si="0"/>
        <v>1</v>
      </c>
      <c r="AK5" s="76">
        <f t="shared" si="0"/>
        <v>0</v>
      </c>
      <c r="AL5" s="76">
        <f t="shared" si="0"/>
        <v>-1</v>
      </c>
      <c r="AM5" s="76">
        <f t="shared" si="0"/>
        <v>-2</v>
      </c>
      <c r="AN5" s="76"/>
      <c r="AO5" s="78">
        <f t="shared" si="1"/>
        <v>0</v>
      </c>
      <c r="AP5" s="78">
        <f t="shared" si="2"/>
        <v>0</v>
      </c>
      <c r="AQ5" s="78">
        <f t="shared" si="2"/>
        <v>0</v>
      </c>
      <c r="AR5" s="78">
        <f t="shared" si="2"/>
        <v>0</v>
      </c>
      <c r="AS5" s="78">
        <f t="shared" si="2"/>
        <v>0</v>
      </c>
      <c r="AT5" s="78">
        <f t="shared" si="2"/>
        <v>0</v>
      </c>
      <c r="AU5" s="78">
        <f t="shared" si="2"/>
        <v>4</v>
      </c>
      <c r="AV5" s="78">
        <f t="shared" si="2"/>
        <v>45</v>
      </c>
      <c r="AW5" s="78">
        <f t="shared" si="2"/>
        <v>456</v>
      </c>
      <c r="AX5" s="78">
        <f t="shared" si="2"/>
        <v>4564</v>
      </c>
      <c r="AY5" s="78">
        <f t="shared" si="2"/>
        <v>45646</v>
      </c>
      <c r="AZ5" s="78">
        <f t="shared" si="2"/>
        <v>456464</v>
      </c>
      <c r="BA5" s="78">
        <f t="shared" si="2"/>
        <v>4564646</v>
      </c>
      <c r="BB5" s="78">
        <f t="shared" si="2"/>
        <v>45646465</v>
      </c>
      <c r="BC5" s="78">
        <f t="shared" si="2"/>
        <v>456464654</v>
      </c>
      <c r="BD5" s="78">
        <f t="shared" si="2"/>
        <v>4564646540</v>
      </c>
      <c r="BE5" s="78">
        <f t="shared" si="2"/>
        <v>45646465400</v>
      </c>
      <c r="BF5" s="76"/>
      <c r="BG5" s="76">
        <f t="shared" ref="BG5:BG68" si="16">(AO5-AN5*10)*100</f>
        <v>0</v>
      </c>
      <c r="BH5" s="78">
        <f t="shared" ref="BH5:BH68" si="17">(AP5-AO5*10)*10</f>
        <v>0</v>
      </c>
      <c r="BI5" s="78">
        <f t="shared" ref="BI5:BI68" si="18">AQ5-AP5*10</f>
        <v>0</v>
      </c>
      <c r="BJ5" s="78">
        <f t="shared" ref="BJ5:BJ68" si="19">(AR5-AQ5*10)*100</f>
        <v>0</v>
      </c>
      <c r="BK5" s="78">
        <f t="shared" ref="BK5:BK68" si="20">(AS5-AR5*10)*10</f>
        <v>0</v>
      </c>
      <c r="BL5" s="78">
        <f t="shared" ref="BL5:BL68" si="21">AT5-AS5*10</f>
        <v>0</v>
      </c>
      <c r="BM5" s="78">
        <f t="shared" ref="BM5:BM68" si="22">(AU5-AT5*10)*100</f>
        <v>400</v>
      </c>
      <c r="BN5" s="78">
        <f t="shared" ref="BN5:BN68" si="23">(AV5-AU5*10)*10</f>
        <v>50</v>
      </c>
      <c r="BO5" s="78">
        <f t="shared" ref="BO5:BO68" si="24">AW5-AV5*10</f>
        <v>6</v>
      </c>
      <c r="BP5" s="78">
        <f t="shared" ref="BP5:BP68" si="25">(AX5-AW5*10)*100</f>
        <v>400</v>
      </c>
      <c r="BQ5" s="78">
        <f t="shared" ref="BQ5:BQ68" si="26">(AY5-AX5*10)*10</f>
        <v>60</v>
      </c>
      <c r="BR5" s="78">
        <f t="shared" ref="BR5:BR68" si="27">AZ5-AY5*10</f>
        <v>4</v>
      </c>
      <c r="BS5" s="78">
        <f t="shared" ref="BS5:BS68" si="28">(BA5-AZ5*10)*100</f>
        <v>600</v>
      </c>
      <c r="BT5" s="78">
        <f t="shared" ref="BT5:BT68" si="29">(BB5-BA5*10)*10</f>
        <v>50</v>
      </c>
      <c r="BU5" s="78">
        <f t="shared" ref="BU5:BU68" si="30">BC5-BB5*10</f>
        <v>4</v>
      </c>
      <c r="BV5" s="78">
        <f t="shared" ref="BV5:BV68" si="31">(BD5-BC5*10)*10</f>
        <v>0</v>
      </c>
      <c r="BW5" s="78">
        <f t="shared" ref="BW5:BW68" si="32">BE5-BD5*10</f>
        <v>0</v>
      </c>
      <c r="BX5" s="76"/>
      <c r="BY5" s="76"/>
      <c r="BZ5" s="78">
        <f t="shared" ref="BZ5:BZ68" si="33">BI5+BH5</f>
        <v>0</v>
      </c>
      <c r="CA5" s="78"/>
      <c r="CB5" s="78"/>
      <c r="CC5" s="78">
        <f t="shared" ref="CC5:CC68" si="34">BL5+BK5</f>
        <v>0</v>
      </c>
      <c r="CD5" s="78"/>
      <c r="CE5" s="78"/>
      <c r="CF5" s="78">
        <f t="shared" ref="CF5:CF68" si="35">BO5+BN5</f>
        <v>56</v>
      </c>
      <c r="CG5" s="76"/>
      <c r="CH5" s="78"/>
      <c r="CI5" s="78">
        <f t="shared" ref="CI5:CI68" si="36">BR5+BQ5</f>
        <v>64</v>
      </c>
      <c r="CJ5" s="76"/>
      <c r="CK5" s="78"/>
      <c r="CL5" s="78">
        <f t="shared" ref="CL5:CL68" si="37">BU5+BT5</f>
        <v>54</v>
      </c>
      <c r="CM5" s="76"/>
      <c r="CN5" s="78">
        <f t="shared" ref="CN5:CN68" si="38">BW5+BV5</f>
        <v>0</v>
      </c>
      <c r="CO5" s="76"/>
      <c r="CP5" s="76"/>
      <c r="CQ5" s="76" t="str">
        <f t="shared" ref="CQ5:CQ68" si="39">IF(RIGHT(AQ5,3)="100","cien",IF(AO5&gt;0,CONCATENATE(VLOOKUP(BG5,$ER$5:$ES$57,2,FALSE),E5),""))</f>
        <v/>
      </c>
      <c r="CR5" s="76" t="str">
        <f t="shared" ref="CR5:CR68" si="40">IF(BH5=20,"veinti",IF(AP5&gt;0,CONCATENATE(VLOOKUP(BH5,$ER$5:$ES$57,2,FALSE),F5),""))</f>
        <v/>
      </c>
      <c r="CS5" s="76" t="str">
        <f t="shared" ref="CS5:CS68" si="41">CONCATENATE(VLOOKUP(BI5,$ER$5:$ES$57,2,FALSE),G5)</f>
        <v xml:space="preserve">   billones</v>
      </c>
      <c r="CT5" s="76" t="str">
        <f t="shared" ref="CT5:CT68" si="42">IF(RIGHT(AT5,3)="100","cien",IF(AR5&gt;0,CONCATENATE(VLOOKUP(BJ5,$ER$5:$ES$57,2,FALSE),H5),""))</f>
        <v/>
      </c>
      <c r="CU5" s="76" t="str">
        <f t="shared" ref="CU5:CU68" si="43">IF(BK5=20,"veinti",IF(AS5&gt;0,CONCATENATE(VLOOKUP(BK5,$ER$5:$ES$57,2,FALSE),I5),""))</f>
        <v/>
      </c>
      <c r="CV5" s="76" t="str">
        <f t="shared" ref="CV5:CV68" si="44">CONCATENATE(VLOOKUP(BL5,$ER$5:$ES$57,2,FALSE),J5)</f>
        <v xml:space="preserve">  mil</v>
      </c>
      <c r="CW5" s="76" t="str">
        <f t="shared" ref="CW5:CW68" si="45">IF(RIGHT(AW5,3)="100","cien",IF(AU5&gt;0,CONCATENATE(VLOOKUP(BM5,$ER$5:$ES$57,2,FALSE),K5),""))</f>
        <v xml:space="preserve">Cuatrocientos </v>
      </c>
      <c r="CX5" s="76" t="str">
        <f t="shared" ref="CX5:CX68" si="46">IF(BN5=20,"veinti",IF(AV5&gt;0,CONCATENATE(VLOOKUP(BN5,$ER$5:$ES$57,2,FALSE),L5),""))</f>
        <v xml:space="preserve">Cincuenta y </v>
      </c>
      <c r="CY5" s="76" t="str">
        <f t="shared" ref="CY5:CY68" si="47">CONCATENATE(VLOOKUP(BO5,$ER$5:$ES$57,2,FALSE),M5)</f>
        <v>Seis  millones</v>
      </c>
      <c r="CZ5" s="76" t="str">
        <f t="shared" ref="CZ5:CZ68" si="48">IF(RIGHT(AZ5,3)="100","cien",IF(AX5&gt;0,CONCATENATE(VLOOKUP(BP5,$ER$5:$ES$57,2,FALSE),N5),""))</f>
        <v xml:space="preserve">Cuatrocientos </v>
      </c>
      <c r="DA5" s="76" t="str">
        <f t="shared" ref="DA5:DA68" si="49">IF(BQ5=20,"veinti",IF(AY5&gt;0,CONCATENATE(VLOOKUP(BQ5,$ER$5:$ES$57,2,FALSE),O5),""))</f>
        <v xml:space="preserve">Sesenta y </v>
      </c>
      <c r="DB5" s="76" t="str">
        <f t="shared" ref="DB5:DB68" si="50">CONCATENATE(VLOOKUP(BR5,$ER$5:$ES$57,2,FALSE),P5)</f>
        <v>Cuatro mil</v>
      </c>
      <c r="DC5" s="76" t="str">
        <f t="shared" ref="DC5:DC68" si="51">IF(RIGHT(BC5,3)="100","cien",IF(BA5&gt;0,CONCATENATE(VLOOKUP(BS5,$ER$5:$ES$57,2,FALSE),Q5),""))</f>
        <v xml:space="preserve">Seiscientos </v>
      </c>
      <c r="DD5" s="76" t="str">
        <f t="shared" ref="DD5:DD68" si="52">IF(BT5=20,"veinti",IF(BB5&gt;0,CONCATENATE(VLOOKUP(BT5,$ER$5:$ES$57,2,FALSE),R5),""))</f>
        <v xml:space="preserve">Cincuenta y </v>
      </c>
      <c r="DE5" s="76" t="str">
        <f t="shared" ref="DE5:DE68" si="53">CONCATENATE(VLOOKUP(BU5,$ER$5:$ES$57,2,FALSE),S5)</f>
        <v>Cuatro Pesos</v>
      </c>
      <c r="DF5" s="76" t="str">
        <f t="shared" ref="DF5:DF68" si="54">IF(BV5=20,"veinti",IF(BD5&gt;0,CONCATENATE(VLOOKUP(BV5,$ER$5:$ES$57,2,FALSE),T5),""))</f>
        <v xml:space="preserve">  Centavos</v>
      </c>
      <c r="DG5" s="76" t="str">
        <f t="shared" ref="DG5:DG68" si="55">CONCATENATE(VLOOKUP(BW5,$ER$5:$ES$57,2,FALSE),U5)</f>
        <v xml:space="preserve">  centavos</v>
      </c>
      <c r="DH5" s="76" t="str">
        <f t="shared" ref="DH5:DH68" si="56">VLOOKUP(BZ5,$ER$5:$ES$57,2,FALSE)</f>
        <v xml:space="preserve"> </v>
      </c>
      <c r="DI5" s="76" t="str">
        <f t="shared" ref="DI5:DI68" si="57">IF(AQ5=0,"",IF(SUM(BJ5:BU5)=0,IF(AQ5=1," billón de","  billones de"),IF(AQ5=1," billón","  billones")))</f>
        <v/>
      </c>
      <c r="DJ5" s="76"/>
      <c r="DK5" s="76" t="str">
        <f t="shared" ref="DK5:DK68" si="58">VLOOKUP(CC5,$ER$5:$ES$57,2,FALSE)</f>
        <v xml:space="preserve"> </v>
      </c>
      <c r="DL5" s="76" t="str">
        <f t="shared" ref="DL5:DL68" si="59">IF(BL5+BK5+BJ5=0,""," mil")</f>
        <v/>
      </c>
      <c r="DM5" s="76"/>
      <c r="DN5" s="76" t="e">
        <f t="shared" ref="DN5:DN68" si="60">VLOOKUP(CF5,$ER$5:$ES$57,2,FALSE)</f>
        <v>#N/A</v>
      </c>
      <c r="DO5" s="76" t="str">
        <f t="shared" ref="DO5:DO68" si="61">IF(SUM(BJ5:BO5)=0,"",IF(AW5=0,"",IF(BP5+BQ5+BR5+BS5+BT5+BU5=0,IF(AW5=1," millón de","  millones de"),IF(AW5=1," millón","  millones"))))</f>
        <v xml:space="preserve">  millones</v>
      </c>
      <c r="DP5" s="76"/>
      <c r="DQ5" s="76" t="e">
        <f t="shared" ref="DQ5:DQ68" si="62">VLOOKUP(CI5,$ER$5:$ES$57,2,FALSE)</f>
        <v>#N/A</v>
      </c>
      <c r="DR5" s="76" t="str">
        <f t="shared" ref="DR5:DR68" si="63">IF(BR5+BQ5+BP5=0,""," mil")</f>
        <v xml:space="preserve"> mil</v>
      </c>
      <c r="DS5" s="76"/>
      <c r="DT5" s="76" t="e">
        <f t="shared" ref="DT5:DT68" si="64">IF(BC5=0,"cero",VLOOKUP(CL5,$ER$5:$ES$57,2,FALSE))</f>
        <v>#N/A</v>
      </c>
      <c r="DU5" s="76" t="str">
        <f t="shared" ref="DU5:DU68" si="65">IF(BC5=1,$A$1,$B$1)</f>
        <v xml:space="preserve"> Pesos</v>
      </c>
      <c r="DV5" s="76" t="str">
        <f t="shared" ref="DV5:DV68" si="66">IF(BE5=0,"",VLOOKUP(CN5,$ER$5:$ES$57,2,FALSE))</f>
        <v xml:space="preserve"> </v>
      </c>
      <c r="DW5" s="76" t="str">
        <f t="shared" ref="DW5:DW68" si="67">IF(SUM(BV5:BW5)=0,"",IF(SUM(BV5:BW5)=1,$A$2," centavos"))</f>
        <v/>
      </c>
      <c r="DX5" s="76"/>
      <c r="DY5" s="76"/>
      <c r="DZ5" s="76"/>
      <c r="EA5" s="76" t="str">
        <f t="shared" ref="EA5:EA68" si="68">CONCATENATE(CQ5,IF(ISERROR(DH5),CONCATENATE(CR5,CS5),CONCATENATE(DH5,DI5)))</f>
        <v xml:space="preserve"> </v>
      </c>
      <c r="EB5" s="76"/>
      <c r="EC5" s="76"/>
      <c r="ED5" s="76" t="str">
        <f t="shared" ref="ED5:ED68" si="69">CONCATENATE(CT5,IF(ISERROR(DK5),CONCATENATE(CU5,CV5),CONCATENATE(DK5,DL5)))</f>
        <v xml:space="preserve"> </v>
      </c>
      <c r="EE5" s="76"/>
      <c r="EF5" s="76"/>
      <c r="EG5" s="79" t="str">
        <f t="shared" ref="EG5:EG68" si="70">CONCATENATE(CW5,IF(ISERROR(DN5),CONCATENATE(CX5,CY5),CONCATENATE(DN5,DO5)))</f>
        <v>Cuatrocientos Cincuenta y Seis  millones</v>
      </c>
      <c r="EH5" s="76"/>
      <c r="EI5" s="76"/>
      <c r="EJ5" s="79" t="str">
        <f t="shared" ref="EJ5:EJ68" si="71">CONCATENATE(CZ5,IF(ISERROR(DQ5),CONCATENATE(DA5,DB5),CONCATENATE(DQ5,DR5)))</f>
        <v>Cuatrocientos Sesenta y Cuatro mil</v>
      </c>
      <c r="EK5" s="76"/>
      <c r="EL5" s="76"/>
      <c r="EM5" s="79" t="str">
        <f t="shared" ref="EM5:EM68" si="72">CONCATENATE(DC5,IF(ISERROR(DT5),CONCATENATE(DD5,DE5),CONCATENATE(DT5,DU5)))</f>
        <v>Seiscientos Cincuenta y Cuatro Pesos</v>
      </c>
      <c r="EN5" s="79"/>
      <c r="EO5" s="79" t="str">
        <f t="shared" ref="EO5:EO68" si="73">CONCATENATE(IF(ISERROR(DV5),CONCATENATE(DF5,DG5),CONCATENATE(DV5,DW5)))</f>
        <v xml:space="preserve"> </v>
      </c>
      <c r="EP5" s="76"/>
      <c r="ER5" s="73">
        <v>0</v>
      </c>
      <c r="ES5" s="73" t="s">
        <v>82</v>
      </c>
    </row>
    <row r="6" spans="1:149" hidden="1" x14ac:dyDescent="0.2">
      <c r="A6" s="74">
        <v>131313</v>
      </c>
      <c r="B6" s="75" t="str">
        <f t="shared" si="3"/>
        <v>Ciento Treinta y Un mil Trescientos Trece Pesos M/L</v>
      </c>
      <c r="C6" s="76"/>
      <c r="D6" s="77">
        <f t="shared" si="4"/>
        <v>131313</v>
      </c>
      <c r="E6" s="76" t="str">
        <f t="shared" si="5"/>
        <v/>
      </c>
      <c r="F6" s="76" t="str">
        <f t="shared" si="6"/>
        <v xml:space="preserve"> Pesos</v>
      </c>
      <c r="G6" s="76" t="str">
        <f t="shared" si="7"/>
        <v xml:space="preserve">  billones</v>
      </c>
      <c r="H6" s="76"/>
      <c r="I6" s="76" t="str">
        <f t="shared" si="8"/>
        <v xml:space="preserve"> Pesos</v>
      </c>
      <c r="J6" s="76" t="s">
        <v>79</v>
      </c>
      <c r="K6" s="76"/>
      <c r="L6" s="76" t="str">
        <f t="shared" si="9"/>
        <v xml:space="preserve"> Pesos</v>
      </c>
      <c r="M6" s="76" t="str">
        <f t="shared" si="10"/>
        <v xml:space="preserve">  millones</v>
      </c>
      <c r="N6" s="76"/>
      <c r="O6" s="76" t="str">
        <f t="shared" si="11"/>
        <v xml:space="preserve"> y </v>
      </c>
      <c r="P6" s="76" t="s">
        <v>79</v>
      </c>
      <c r="Q6" s="76"/>
      <c r="R6" s="76" t="str">
        <f t="shared" si="12"/>
        <v xml:space="preserve"> y </v>
      </c>
      <c r="S6" s="76" t="str">
        <f t="shared" si="13"/>
        <v xml:space="preserve"> Pesos</v>
      </c>
      <c r="T6" s="76" t="str">
        <f t="shared" si="14"/>
        <v xml:space="preserve"> Centavos</v>
      </c>
      <c r="U6" s="76" t="str">
        <f t="shared" si="15"/>
        <v xml:space="preserve"> centavos</v>
      </c>
      <c r="V6" s="76">
        <v>15</v>
      </c>
      <c r="W6" s="76">
        <v>14</v>
      </c>
      <c r="X6" s="76">
        <v>13</v>
      </c>
      <c r="Y6" s="76">
        <v>12</v>
      </c>
      <c r="Z6" s="76">
        <v>11</v>
      </c>
      <c r="AA6" s="76">
        <v>10</v>
      </c>
      <c r="AB6" s="76">
        <v>9</v>
      </c>
      <c r="AC6" s="76">
        <f t="shared" si="0"/>
        <v>8</v>
      </c>
      <c r="AD6" s="76">
        <f t="shared" si="0"/>
        <v>7</v>
      </c>
      <c r="AE6" s="76">
        <f t="shared" si="0"/>
        <v>6</v>
      </c>
      <c r="AF6" s="76">
        <f t="shared" si="0"/>
        <v>5</v>
      </c>
      <c r="AG6" s="76">
        <f t="shared" si="0"/>
        <v>4</v>
      </c>
      <c r="AH6" s="76">
        <f t="shared" si="0"/>
        <v>3</v>
      </c>
      <c r="AI6" s="76">
        <f t="shared" si="0"/>
        <v>2</v>
      </c>
      <c r="AJ6" s="76">
        <f t="shared" si="0"/>
        <v>1</v>
      </c>
      <c r="AK6" s="76">
        <f t="shared" si="0"/>
        <v>0</v>
      </c>
      <c r="AL6" s="76">
        <f t="shared" si="0"/>
        <v>-1</v>
      </c>
      <c r="AM6" s="76">
        <f t="shared" si="0"/>
        <v>-2</v>
      </c>
      <c r="AN6" s="76"/>
      <c r="AO6" s="78">
        <f t="shared" si="1"/>
        <v>0</v>
      </c>
      <c r="AP6" s="78">
        <f t="shared" si="2"/>
        <v>0</v>
      </c>
      <c r="AQ6" s="78">
        <f t="shared" si="2"/>
        <v>0</v>
      </c>
      <c r="AR6" s="78">
        <f t="shared" si="2"/>
        <v>0</v>
      </c>
      <c r="AS6" s="78">
        <f t="shared" si="2"/>
        <v>0</v>
      </c>
      <c r="AT6" s="78">
        <f t="shared" si="2"/>
        <v>0</v>
      </c>
      <c r="AU6" s="78">
        <f t="shared" si="2"/>
        <v>0</v>
      </c>
      <c r="AV6" s="78">
        <f t="shared" si="2"/>
        <v>0</v>
      </c>
      <c r="AW6" s="78">
        <f t="shared" si="2"/>
        <v>0</v>
      </c>
      <c r="AX6" s="78">
        <f t="shared" si="2"/>
        <v>1</v>
      </c>
      <c r="AY6" s="78">
        <f t="shared" si="2"/>
        <v>13</v>
      </c>
      <c r="AZ6" s="78">
        <f t="shared" si="2"/>
        <v>131</v>
      </c>
      <c r="BA6" s="78">
        <f t="shared" si="2"/>
        <v>1313</v>
      </c>
      <c r="BB6" s="78">
        <f t="shared" si="2"/>
        <v>13131</v>
      </c>
      <c r="BC6" s="78">
        <f t="shared" si="2"/>
        <v>131313</v>
      </c>
      <c r="BD6" s="78">
        <f t="shared" si="2"/>
        <v>1313130</v>
      </c>
      <c r="BE6" s="78">
        <f t="shared" si="2"/>
        <v>13131300</v>
      </c>
      <c r="BF6" s="76"/>
      <c r="BG6" s="76">
        <f t="shared" si="16"/>
        <v>0</v>
      </c>
      <c r="BH6" s="78">
        <f t="shared" si="17"/>
        <v>0</v>
      </c>
      <c r="BI6" s="78">
        <f t="shared" si="18"/>
        <v>0</v>
      </c>
      <c r="BJ6" s="78">
        <f t="shared" si="19"/>
        <v>0</v>
      </c>
      <c r="BK6" s="78">
        <f t="shared" si="20"/>
        <v>0</v>
      </c>
      <c r="BL6" s="78">
        <f t="shared" si="21"/>
        <v>0</v>
      </c>
      <c r="BM6" s="78">
        <f t="shared" si="22"/>
        <v>0</v>
      </c>
      <c r="BN6" s="78">
        <f t="shared" si="23"/>
        <v>0</v>
      </c>
      <c r="BO6" s="78">
        <f t="shared" si="24"/>
        <v>0</v>
      </c>
      <c r="BP6" s="78">
        <f t="shared" si="25"/>
        <v>100</v>
      </c>
      <c r="BQ6" s="78">
        <f t="shared" si="26"/>
        <v>30</v>
      </c>
      <c r="BR6" s="78">
        <f t="shared" si="27"/>
        <v>1</v>
      </c>
      <c r="BS6" s="78">
        <f t="shared" si="28"/>
        <v>300</v>
      </c>
      <c r="BT6" s="78">
        <f t="shared" si="29"/>
        <v>10</v>
      </c>
      <c r="BU6" s="78">
        <f t="shared" si="30"/>
        <v>3</v>
      </c>
      <c r="BV6" s="78">
        <f t="shared" si="31"/>
        <v>0</v>
      </c>
      <c r="BW6" s="78">
        <f t="shared" si="32"/>
        <v>0</v>
      </c>
      <c r="BX6" s="76"/>
      <c r="BY6" s="76"/>
      <c r="BZ6" s="78">
        <f t="shared" si="33"/>
        <v>0</v>
      </c>
      <c r="CA6" s="78"/>
      <c r="CB6" s="78"/>
      <c r="CC6" s="78">
        <f t="shared" si="34"/>
        <v>0</v>
      </c>
      <c r="CD6" s="78"/>
      <c r="CE6" s="78"/>
      <c r="CF6" s="78">
        <f t="shared" si="35"/>
        <v>0</v>
      </c>
      <c r="CG6" s="76"/>
      <c r="CH6" s="78"/>
      <c r="CI6" s="78">
        <f t="shared" si="36"/>
        <v>31</v>
      </c>
      <c r="CJ6" s="76"/>
      <c r="CK6" s="78"/>
      <c r="CL6" s="78">
        <f t="shared" si="37"/>
        <v>13</v>
      </c>
      <c r="CM6" s="76"/>
      <c r="CN6" s="78">
        <f t="shared" si="38"/>
        <v>0</v>
      </c>
      <c r="CO6" s="76"/>
      <c r="CP6" s="76"/>
      <c r="CQ6" s="76" t="str">
        <f t="shared" si="39"/>
        <v/>
      </c>
      <c r="CR6" s="76" t="str">
        <f t="shared" si="40"/>
        <v/>
      </c>
      <c r="CS6" s="76" t="str">
        <f t="shared" si="41"/>
        <v xml:space="preserve">   billones</v>
      </c>
      <c r="CT6" s="76" t="str">
        <f t="shared" si="42"/>
        <v/>
      </c>
      <c r="CU6" s="76" t="str">
        <f t="shared" si="43"/>
        <v/>
      </c>
      <c r="CV6" s="76" t="str">
        <f t="shared" si="44"/>
        <v xml:space="preserve">  mil</v>
      </c>
      <c r="CW6" s="76" t="str">
        <f t="shared" si="45"/>
        <v/>
      </c>
      <c r="CX6" s="76" t="str">
        <f t="shared" si="46"/>
        <v/>
      </c>
      <c r="CY6" s="76" t="str">
        <f t="shared" si="47"/>
        <v xml:space="preserve">   millones</v>
      </c>
      <c r="CZ6" s="76" t="str">
        <f t="shared" si="48"/>
        <v xml:space="preserve">Ciento </v>
      </c>
      <c r="DA6" s="76" t="str">
        <f t="shared" si="49"/>
        <v xml:space="preserve">Treinta y </v>
      </c>
      <c r="DB6" s="76" t="str">
        <f t="shared" si="50"/>
        <v>Un mil</v>
      </c>
      <c r="DC6" s="76" t="str">
        <f t="shared" si="51"/>
        <v xml:space="preserve">Trescientos </v>
      </c>
      <c r="DD6" s="76" t="str">
        <f t="shared" si="52"/>
        <v xml:space="preserve">Diez y </v>
      </c>
      <c r="DE6" s="76" t="str">
        <f t="shared" si="53"/>
        <v>Tres Pesos</v>
      </c>
      <c r="DF6" s="76" t="str">
        <f t="shared" si="54"/>
        <v xml:space="preserve">  Centavos</v>
      </c>
      <c r="DG6" s="76" t="str">
        <f t="shared" si="55"/>
        <v xml:space="preserve">  centavos</v>
      </c>
      <c r="DH6" s="76" t="str">
        <f t="shared" si="56"/>
        <v xml:space="preserve"> </v>
      </c>
      <c r="DI6" s="76" t="str">
        <f t="shared" si="57"/>
        <v/>
      </c>
      <c r="DJ6" s="76"/>
      <c r="DK6" s="76" t="str">
        <f t="shared" si="58"/>
        <v xml:space="preserve"> </v>
      </c>
      <c r="DL6" s="76" t="str">
        <f t="shared" si="59"/>
        <v/>
      </c>
      <c r="DM6" s="76"/>
      <c r="DN6" s="76" t="str">
        <f t="shared" si="60"/>
        <v xml:space="preserve"> </v>
      </c>
      <c r="DO6" s="76" t="str">
        <f t="shared" si="61"/>
        <v/>
      </c>
      <c r="DP6" s="76"/>
      <c r="DQ6" s="76" t="e">
        <f t="shared" si="62"/>
        <v>#N/A</v>
      </c>
      <c r="DR6" s="76" t="str">
        <f t="shared" si="63"/>
        <v xml:space="preserve"> mil</v>
      </c>
      <c r="DS6" s="76"/>
      <c r="DT6" s="76" t="str">
        <f t="shared" si="64"/>
        <v>Trece</v>
      </c>
      <c r="DU6" s="76" t="str">
        <f t="shared" si="65"/>
        <v xml:space="preserve"> Pesos</v>
      </c>
      <c r="DV6" s="76" t="str">
        <f t="shared" si="66"/>
        <v xml:space="preserve"> </v>
      </c>
      <c r="DW6" s="76" t="str">
        <f t="shared" si="67"/>
        <v/>
      </c>
      <c r="DX6" s="76"/>
      <c r="DY6" s="76"/>
      <c r="DZ6" s="76"/>
      <c r="EA6" s="76" t="str">
        <f t="shared" si="68"/>
        <v xml:space="preserve"> </v>
      </c>
      <c r="EB6" s="76"/>
      <c r="EC6" s="76"/>
      <c r="ED6" s="76" t="str">
        <f t="shared" si="69"/>
        <v xml:space="preserve"> </v>
      </c>
      <c r="EE6" s="76"/>
      <c r="EF6" s="76"/>
      <c r="EG6" s="79" t="str">
        <f t="shared" si="70"/>
        <v xml:space="preserve"> </v>
      </c>
      <c r="EH6" s="76"/>
      <c r="EI6" s="76"/>
      <c r="EJ6" s="79" t="str">
        <f t="shared" si="71"/>
        <v>Ciento Treinta y Un mil</v>
      </c>
      <c r="EK6" s="76"/>
      <c r="EL6" s="76"/>
      <c r="EM6" s="79" t="str">
        <f t="shared" si="72"/>
        <v>Trescientos Trece Pesos</v>
      </c>
      <c r="EN6" s="79"/>
      <c r="EO6" s="79" t="str">
        <f t="shared" si="73"/>
        <v xml:space="preserve"> </v>
      </c>
      <c r="EP6" s="76"/>
      <c r="ER6" s="73">
        <v>1</v>
      </c>
      <c r="ES6" s="73" t="s">
        <v>259</v>
      </c>
    </row>
    <row r="7" spans="1:149" hidden="1" x14ac:dyDescent="0.2">
      <c r="A7" s="74">
        <v>1211123</v>
      </c>
      <c r="B7" s="75" t="str">
        <f t="shared" si="3"/>
        <v>Un millón Doscientos Once mil Ciento veintiTres Pesos M/L</v>
      </c>
      <c r="C7" s="76"/>
      <c r="D7" s="77">
        <f t="shared" si="4"/>
        <v>1211123</v>
      </c>
      <c r="E7" s="76" t="str">
        <f t="shared" si="5"/>
        <v/>
      </c>
      <c r="F7" s="76" t="str">
        <f t="shared" si="6"/>
        <v xml:space="preserve"> Pesos</v>
      </c>
      <c r="G7" s="76" t="str">
        <f t="shared" si="7"/>
        <v xml:space="preserve">  billones</v>
      </c>
      <c r="H7" s="76"/>
      <c r="I7" s="76" t="str">
        <f t="shared" si="8"/>
        <v xml:space="preserve"> Pesos</v>
      </c>
      <c r="J7" s="76" t="s">
        <v>79</v>
      </c>
      <c r="K7" s="76"/>
      <c r="L7" s="76" t="str">
        <f t="shared" si="9"/>
        <v xml:space="preserve"> y </v>
      </c>
      <c r="M7" s="76" t="str">
        <f t="shared" si="10"/>
        <v xml:space="preserve">  millones</v>
      </c>
      <c r="N7" s="76"/>
      <c r="O7" s="76" t="str">
        <f t="shared" si="11"/>
        <v xml:space="preserve"> y </v>
      </c>
      <c r="P7" s="76" t="s">
        <v>79</v>
      </c>
      <c r="Q7" s="76"/>
      <c r="R7" s="76" t="str">
        <f t="shared" si="12"/>
        <v xml:space="preserve"> y </v>
      </c>
      <c r="S7" s="76" t="str">
        <f t="shared" si="13"/>
        <v xml:space="preserve"> Pesos</v>
      </c>
      <c r="T7" s="76" t="str">
        <f t="shared" si="14"/>
        <v xml:space="preserve"> Centavos</v>
      </c>
      <c r="U7" s="76" t="str">
        <f t="shared" si="15"/>
        <v xml:space="preserve"> centavos</v>
      </c>
      <c r="V7" s="76">
        <v>15</v>
      </c>
      <c r="W7" s="76">
        <v>14</v>
      </c>
      <c r="X7" s="76">
        <v>13</v>
      </c>
      <c r="Y7" s="76">
        <v>12</v>
      </c>
      <c r="Z7" s="76">
        <v>11</v>
      </c>
      <c r="AA7" s="76">
        <v>10</v>
      </c>
      <c r="AB7" s="76">
        <v>9</v>
      </c>
      <c r="AC7" s="76">
        <f t="shared" si="0"/>
        <v>8</v>
      </c>
      <c r="AD7" s="76">
        <f t="shared" si="0"/>
        <v>7</v>
      </c>
      <c r="AE7" s="76">
        <f t="shared" si="0"/>
        <v>6</v>
      </c>
      <c r="AF7" s="76">
        <f t="shared" si="0"/>
        <v>5</v>
      </c>
      <c r="AG7" s="76">
        <f t="shared" si="0"/>
        <v>4</v>
      </c>
      <c r="AH7" s="76">
        <f t="shared" si="0"/>
        <v>3</v>
      </c>
      <c r="AI7" s="76">
        <f t="shared" si="0"/>
        <v>2</v>
      </c>
      <c r="AJ7" s="76">
        <f t="shared" si="0"/>
        <v>1</v>
      </c>
      <c r="AK7" s="76">
        <f t="shared" si="0"/>
        <v>0</v>
      </c>
      <c r="AL7" s="76">
        <f t="shared" si="0"/>
        <v>-1</v>
      </c>
      <c r="AM7" s="76">
        <f t="shared" si="0"/>
        <v>-2</v>
      </c>
      <c r="AN7" s="76"/>
      <c r="AO7" s="78">
        <f t="shared" si="1"/>
        <v>0</v>
      </c>
      <c r="AP7" s="78">
        <f t="shared" si="2"/>
        <v>0</v>
      </c>
      <c r="AQ7" s="78">
        <f t="shared" si="2"/>
        <v>0</v>
      </c>
      <c r="AR7" s="78">
        <f t="shared" si="2"/>
        <v>0</v>
      </c>
      <c r="AS7" s="78">
        <f t="shared" si="2"/>
        <v>0</v>
      </c>
      <c r="AT7" s="78">
        <f t="shared" si="2"/>
        <v>0</v>
      </c>
      <c r="AU7" s="78">
        <f t="shared" si="2"/>
        <v>0</v>
      </c>
      <c r="AV7" s="78">
        <f t="shared" si="2"/>
        <v>0</v>
      </c>
      <c r="AW7" s="78">
        <f t="shared" si="2"/>
        <v>1</v>
      </c>
      <c r="AX7" s="78">
        <f t="shared" si="2"/>
        <v>12</v>
      </c>
      <c r="AY7" s="78">
        <f t="shared" si="2"/>
        <v>121</v>
      </c>
      <c r="AZ7" s="78">
        <f t="shared" si="2"/>
        <v>1211</v>
      </c>
      <c r="BA7" s="78">
        <f t="shared" si="2"/>
        <v>12111</v>
      </c>
      <c r="BB7" s="78">
        <f t="shared" si="2"/>
        <v>121112</v>
      </c>
      <c r="BC7" s="78">
        <f t="shared" si="2"/>
        <v>1211123</v>
      </c>
      <c r="BD7" s="78">
        <f t="shared" si="2"/>
        <v>12111230</v>
      </c>
      <c r="BE7" s="78">
        <f t="shared" si="2"/>
        <v>121112300</v>
      </c>
      <c r="BF7" s="76"/>
      <c r="BG7" s="76">
        <f t="shared" si="16"/>
        <v>0</v>
      </c>
      <c r="BH7" s="78">
        <f t="shared" si="17"/>
        <v>0</v>
      </c>
      <c r="BI7" s="78">
        <f t="shared" si="18"/>
        <v>0</v>
      </c>
      <c r="BJ7" s="78">
        <f t="shared" si="19"/>
        <v>0</v>
      </c>
      <c r="BK7" s="78">
        <f t="shared" si="20"/>
        <v>0</v>
      </c>
      <c r="BL7" s="78">
        <f t="shared" si="21"/>
        <v>0</v>
      </c>
      <c r="BM7" s="78">
        <f t="shared" si="22"/>
        <v>0</v>
      </c>
      <c r="BN7" s="78">
        <f t="shared" si="23"/>
        <v>0</v>
      </c>
      <c r="BO7" s="78">
        <f t="shared" si="24"/>
        <v>1</v>
      </c>
      <c r="BP7" s="78">
        <f t="shared" si="25"/>
        <v>200</v>
      </c>
      <c r="BQ7" s="78">
        <f t="shared" si="26"/>
        <v>10</v>
      </c>
      <c r="BR7" s="78">
        <f t="shared" si="27"/>
        <v>1</v>
      </c>
      <c r="BS7" s="78">
        <f t="shared" si="28"/>
        <v>100</v>
      </c>
      <c r="BT7" s="78">
        <f t="shared" si="29"/>
        <v>20</v>
      </c>
      <c r="BU7" s="78">
        <f t="shared" si="30"/>
        <v>3</v>
      </c>
      <c r="BV7" s="78">
        <f t="shared" si="31"/>
        <v>0</v>
      </c>
      <c r="BW7" s="78">
        <f t="shared" si="32"/>
        <v>0</v>
      </c>
      <c r="BX7" s="76"/>
      <c r="BY7" s="76"/>
      <c r="BZ7" s="78">
        <f t="shared" si="33"/>
        <v>0</v>
      </c>
      <c r="CA7" s="78"/>
      <c r="CB7" s="78"/>
      <c r="CC7" s="78">
        <f t="shared" si="34"/>
        <v>0</v>
      </c>
      <c r="CD7" s="78"/>
      <c r="CE7" s="78"/>
      <c r="CF7" s="78">
        <f t="shared" si="35"/>
        <v>1</v>
      </c>
      <c r="CG7" s="76"/>
      <c r="CH7" s="78"/>
      <c r="CI7" s="78">
        <f t="shared" si="36"/>
        <v>11</v>
      </c>
      <c r="CJ7" s="76"/>
      <c r="CK7" s="78"/>
      <c r="CL7" s="78">
        <f t="shared" si="37"/>
        <v>23</v>
      </c>
      <c r="CM7" s="76"/>
      <c r="CN7" s="78">
        <f t="shared" si="38"/>
        <v>0</v>
      </c>
      <c r="CO7" s="76"/>
      <c r="CP7" s="76"/>
      <c r="CQ7" s="76" t="str">
        <f t="shared" si="39"/>
        <v/>
      </c>
      <c r="CR7" s="76" t="str">
        <f t="shared" si="40"/>
        <v/>
      </c>
      <c r="CS7" s="76" t="str">
        <f t="shared" si="41"/>
        <v xml:space="preserve">   billones</v>
      </c>
      <c r="CT7" s="76" t="str">
        <f t="shared" si="42"/>
        <v/>
      </c>
      <c r="CU7" s="76" t="str">
        <f t="shared" si="43"/>
        <v/>
      </c>
      <c r="CV7" s="76" t="str">
        <f t="shared" si="44"/>
        <v xml:space="preserve">  mil</v>
      </c>
      <c r="CW7" s="76" t="str">
        <f t="shared" si="45"/>
        <v/>
      </c>
      <c r="CX7" s="76" t="str">
        <f t="shared" si="46"/>
        <v/>
      </c>
      <c r="CY7" s="76" t="str">
        <f t="shared" si="47"/>
        <v>Un  millones</v>
      </c>
      <c r="CZ7" s="76" t="str">
        <f t="shared" si="48"/>
        <v xml:space="preserve">Doscientos </v>
      </c>
      <c r="DA7" s="76" t="str">
        <f t="shared" si="49"/>
        <v xml:space="preserve">Diez y </v>
      </c>
      <c r="DB7" s="76" t="str">
        <f t="shared" si="50"/>
        <v>Un mil</v>
      </c>
      <c r="DC7" s="76" t="str">
        <f t="shared" si="51"/>
        <v xml:space="preserve">Ciento </v>
      </c>
      <c r="DD7" s="76" t="str">
        <f t="shared" si="52"/>
        <v>veinti</v>
      </c>
      <c r="DE7" s="76" t="str">
        <f t="shared" si="53"/>
        <v>Tres Pesos</v>
      </c>
      <c r="DF7" s="76" t="str">
        <f t="shared" si="54"/>
        <v xml:space="preserve">  Centavos</v>
      </c>
      <c r="DG7" s="76" t="str">
        <f t="shared" si="55"/>
        <v xml:space="preserve">  centavos</v>
      </c>
      <c r="DH7" s="76" t="str">
        <f t="shared" si="56"/>
        <v xml:space="preserve"> </v>
      </c>
      <c r="DI7" s="76" t="str">
        <f t="shared" si="57"/>
        <v/>
      </c>
      <c r="DJ7" s="76"/>
      <c r="DK7" s="76" t="str">
        <f t="shared" si="58"/>
        <v xml:space="preserve"> </v>
      </c>
      <c r="DL7" s="76" t="str">
        <f t="shared" si="59"/>
        <v/>
      </c>
      <c r="DM7" s="76"/>
      <c r="DN7" s="76" t="str">
        <f t="shared" si="60"/>
        <v>Un</v>
      </c>
      <c r="DO7" s="76" t="str">
        <f t="shared" si="61"/>
        <v xml:space="preserve"> millón</v>
      </c>
      <c r="DP7" s="76"/>
      <c r="DQ7" s="76" t="str">
        <f t="shared" si="62"/>
        <v>Once</v>
      </c>
      <c r="DR7" s="76" t="str">
        <f t="shared" si="63"/>
        <v xml:space="preserve"> mil</v>
      </c>
      <c r="DS7" s="76"/>
      <c r="DT7" s="76" t="e">
        <f t="shared" si="64"/>
        <v>#N/A</v>
      </c>
      <c r="DU7" s="76" t="str">
        <f t="shared" si="65"/>
        <v xml:space="preserve"> Pesos</v>
      </c>
      <c r="DV7" s="76" t="str">
        <f t="shared" si="66"/>
        <v xml:space="preserve"> </v>
      </c>
      <c r="DW7" s="76" t="str">
        <f t="shared" si="67"/>
        <v/>
      </c>
      <c r="DX7" s="76"/>
      <c r="DY7" s="76"/>
      <c r="DZ7" s="76"/>
      <c r="EA7" s="76" t="str">
        <f t="shared" si="68"/>
        <v xml:space="preserve"> </v>
      </c>
      <c r="EB7" s="76"/>
      <c r="EC7" s="76"/>
      <c r="ED7" s="76" t="str">
        <f t="shared" si="69"/>
        <v xml:space="preserve"> </v>
      </c>
      <c r="EE7" s="76"/>
      <c r="EF7" s="76"/>
      <c r="EG7" s="79" t="str">
        <f t="shared" si="70"/>
        <v>Un millón</v>
      </c>
      <c r="EH7" s="76"/>
      <c r="EI7" s="76"/>
      <c r="EJ7" s="79" t="str">
        <f t="shared" si="71"/>
        <v>Doscientos Once mil</v>
      </c>
      <c r="EK7" s="76"/>
      <c r="EL7" s="76"/>
      <c r="EM7" s="79" t="str">
        <f t="shared" si="72"/>
        <v>Ciento veintiTres Pesos</v>
      </c>
      <c r="EN7" s="79"/>
      <c r="EO7" s="79" t="str">
        <f t="shared" si="73"/>
        <v xml:space="preserve"> </v>
      </c>
      <c r="EP7" s="76"/>
      <c r="ER7" s="73">
        <v>2</v>
      </c>
      <c r="ES7" s="73" t="s">
        <v>260</v>
      </c>
    </row>
    <row r="8" spans="1:149" hidden="1" x14ac:dyDescent="0.2">
      <c r="A8" s="74">
        <v>564972</v>
      </c>
      <c r="B8" s="75" t="str">
        <f t="shared" si="3"/>
        <v>Quinientos Sesenta y Cuatro mil Novecientos Setenta y Dos Pesos M/L</v>
      </c>
      <c r="C8" s="76"/>
      <c r="D8" s="77">
        <f t="shared" si="4"/>
        <v>564972</v>
      </c>
      <c r="E8" s="76" t="str">
        <f t="shared" si="5"/>
        <v/>
      </c>
      <c r="F8" s="76" t="str">
        <f t="shared" si="6"/>
        <v xml:space="preserve"> Pesos</v>
      </c>
      <c r="G8" s="76" t="str">
        <f t="shared" si="7"/>
        <v xml:space="preserve">  billones</v>
      </c>
      <c r="H8" s="76"/>
      <c r="I8" s="76" t="str">
        <f t="shared" si="8"/>
        <v xml:space="preserve"> Pesos</v>
      </c>
      <c r="J8" s="76" t="s">
        <v>79</v>
      </c>
      <c r="K8" s="76"/>
      <c r="L8" s="76" t="str">
        <f t="shared" si="9"/>
        <v xml:space="preserve"> Pesos</v>
      </c>
      <c r="M8" s="76" t="str">
        <f t="shared" si="10"/>
        <v xml:space="preserve">  millones</v>
      </c>
      <c r="N8" s="76"/>
      <c r="O8" s="76" t="str">
        <f t="shared" si="11"/>
        <v xml:space="preserve"> y </v>
      </c>
      <c r="P8" s="76" t="s">
        <v>79</v>
      </c>
      <c r="Q8" s="76"/>
      <c r="R8" s="76" t="str">
        <f t="shared" si="12"/>
        <v xml:space="preserve"> y </v>
      </c>
      <c r="S8" s="76" t="str">
        <f t="shared" si="13"/>
        <v xml:space="preserve"> Pesos</v>
      </c>
      <c r="T8" s="76" t="str">
        <f t="shared" si="14"/>
        <v xml:space="preserve"> Centavos</v>
      </c>
      <c r="U8" s="76" t="str">
        <f t="shared" si="15"/>
        <v xml:space="preserve"> centavos</v>
      </c>
      <c r="V8" s="76">
        <v>15</v>
      </c>
      <c r="W8" s="76">
        <v>14</v>
      </c>
      <c r="X8" s="76">
        <v>13</v>
      </c>
      <c r="Y8" s="76">
        <v>12</v>
      </c>
      <c r="Z8" s="76">
        <v>11</v>
      </c>
      <c r="AA8" s="76">
        <v>10</v>
      </c>
      <c r="AB8" s="76">
        <v>9</v>
      </c>
      <c r="AC8" s="76">
        <f t="shared" si="0"/>
        <v>8</v>
      </c>
      <c r="AD8" s="76">
        <f t="shared" si="0"/>
        <v>7</v>
      </c>
      <c r="AE8" s="76">
        <f t="shared" si="0"/>
        <v>6</v>
      </c>
      <c r="AF8" s="76">
        <f t="shared" si="0"/>
        <v>5</v>
      </c>
      <c r="AG8" s="76">
        <f t="shared" si="0"/>
        <v>4</v>
      </c>
      <c r="AH8" s="76">
        <f t="shared" si="0"/>
        <v>3</v>
      </c>
      <c r="AI8" s="76">
        <f t="shared" si="0"/>
        <v>2</v>
      </c>
      <c r="AJ8" s="76">
        <f t="shared" si="0"/>
        <v>1</v>
      </c>
      <c r="AK8" s="76">
        <f t="shared" si="0"/>
        <v>0</v>
      </c>
      <c r="AL8" s="76">
        <f t="shared" si="0"/>
        <v>-1</v>
      </c>
      <c r="AM8" s="76">
        <f t="shared" si="0"/>
        <v>-2</v>
      </c>
      <c r="AN8" s="76"/>
      <c r="AO8" s="78">
        <f t="shared" si="1"/>
        <v>0</v>
      </c>
      <c r="AP8" s="78">
        <f t="shared" si="2"/>
        <v>0</v>
      </c>
      <c r="AQ8" s="78">
        <f t="shared" si="2"/>
        <v>0</v>
      </c>
      <c r="AR8" s="78">
        <f t="shared" si="2"/>
        <v>0</v>
      </c>
      <c r="AS8" s="78">
        <f t="shared" si="2"/>
        <v>0</v>
      </c>
      <c r="AT8" s="78">
        <f t="shared" si="2"/>
        <v>0</v>
      </c>
      <c r="AU8" s="78">
        <f t="shared" si="2"/>
        <v>0</v>
      </c>
      <c r="AV8" s="78">
        <f t="shared" si="2"/>
        <v>0</v>
      </c>
      <c r="AW8" s="78">
        <f t="shared" si="2"/>
        <v>0</v>
      </c>
      <c r="AX8" s="78">
        <f t="shared" si="2"/>
        <v>5</v>
      </c>
      <c r="AY8" s="78">
        <f t="shared" si="2"/>
        <v>56</v>
      </c>
      <c r="AZ8" s="78">
        <f t="shared" si="2"/>
        <v>564</v>
      </c>
      <c r="BA8" s="78">
        <f t="shared" si="2"/>
        <v>5649</v>
      </c>
      <c r="BB8" s="78">
        <f t="shared" si="2"/>
        <v>56497</v>
      </c>
      <c r="BC8" s="78">
        <f t="shared" si="2"/>
        <v>564972</v>
      </c>
      <c r="BD8" s="78">
        <f t="shared" si="2"/>
        <v>5649720</v>
      </c>
      <c r="BE8" s="78">
        <f t="shared" si="2"/>
        <v>56497200</v>
      </c>
      <c r="BF8" s="76"/>
      <c r="BG8" s="76">
        <f t="shared" si="16"/>
        <v>0</v>
      </c>
      <c r="BH8" s="78">
        <f t="shared" si="17"/>
        <v>0</v>
      </c>
      <c r="BI8" s="78">
        <f t="shared" si="18"/>
        <v>0</v>
      </c>
      <c r="BJ8" s="78">
        <f t="shared" si="19"/>
        <v>0</v>
      </c>
      <c r="BK8" s="78">
        <f t="shared" si="20"/>
        <v>0</v>
      </c>
      <c r="BL8" s="78">
        <f t="shared" si="21"/>
        <v>0</v>
      </c>
      <c r="BM8" s="78">
        <f t="shared" si="22"/>
        <v>0</v>
      </c>
      <c r="BN8" s="78">
        <f t="shared" si="23"/>
        <v>0</v>
      </c>
      <c r="BO8" s="78">
        <f t="shared" si="24"/>
        <v>0</v>
      </c>
      <c r="BP8" s="78">
        <f t="shared" si="25"/>
        <v>500</v>
      </c>
      <c r="BQ8" s="78">
        <f t="shared" si="26"/>
        <v>60</v>
      </c>
      <c r="BR8" s="78">
        <f t="shared" si="27"/>
        <v>4</v>
      </c>
      <c r="BS8" s="78">
        <f t="shared" si="28"/>
        <v>900</v>
      </c>
      <c r="BT8" s="78">
        <f t="shared" si="29"/>
        <v>70</v>
      </c>
      <c r="BU8" s="78">
        <f t="shared" si="30"/>
        <v>2</v>
      </c>
      <c r="BV8" s="78">
        <f t="shared" si="31"/>
        <v>0</v>
      </c>
      <c r="BW8" s="78">
        <f t="shared" si="32"/>
        <v>0</v>
      </c>
      <c r="BX8" s="76"/>
      <c r="BY8" s="76"/>
      <c r="BZ8" s="78">
        <f t="shared" si="33"/>
        <v>0</v>
      </c>
      <c r="CA8" s="78"/>
      <c r="CB8" s="78"/>
      <c r="CC8" s="78">
        <f t="shared" si="34"/>
        <v>0</v>
      </c>
      <c r="CD8" s="78"/>
      <c r="CE8" s="78"/>
      <c r="CF8" s="78">
        <f t="shared" si="35"/>
        <v>0</v>
      </c>
      <c r="CG8" s="76"/>
      <c r="CH8" s="78"/>
      <c r="CI8" s="78">
        <f t="shared" si="36"/>
        <v>64</v>
      </c>
      <c r="CJ8" s="76"/>
      <c r="CK8" s="78"/>
      <c r="CL8" s="78">
        <f t="shared" si="37"/>
        <v>72</v>
      </c>
      <c r="CM8" s="76"/>
      <c r="CN8" s="78">
        <f t="shared" si="38"/>
        <v>0</v>
      </c>
      <c r="CO8" s="76"/>
      <c r="CP8" s="76"/>
      <c r="CQ8" s="76" t="str">
        <f t="shared" si="39"/>
        <v/>
      </c>
      <c r="CR8" s="76" t="str">
        <f t="shared" si="40"/>
        <v/>
      </c>
      <c r="CS8" s="76" t="str">
        <f t="shared" si="41"/>
        <v xml:space="preserve">   billones</v>
      </c>
      <c r="CT8" s="76" t="str">
        <f t="shared" si="42"/>
        <v/>
      </c>
      <c r="CU8" s="76" t="str">
        <f t="shared" si="43"/>
        <v/>
      </c>
      <c r="CV8" s="76" t="str">
        <f t="shared" si="44"/>
        <v xml:space="preserve">  mil</v>
      </c>
      <c r="CW8" s="76" t="str">
        <f t="shared" si="45"/>
        <v/>
      </c>
      <c r="CX8" s="76" t="str">
        <f t="shared" si="46"/>
        <v/>
      </c>
      <c r="CY8" s="76" t="str">
        <f t="shared" si="47"/>
        <v xml:space="preserve">   millones</v>
      </c>
      <c r="CZ8" s="76" t="str">
        <f t="shared" si="48"/>
        <v xml:space="preserve">Quinientos </v>
      </c>
      <c r="DA8" s="76" t="str">
        <f t="shared" si="49"/>
        <v xml:space="preserve">Sesenta y </v>
      </c>
      <c r="DB8" s="76" t="str">
        <f t="shared" si="50"/>
        <v>Cuatro mil</v>
      </c>
      <c r="DC8" s="76" t="str">
        <f t="shared" si="51"/>
        <v xml:space="preserve">Novecientos </v>
      </c>
      <c r="DD8" s="76" t="str">
        <f t="shared" si="52"/>
        <v xml:space="preserve">Setenta y </v>
      </c>
      <c r="DE8" s="76" t="str">
        <f t="shared" si="53"/>
        <v>Dos Pesos</v>
      </c>
      <c r="DF8" s="76" t="str">
        <f t="shared" si="54"/>
        <v xml:space="preserve">  Centavos</v>
      </c>
      <c r="DG8" s="76" t="str">
        <f t="shared" si="55"/>
        <v xml:space="preserve">  centavos</v>
      </c>
      <c r="DH8" s="76" t="str">
        <f t="shared" si="56"/>
        <v xml:space="preserve"> </v>
      </c>
      <c r="DI8" s="76" t="str">
        <f t="shared" si="57"/>
        <v/>
      </c>
      <c r="DJ8" s="76"/>
      <c r="DK8" s="76" t="str">
        <f t="shared" si="58"/>
        <v xml:space="preserve"> </v>
      </c>
      <c r="DL8" s="76" t="str">
        <f t="shared" si="59"/>
        <v/>
      </c>
      <c r="DM8" s="76"/>
      <c r="DN8" s="76" t="str">
        <f t="shared" si="60"/>
        <v xml:space="preserve"> </v>
      </c>
      <c r="DO8" s="76" t="str">
        <f t="shared" si="61"/>
        <v/>
      </c>
      <c r="DP8" s="76"/>
      <c r="DQ8" s="76" t="e">
        <f t="shared" si="62"/>
        <v>#N/A</v>
      </c>
      <c r="DR8" s="76" t="str">
        <f t="shared" si="63"/>
        <v xml:space="preserve"> mil</v>
      </c>
      <c r="DS8" s="76"/>
      <c r="DT8" s="76" t="e">
        <f t="shared" si="64"/>
        <v>#N/A</v>
      </c>
      <c r="DU8" s="76" t="str">
        <f t="shared" si="65"/>
        <v xml:space="preserve"> Pesos</v>
      </c>
      <c r="DV8" s="76" t="str">
        <f t="shared" si="66"/>
        <v xml:space="preserve"> </v>
      </c>
      <c r="DW8" s="76" t="str">
        <f t="shared" si="67"/>
        <v/>
      </c>
      <c r="DX8" s="76"/>
      <c r="DY8" s="76"/>
      <c r="DZ8" s="76"/>
      <c r="EA8" s="76" t="str">
        <f t="shared" si="68"/>
        <v xml:space="preserve"> </v>
      </c>
      <c r="EB8" s="76"/>
      <c r="EC8" s="76"/>
      <c r="ED8" s="76" t="str">
        <f t="shared" si="69"/>
        <v xml:space="preserve"> </v>
      </c>
      <c r="EE8" s="76"/>
      <c r="EF8" s="76"/>
      <c r="EG8" s="79" t="str">
        <f t="shared" si="70"/>
        <v xml:space="preserve"> </v>
      </c>
      <c r="EH8" s="76"/>
      <c r="EI8" s="76"/>
      <c r="EJ8" s="79" t="str">
        <f t="shared" si="71"/>
        <v>Quinientos Sesenta y Cuatro mil</v>
      </c>
      <c r="EK8" s="76"/>
      <c r="EL8" s="76"/>
      <c r="EM8" s="79" t="str">
        <f t="shared" si="72"/>
        <v>Novecientos Setenta y Dos Pesos</v>
      </c>
      <c r="EN8" s="79"/>
      <c r="EO8" s="79" t="str">
        <f t="shared" si="73"/>
        <v xml:space="preserve"> </v>
      </c>
      <c r="EP8" s="76"/>
      <c r="ER8" s="73">
        <v>3</v>
      </c>
      <c r="ES8" s="73" t="s">
        <v>261</v>
      </c>
    </row>
    <row r="9" spans="1:149" hidden="1" x14ac:dyDescent="0.2">
      <c r="A9" s="74">
        <v>52</v>
      </c>
      <c r="B9" s="75" t="str">
        <f t="shared" si="3"/>
        <v>Cincuenta y Dos Pesos M/L</v>
      </c>
      <c r="C9" s="76"/>
      <c r="D9" s="77">
        <f t="shared" si="4"/>
        <v>52</v>
      </c>
      <c r="E9" s="76" t="str">
        <f t="shared" si="5"/>
        <v/>
      </c>
      <c r="F9" s="76" t="str">
        <f t="shared" si="6"/>
        <v xml:space="preserve"> Pesos</v>
      </c>
      <c r="G9" s="76" t="str">
        <f t="shared" si="7"/>
        <v xml:space="preserve">  billones</v>
      </c>
      <c r="H9" s="76"/>
      <c r="I9" s="76" t="str">
        <f t="shared" si="8"/>
        <v xml:space="preserve"> Pesos</v>
      </c>
      <c r="J9" s="76" t="s">
        <v>79</v>
      </c>
      <c r="K9" s="76"/>
      <c r="L9" s="76" t="str">
        <f t="shared" si="9"/>
        <v xml:space="preserve"> Pesos</v>
      </c>
      <c r="M9" s="76" t="str">
        <f t="shared" si="10"/>
        <v xml:space="preserve">  millones</v>
      </c>
      <c r="N9" s="76"/>
      <c r="O9" s="76" t="str">
        <f t="shared" si="11"/>
        <v xml:space="preserve"> Pesos</v>
      </c>
      <c r="P9" s="76" t="s">
        <v>79</v>
      </c>
      <c r="Q9" s="76"/>
      <c r="R9" s="76" t="str">
        <f t="shared" si="12"/>
        <v xml:space="preserve"> y </v>
      </c>
      <c r="S9" s="76" t="str">
        <f t="shared" si="13"/>
        <v xml:space="preserve"> Pesos</v>
      </c>
      <c r="T9" s="76" t="str">
        <f t="shared" si="14"/>
        <v xml:space="preserve"> Centavos</v>
      </c>
      <c r="U9" s="76" t="str">
        <f t="shared" si="15"/>
        <v xml:space="preserve"> centavos</v>
      </c>
      <c r="V9" s="76">
        <v>15</v>
      </c>
      <c r="W9" s="76">
        <v>14</v>
      </c>
      <c r="X9" s="76">
        <v>13</v>
      </c>
      <c r="Y9" s="76">
        <v>12</v>
      </c>
      <c r="Z9" s="76">
        <v>11</v>
      </c>
      <c r="AA9" s="76">
        <v>10</v>
      </c>
      <c r="AB9" s="76">
        <v>9</v>
      </c>
      <c r="AC9" s="76">
        <f t="shared" si="0"/>
        <v>8</v>
      </c>
      <c r="AD9" s="76">
        <f t="shared" si="0"/>
        <v>7</v>
      </c>
      <c r="AE9" s="76">
        <f t="shared" si="0"/>
        <v>6</v>
      </c>
      <c r="AF9" s="76">
        <f t="shared" si="0"/>
        <v>5</v>
      </c>
      <c r="AG9" s="76">
        <f t="shared" si="0"/>
        <v>4</v>
      </c>
      <c r="AH9" s="76">
        <f t="shared" si="0"/>
        <v>3</v>
      </c>
      <c r="AI9" s="76">
        <f t="shared" si="0"/>
        <v>2</v>
      </c>
      <c r="AJ9" s="76">
        <f t="shared" si="0"/>
        <v>1</v>
      </c>
      <c r="AK9" s="76">
        <f t="shared" si="0"/>
        <v>0</v>
      </c>
      <c r="AL9" s="76">
        <f t="shared" si="0"/>
        <v>-1</v>
      </c>
      <c r="AM9" s="76">
        <f t="shared" si="0"/>
        <v>-2</v>
      </c>
      <c r="AN9" s="76"/>
      <c r="AO9" s="78">
        <f t="shared" si="1"/>
        <v>0</v>
      </c>
      <c r="AP9" s="78">
        <f t="shared" si="2"/>
        <v>0</v>
      </c>
      <c r="AQ9" s="78">
        <f t="shared" si="2"/>
        <v>0</v>
      </c>
      <c r="AR9" s="78">
        <f t="shared" si="2"/>
        <v>0</v>
      </c>
      <c r="AS9" s="78">
        <f t="shared" si="2"/>
        <v>0</v>
      </c>
      <c r="AT9" s="78">
        <f t="shared" si="2"/>
        <v>0</v>
      </c>
      <c r="AU9" s="78">
        <f t="shared" si="2"/>
        <v>0</v>
      </c>
      <c r="AV9" s="78">
        <f t="shared" si="2"/>
        <v>0</v>
      </c>
      <c r="AW9" s="78">
        <f t="shared" si="2"/>
        <v>0</v>
      </c>
      <c r="AX9" s="78">
        <f t="shared" si="2"/>
        <v>0</v>
      </c>
      <c r="AY9" s="78">
        <f t="shared" si="2"/>
        <v>0</v>
      </c>
      <c r="AZ9" s="78">
        <f t="shared" si="2"/>
        <v>0</v>
      </c>
      <c r="BA9" s="78">
        <f t="shared" si="2"/>
        <v>0</v>
      </c>
      <c r="BB9" s="78">
        <f t="shared" si="2"/>
        <v>5</v>
      </c>
      <c r="BC9" s="78">
        <f t="shared" si="2"/>
        <v>52</v>
      </c>
      <c r="BD9" s="78">
        <f t="shared" si="2"/>
        <v>520</v>
      </c>
      <c r="BE9" s="78">
        <f t="shared" si="2"/>
        <v>5200</v>
      </c>
      <c r="BF9" s="76"/>
      <c r="BG9" s="76">
        <f t="shared" si="16"/>
        <v>0</v>
      </c>
      <c r="BH9" s="78">
        <f t="shared" si="17"/>
        <v>0</v>
      </c>
      <c r="BI9" s="78">
        <f t="shared" si="18"/>
        <v>0</v>
      </c>
      <c r="BJ9" s="78">
        <f t="shared" si="19"/>
        <v>0</v>
      </c>
      <c r="BK9" s="78">
        <f t="shared" si="20"/>
        <v>0</v>
      </c>
      <c r="BL9" s="78">
        <f t="shared" si="21"/>
        <v>0</v>
      </c>
      <c r="BM9" s="78">
        <f t="shared" si="22"/>
        <v>0</v>
      </c>
      <c r="BN9" s="78">
        <f t="shared" si="23"/>
        <v>0</v>
      </c>
      <c r="BO9" s="78">
        <f t="shared" si="24"/>
        <v>0</v>
      </c>
      <c r="BP9" s="78">
        <f t="shared" si="25"/>
        <v>0</v>
      </c>
      <c r="BQ9" s="78">
        <f t="shared" si="26"/>
        <v>0</v>
      </c>
      <c r="BR9" s="78">
        <f t="shared" si="27"/>
        <v>0</v>
      </c>
      <c r="BS9" s="78">
        <f t="shared" si="28"/>
        <v>0</v>
      </c>
      <c r="BT9" s="78">
        <f t="shared" si="29"/>
        <v>50</v>
      </c>
      <c r="BU9" s="78">
        <f t="shared" si="30"/>
        <v>2</v>
      </c>
      <c r="BV9" s="78">
        <f t="shared" si="31"/>
        <v>0</v>
      </c>
      <c r="BW9" s="78">
        <f t="shared" si="32"/>
        <v>0</v>
      </c>
      <c r="BX9" s="76"/>
      <c r="BY9" s="76"/>
      <c r="BZ9" s="78">
        <f t="shared" si="33"/>
        <v>0</v>
      </c>
      <c r="CA9" s="78"/>
      <c r="CB9" s="78"/>
      <c r="CC9" s="78">
        <f t="shared" si="34"/>
        <v>0</v>
      </c>
      <c r="CD9" s="78"/>
      <c r="CE9" s="78"/>
      <c r="CF9" s="78">
        <f t="shared" si="35"/>
        <v>0</v>
      </c>
      <c r="CG9" s="76"/>
      <c r="CH9" s="78"/>
      <c r="CI9" s="78">
        <f t="shared" si="36"/>
        <v>0</v>
      </c>
      <c r="CJ9" s="76"/>
      <c r="CK9" s="78"/>
      <c r="CL9" s="78">
        <f t="shared" si="37"/>
        <v>52</v>
      </c>
      <c r="CM9" s="76"/>
      <c r="CN9" s="78">
        <f t="shared" si="38"/>
        <v>0</v>
      </c>
      <c r="CO9" s="76"/>
      <c r="CP9" s="76"/>
      <c r="CQ9" s="76" t="str">
        <f t="shared" si="39"/>
        <v/>
      </c>
      <c r="CR9" s="76" t="str">
        <f t="shared" si="40"/>
        <v/>
      </c>
      <c r="CS9" s="76" t="str">
        <f t="shared" si="41"/>
        <v xml:space="preserve">   billones</v>
      </c>
      <c r="CT9" s="76" t="str">
        <f t="shared" si="42"/>
        <v/>
      </c>
      <c r="CU9" s="76" t="str">
        <f t="shared" si="43"/>
        <v/>
      </c>
      <c r="CV9" s="76" t="str">
        <f t="shared" si="44"/>
        <v xml:space="preserve">  mil</v>
      </c>
      <c r="CW9" s="76" t="str">
        <f t="shared" si="45"/>
        <v/>
      </c>
      <c r="CX9" s="76" t="str">
        <f t="shared" si="46"/>
        <v/>
      </c>
      <c r="CY9" s="76" t="str">
        <f t="shared" si="47"/>
        <v xml:space="preserve">   millones</v>
      </c>
      <c r="CZ9" s="76" t="str">
        <f t="shared" si="48"/>
        <v/>
      </c>
      <c r="DA9" s="76" t="str">
        <f t="shared" si="49"/>
        <v/>
      </c>
      <c r="DB9" s="76" t="str">
        <f t="shared" si="50"/>
        <v xml:space="preserve">  mil</v>
      </c>
      <c r="DC9" s="76" t="str">
        <f t="shared" si="51"/>
        <v/>
      </c>
      <c r="DD9" s="76" t="str">
        <f t="shared" si="52"/>
        <v xml:space="preserve">Cincuenta y </v>
      </c>
      <c r="DE9" s="76" t="str">
        <f t="shared" si="53"/>
        <v>Dos Pesos</v>
      </c>
      <c r="DF9" s="76" t="str">
        <f t="shared" si="54"/>
        <v xml:space="preserve">  Centavos</v>
      </c>
      <c r="DG9" s="76" t="str">
        <f t="shared" si="55"/>
        <v xml:space="preserve">  centavos</v>
      </c>
      <c r="DH9" s="76" t="str">
        <f t="shared" si="56"/>
        <v xml:space="preserve"> </v>
      </c>
      <c r="DI9" s="76" t="str">
        <f t="shared" si="57"/>
        <v/>
      </c>
      <c r="DJ9" s="76"/>
      <c r="DK9" s="76" t="str">
        <f t="shared" si="58"/>
        <v xml:space="preserve"> </v>
      </c>
      <c r="DL9" s="76" t="str">
        <f t="shared" si="59"/>
        <v/>
      </c>
      <c r="DM9" s="76"/>
      <c r="DN9" s="76" t="str">
        <f t="shared" si="60"/>
        <v xml:space="preserve"> </v>
      </c>
      <c r="DO9" s="76" t="str">
        <f t="shared" si="61"/>
        <v/>
      </c>
      <c r="DP9" s="76"/>
      <c r="DQ9" s="76" t="str">
        <f t="shared" si="62"/>
        <v xml:space="preserve"> </v>
      </c>
      <c r="DR9" s="76" t="str">
        <f t="shared" si="63"/>
        <v/>
      </c>
      <c r="DS9" s="76"/>
      <c r="DT9" s="76" t="e">
        <f t="shared" si="64"/>
        <v>#N/A</v>
      </c>
      <c r="DU9" s="76" t="str">
        <f t="shared" si="65"/>
        <v xml:space="preserve"> Pesos</v>
      </c>
      <c r="DV9" s="76" t="str">
        <f t="shared" si="66"/>
        <v xml:space="preserve"> </v>
      </c>
      <c r="DW9" s="76" t="str">
        <f t="shared" si="67"/>
        <v/>
      </c>
      <c r="DX9" s="76"/>
      <c r="DY9" s="76"/>
      <c r="DZ9" s="76"/>
      <c r="EA9" s="76" t="str">
        <f t="shared" si="68"/>
        <v xml:space="preserve"> </v>
      </c>
      <c r="EB9" s="76"/>
      <c r="EC9" s="76"/>
      <c r="ED9" s="76" t="str">
        <f t="shared" si="69"/>
        <v xml:space="preserve"> </v>
      </c>
      <c r="EE9" s="76"/>
      <c r="EF9" s="76"/>
      <c r="EG9" s="79" t="str">
        <f t="shared" si="70"/>
        <v xml:space="preserve"> </v>
      </c>
      <c r="EH9" s="76"/>
      <c r="EI9" s="76"/>
      <c r="EJ9" s="79" t="str">
        <f t="shared" si="71"/>
        <v xml:space="preserve"> </v>
      </c>
      <c r="EK9" s="76"/>
      <c r="EL9" s="76"/>
      <c r="EM9" s="79" t="str">
        <f t="shared" si="72"/>
        <v>Cincuenta y Dos Pesos</v>
      </c>
      <c r="EN9" s="79"/>
      <c r="EO9" s="79" t="str">
        <f t="shared" si="73"/>
        <v xml:space="preserve"> </v>
      </c>
      <c r="EP9" s="76"/>
      <c r="ER9" s="73">
        <v>4</v>
      </c>
      <c r="ES9" s="73" t="s">
        <v>262</v>
      </c>
    </row>
    <row r="10" spans="1:149" hidden="1" x14ac:dyDescent="0.2">
      <c r="A10" s="74">
        <v>44</v>
      </c>
      <c r="B10" s="75" t="str">
        <f t="shared" si="3"/>
        <v>Cuarenta y Cuatro Pesos M/L</v>
      </c>
      <c r="C10" s="76"/>
      <c r="D10" s="77">
        <f t="shared" si="4"/>
        <v>44</v>
      </c>
      <c r="E10" s="76" t="str">
        <f t="shared" si="5"/>
        <v/>
      </c>
      <c r="F10" s="76" t="str">
        <f t="shared" si="6"/>
        <v xml:space="preserve"> Pesos</v>
      </c>
      <c r="G10" s="76" t="str">
        <f t="shared" si="7"/>
        <v xml:space="preserve">  billones</v>
      </c>
      <c r="H10" s="76"/>
      <c r="I10" s="76" t="str">
        <f t="shared" si="8"/>
        <v xml:space="preserve"> Pesos</v>
      </c>
      <c r="J10" s="76" t="s">
        <v>79</v>
      </c>
      <c r="K10" s="76"/>
      <c r="L10" s="76" t="str">
        <f t="shared" si="9"/>
        <v xml:space="preserve"> Pesos</v>
      </c>
      <c r="M10" s="76" t="str">
        <f t="shared" si="10"/>
        <v xml:space="preserve">  millones</v>
      </c>
      <c r="N10" s="76"/>
      <c r="O10" s="76" t="str">
        <f t="shared" si="11"/>
        <v xml:space="preserve"> Pesos</v>
      </c>
      <c r="P10" s="76" t="s">
        <v>79</v>
      </c>
      <c r="Q10" s="76"/>
      <c r="R10" s="76" t="str">
        <f t="shared" si="12"/>
        <v xml:space="preserve"> y </v>
      </c>
      <c r="S10" s="76" t="str">
        <f t="shared" si="13"/>
        <v xml:space="preserve"> Pesos</v>
      </c>
      <c r="T10" s="76" t="str">
        <f t="shared" si="14"/>
        <v xml:space="preserve"> Centavos</v>
      </c>
      <c r="U10" s="76" t="str">
        <f t="shared" si="15"/>
        <v xml:space="preserve"> centavos</v>
      </c>
      <c r="V10" s="76">
        <v>15</v>
      </c>
      <c r="W10" s="76">
        <v>14</v>
      </c>
      <c r="X10" s="76">
        <v>13</v>
      </c>
      <c r="Y10" s="76">
        <v>12</v>
      </c>
      <c r="Z10" s="76">
        <v>11</v>
      </c>
      <c r="AA10" s="76">
        <v>10</v>
      </c>
      <c r="AB10" s="76">
        <v>9</v>
      </c>
      <c r="AC10" s="76">
        <f t="shared" si="0"/>
        <v>8</v>
      </c>
      <c r="AD10" s="76">
        <f t="shared" si="0"/>
        <v>7</v>
      </c>
      <c r="AE10" s="76">
        <f t="shared" si="0"/>
        <v>6</v>
      </c>
      <c r="AF10" s="76">
        <f t="shared" si="0"/>
        <v>5</v>
      </c>
      <c r="AG10" s="76">
        <f t="shared" si="0"/>
        <v>4</v>
      </c>
      <c r="AH10" s="76">
        <f t="shared" si="0"/>
        <v>3</v>
      </c>
      <c r="AI10" s="76">
        <f t="shared" si="0"/>
        <v>2</v>
      </c>
      <c r="AJ10" s="76">
        <f t="shared" si="0"/>
        <v>1</v>
      </c>
      <c r="AK10" s="76">
        <f t="shared" si="0"/>
        <v>0</v>
      </c>
      <c r="AL10" s="76">
        <f t="shared" si="0"/>
        <v>-1</v>
      </c>
      <c r="AM10" s="76">
        <f t="shared" si="0"/>
        <v>-2</v>
      </c>
      <c r="AN10" s="76"/>
      <c r="AO10" s="78">
        <f t="shared" si="1"/>
        <v>0</v>
      </c>
      <c r="AP10" s="78">
        <f t="shared" si="2"/>
        <v>0</v>
      </c>
      <c r="AQ10" s="78">
        <f t="shared" si="2"/>
        <v>0</v>
      </c>
      <c r="AR10" s="78">
        <f t="shared" si="2"/>
        <v>0</v>
      </c>
      <c r="AS10" s="78">
        <f t="shared" si="2"/>
        <v>0</v>
      </c>
      <c r="AT10" s="78">
        <f t="shared" si="2"/>
        <v>0</v>
      </c>
      <c r="AU10" s="78">
        <f t="shared" si="2"/>
        <v>0</v>
      </c>
      <c r="AV10" s="78">
        <f t="shared" si="2"/>
        <v>0</v>
      </c>
      <c r="AW10" s="78">
        <f t="shared" si="2"/>
        <v>0</v>
      </c>
      <c r="AX10" s="78">
        <f t="shared" si="2"/>
        <v>0</v>
      </c>
      <c r="AY10" s="78">
        <f t="shared" si="2"/>
        <v>0</v>
      </c>
      <c r="AZ10" s="78">
        <f t="shared" si="2"/>
        <v>0</v>
      </c>
      <c r="BA10" s="78">
        <f t="shared" si="2"/>
        <v>0</v>
      </c>
      <c r="BB10" s="78">
        <f t="shared" si="2"/>
        <v>4</v>
      </c>
      <c r="BC10" s="78">
        <f t="shared" si="2"/>
        <v>44</v>
      </c>
      <c r="BD10" s="78">
        <f t="shared" si="2"/>
        <v>440</v>
      </c>
      <c r="BE10" s="78">
        <f t="shared" si="2"/>
        <v>4400</v>
      </c>
      <c r="BF10" s="76"/>
      <c r="BG10" s="76">
        <f t="shared" si="16"/>
        <v>0</v>
      </c>
      <c r="BH10" s="78">
        <f t="shared" si="17"/>
        <v>0</v>
      </c>
      <c r="BI10" s="78">
        <f t="shared" si="18"/>
        <v>0</v>
      </c>
      <c r="BJ10" s="78">
        <f t="shared" si="19"/>
        <v>0</v>
      </c>
      <c r="BK10" s="78">
        <f t="shared" si="20"/>
        <v>0</v>
      </c>
      <c r="BL10" s="78">
        <f t="shared" si="21"/>
        <v>0</v>
      </c>
      <c r="BM10" s="78">
        <f t="shared" si="22"/>
        <v>0</v>
      </c>
      <c r="BN10" s="78">
        <f t="shared" si="23"/>
        <v>0</v>
      </c>
      <c r="BO10" s="78">
        <f t="shared" si="24"/>
        <v>0</v>
      </c>
      <c r="BP10" s="78">
        <f t="shared" si="25"/>
        <v>0</v>
      </c>
      <c r="BQ10" s="78">
        <f t="shared" si="26"/>
        <v>0</v>
      </c>
      <c r="BR10" s="78">
        <f t="shared" si="27"/>
        <v>0</v>
      </c>
      <c r="BS10" s="78">
        <f t="shared" si="28"/>
        <v>0</v>
      </c>
      <c r="BT10" s="78">
        <f t="shared" si="29"/>
        <v>40</v>
      </c>
      <c r="BU10" s="78">
        <f t="shared" si="30"/>
        <v>4</v>
      </c>
      <c r="BV10" s="78">
        <f t="shared" si="31"/>
        <v>0</v>
      </c>
      <c r="BW10" s="78">
        <f t="shared" si="32"/>
        <v>0</v>
      </c>
      <c r="BX10" s="76"/>
      <c r="BY10" s="76"/>
      <c r="BZ10" s="78">
        <f t="shared" si="33"/>
        <v>0</v>
      </c>
      <c r="CA10" s="78"/>
      <c r="CB10" s="78"/>
      <c r="CC10" s="78">
        <f t="shared" si="34"/>
        <v>0</v>
      </c>
      <c r="CD10" s="78"/>
      <c r="CE10" s="78"/>
      <c r="CF10" s="78">
        <f t="shared" si="35"/>
        <v>0</v>
      </c>
      <c r="CG10" s="76"/>
      <c r="CH10" s="78"/>
      <c r="CI10" s="78">
        <f t="shared" si="36"/>
        <v>0</v>
      </c>
      <c r="CJ10" s="76"/>
      <c r="CK10" s="78"/>
      <c r="CL10" s="78">
        <f t="shared" si="37"/>
        <v>44</v>
      </c>
      <c r="CM10" s="76"/>
      <c r="CN10" s="78">
        <f t="shared" si="38"/>
        <v>0</v>
      </c>
      <c r="CO10" s="76"/>
      <c r="CP10" s="76"/>
      <c r="CQ10" s="76" t="str">
        <f t="shared" si="39"/>
        <v/>
      </c>
      <c r="CR10" s="76" t="str">
        <f t="shared" si="40"/>
        <v/>
      </c>
      <c r="CS10" s="76" t="str">
        <f t="shared" si="41"/>
        <v xml:space="preserve">   billones</v>
      </c>
      <c r="CT10" s="76" t="str">
        <f t="shared" si="42"/>
        <v/>
      </c>
      <c r="CU10" s="76" t="str">
        <f t="shared" si="43"/>
        <v/>
      </c>
      <c r="CV10" s="76" t="str">
        <f t="shared" si="44"/>
        <v xml:space="preserve">  mil</v>
      </c>
      <c r="CW10" s="76" t="str">
        <f t="shared" si="45"/>
        <v/>
      </c>
      <c r="CX10" s="76" t="str">
        <f t="shared" si="46"/>
        <v/>
      </c>
      <c r="CY10" s="76" t="str">
        <f t="shared" si="47"/>
        <v xml:space="preserve">   millones</v>
      </c>
      <c r="CZ10" s="76" t="str">
        <f t="shared" si="48"/>
        <v/>
      </c>
      <c r="DA10" s="76" t="str">
        <f t="shared" si="49"/>
        <v/>
      </c>
      <c r="DB10" s="76" t="str">
        <f t="shared" si="50"/>
        <v xml:space="preserve">  mil</v>
      </c>
      <c r="DC10" s="76" t="str">
        <f t="shared" si="51"/>
        <v/>
      </c>
      <c r="DD10" s="76" t="str">
        <f t="shared" si="52"/>
        <v xml:space="preserve">Cuarenta y </v>
      </c>
      <c r="DE10" s="76" t="str">
        <f t="shared" si="53"/>
        <v>Cuatro Pesos</v>
      </c>
      <c r="DF10" s="76" t="str">
        <f t="shared" si="54"/>
        <v xml:space="preserve">  Centavos</v>
      </c>
      <c r="DG10" s="76" t="str">
        <f t="shared" si="55"/>
        <v xml:space="preserve">  centavos</v>
      </c>
      <c r="DH10" s="76" t="str">
        <f t="shared" si="56"/>
        <v xml:space="preserve"> </v>
      </c>
      <c r="DI10" s="76" t="str">
        <f t="shared" si="57"/>
        <v/>
      </c>
      <c r="DJ10" s="76"/>
      <c r="DK10" s="76" t="str">
        <f t="shared" si="58"/>
        <v xml:space="preserve"> </v>
      </c>
      <c r="DL10" s="76" t="str">
        <f t="shared" si="59"/>
        <v/>
      </c>
      <c r="DM10" s="76"/>
      <c r="DN10" s="76" t="str">
        <f t="shared" si="60"/>
        <v xml:space="preserve"> </v>
      </c>
      <c r="DO10" s="76" t="str">
        <f t="shared" si="61"/>
        <v/>
      </c>
      <c r="DP10" s="76"/>
      <c r="DQ10" s="76" t="str">
        <f t="shared" si="62"/>
        <v xml:space="preserve"> </v>
      </c>
      <c r="DR10" s="76" t="str">
        <f t="shared" si="63"/>
        <v/>
      </c>
      <c r="DS10" s="76"/>
      <c r="DT10" s="76" t="e">
        <f t="shared" si="64"/>
        <v>#N/A</v>
      </c>
      <c r="DU10" s="76" t="str">
        <f t="shared" si="65"/>
        <v xml:space="preserve"> Pesos</v>
      </c>
      <c r="DV10" s="76" t="str">
        <f t="shared" si="66"/>
        <v xml:space="preserve"> </v>
      </c>
      <c r="DW10" s="76" t="str">
        <f t="shared" si="67"/>
        <v/>
      </c>
      <c r="DX10" s="76"/>
      <c r="DY10" s="76"/>
      <c r="DZ10" s="76"/>
      <c r="EA10" s="76" t="str">
        <f t="shared" si="68"/>
        <v xml:space="preserve"> </v>
      </c>
      <c r="EB10" s="76"/>
      <c r="EC10" s="76"/>
      <c r="ED10" s="76" t="str">
        <f t="shared" si="69"/>
        <v xml:space="preserve"> </v>
      </c>
      <c r="EE10" s="76"/>
      <c r="EF10" s="76"/>
      <c r="EG10" s="79" t="str">
        <f t="shared" si="70"/>
        <v xml:space="preserve"> </v>
      </c>
      <c r="EH10" s="76"/>
      <c r="EI10" s="76"/>
      <c r="EJ10" s="79" t="str">
        <f t="shared" si="71"/>
        <v xml:space="preserve"> </v>
      </c>
      <c r="EK10" s="76"/>
      <c r="EL10" s="76"/>
      <c r="EM10" s="79" t="str">
        <f t="shared" si="72"/>
        <v>Cuarenta y Cuatro Pesos</v>
      </c>
      <c r="EN10" s="79"/>
      <c r="EO10" s="79" t="str">
        <f t="shared" si="73"/>
        <v xml:space="preserve"> </v>
      </c>
      <c r="EP10" s="76"/>
      <c r="ER10" s="73">
        <v>5</v>
      </c>
      <c r="ES10" s="73" t="s">
        <v>263</v>
      </c>
    </row>
    <row r="11" spans="1:149" hidden="1" x14ac:dyDescent="0.2">
      <c r="A11" s="74">
        <v>5</v>
      </c>
      <c r="B11" s="75" t="str">
        <f t="shared" si="3"/>
        <v>Cinco Pesos M/L</v>
      </c>
      <c r="C11" s="76"/>
      <c r="D11" s="77">
        <f t="shared" si="4"/>
        <v>5</v>
      </c>
      <c r="E11" s="76" t="str">
        <f t="shared" si="5"/>
        <v/>
      </c>
      <c r="F11" s="76" t="str">
        <f t="shared" si="6"/>
        <v xml:space="preserve"> Pesos</v>
      </c>
      <c r="G11" s="76" t="str">
        <f t="shared" si="7"/>
        <v xml:space="preserve">  billones</v>
      </c>
      <c r="H11" s="76"/>
      <c r="I11" s="76" t="str">
        <f t="shared" si="8"/>
        <v xml:space="preserve"> Pesos</v>
      </c>
      <c r="J11" s="76" t="s">
        <v>79</v>
      </c>
      <c r="K11" s="76"/>
      <c r="L11" s="76" t="str">
        <f t="shared" si="9"/>
        <v xml:space="preserve"> Pesos</v>
      </c>
      <c r="M11" s="76" t="str">
        <f t="shared" si="10"/>
        <v xml:space="preserve">  millones</v>
      </c>
      <c r="N11" s="76"/>
      <c r="O11" s="76" t="str">
        <f t="shared" si="11"/>
        <v xml:space="preserve"> Pesos</v>
      </c>
      <c r="P11" s="76" t="s">
        <v>79</v>
      </c>
      <c r="Q11" s="76"/>
      <c r="R11" s="76" t="str">
        <f t="shared" si="12"/>
        <v xml:space="preserve"> y </v>
      </c>
      <c r="S11" s="76" t="str">
        <f t="shared" si="13"/>
        <v xml:space="preserve"> Pesos</v>
      </c>
      <c r="T11" s="76" t="str">
        <f t="shared" si="14"/>
        <v xml:space="preserve"> Centavos</v>
      </c>
      <c r="U11" s="76" t="str">
        <f t="shared" si="15"/>
        <v xml:space="preserve"> centavos</v>
      </c>
      <c r="V11" s="76">
        <v>15</v>
      </c>
      <c r="W11" s="76">
        <v>14</v>
      </c>
      <c r="X11" s="76">
        <v>13</v>
      </c>
      <c r="Y11" s="76">
        <v>12</v>
      </c>
      <c r="Z11" s="76">
        <v>11</v>
      </c>
      <c r="AA11" s="76">
        <v>10</v>
      </c>
      <c r="AB11" s="76">
        <v>9</v>
      </c>
      <c r="AC11" s="76">
        <f t="shared" si="0"/>
        <v>8</v>
      </c>
      <c r="AD11" s="76">
        <f t="shared" si="0"/>
        <v>7</v>
      </c>
      <c r="AE11" s="76">
        <f t="shared" si="0"/>
        <v>6</v>
      </c>
      <c r="AF11" s="76">
        <f t="shared" si="0"/>
        <v>5</v>
      </c>
      <c r="AG11" s="76">
        <f t="shared" si="0"/>
        <v>4</v>
      </c>
      <c r="AH11" s="76">
        <f t="shared" si="0"/>
        <v>3</v>
      </c>
      <c r="AI11" s="76">
        <f t="shared" si="0"/>
        <v>2</v>
      </c>
      <c r="AJ11" s="76">
        <f t="shared" si="0"/>
        <v>1</v>
      </c>
      <c r="AK11" s="76">
        <f t="shared" si="0"/>
        <v>0</v>
      </c>
      <c r="AL11" s="76">
        <f t="shared" si="0"/>
        <v>-1</v>
      </c>
      <c r="AM11" s="76">
        <f t="shared" si="0"/>
        <v>-2</v>
      </c>
      <c r="AN11" s="76"/>
      <c r="AO11" s="78">
        <f t="shared" si="1"/>
        <v>0</v>
      </c>
      <c r="AP11" s="78">
        <f t="shared" si="2"/>
        <v>0</v>
      </c>
      <c r="AQ11" s="78">
        <f t="shared" si="2"/>
        <v>0</v>
      </c>
      <c r="AR11" s="78">
        <f t="shared" si="2"/>
        <v>0</v>
      </c>
      <c r="AS11" s="78">
        <f t="shared" si="2"/>
        <v>0</v>
      </c>
      <c r="AT11" s="78">
        <f t="shared" si="2"/>
        <v>0</v>
      </c>
      <c r="AU11" s="78">
        <f t="shared" si="2"/>
        <v>0</v>
      </c>
      <c r="AV11" s="78">
        <f t="shared" si="2"/>
        <v>0</v>
      </c>
      <c r="AW11" s="78">
        <f t="shared" si="2"/>
        <v>0</v>
      </c>
      <c r="AX11" s="78">
        <f t="shared" si="2"/>
        <v>0</v>
      </c>
      <c r="AY11" s="78">
        <f t="shared" si="2"/>
        <v>0</v>
      </c>
      <c r="AZ11" s="78">
        <f t="shared" si="2"/>
        <v>0</v>
      </c>
      <c r="BA11" s="78">
        <f t="shared" si="2"/>
        <v>0</v>
      </c>
      <c r="BB11" s="78">
        <f t="shared" si="2"/>
        <v>0</v>
      </c>
      <c r="BC11" s="78">
        <f t="shared" si="2"/>
        <v>5</v>
      </c>
      <c r="BD11" s="78">
        <f t="shared" si="2"/>
        <v>50</v>
      </c>
      <c r="BE11" s="78">
        <f t="shared" si="2"/>
        <v>500</v>
      </c>
      <c r="BF11" s="76"/>
      <c r="BG11" s="76">
        <f t="shared" si="16"/>
        <v>0</v>
      </c>
      <c r="BH11" s="78">
        <f t="shared" si="17"/>
        <v>0</v>
      </c>
      <c r="BI11" s="78">
        <f t="shared" si="18"/>
        <v>0</v>
      </c>
      <c r="BJ11" s="78">
        <f t="shared" si="19"/>
        <v>0</v>
      </c>
      <c r="BK11" s="78">
        <f t="shared" si="20"/>
        <v>0</v>
      </c>
      <c r="BL11" s="78">
        <f t="shared" si="21"/>
        <v>0</v>
      </c>
      <c r="BM11" s="78">
        <f t="shared" si="22"/>
        <v>0</v>
      </c>
      <c r="BN11" s="78">
        <f t="shared" si="23"/>
        <v>0</v>
      </c>
      <c r="BO11" s="78">
        <f t="shared" si="24"/>
        <v>0</v>
      </c>
      <c r="BP11" s="78">
        <f t="shared" si="25"/>
        <v>0</v>
      </c>
      <c r="BQ11" s="78">
        <f t="shared" si="26"/>
        <v>0</v>
      </c>
      <c r="BR11" s="78">
        <f t="shared" si="27"/>
        <v>0</v>
      </c>
      <c r="BS11" s="78">
        <f t="shared" si="28"/>
        <v>0</v>
      </c>
      <c r="BT11" s="78">
        <f t="shared" si="29"/>
        <v>0</v>
      </c>
      <c r="BU11" s="78">
        <f t="shared" si="30"/>
        <v>5</v>
      </c>
      <c r="BV11" s="78">
        <f t="shared" si="31"/>
        <v>0</v>
      </c>
      <c r="BW11" s="78">
        <f t="shared" si="32"/>
        <v>0</v>
      </c>
      <c r="BX11" s="76"/>
      <c r="BY11" s="76"/>
      <c r="BZ11" s="78">
        <f t="shared" si="33"/>
        <v>0</v>
      </c>
      <c r="CA11" s="78"/>
      <c r="CB11" s="78"/>
      <c r="CC11" s="78">
        <f t="shared" si="34"/>
        <v>0</v>
      </c>
      <c r="CD11" s="78"/>
      <c r="CE11" s="78"/>
      <c r="CF11" s="78">
        <f t="shared" si="35"/>
        <v>0</v>
      </c>
      <c r="CG11" s="76"/>
      <c r="CH11" s="78"/>
      <c r="CI11" s="78">
        <f t="shared" si="36"/>
        <v>0</v>
      </c>
      <c r="CJ11" s="76"/>
      <c r="CK11" s="78"/>
      <c r="CL11" s="78">
        <f t="shared" si="37"/>
        <v>5</v>
      </c>
      <c r="CM11" s="76"/>
      <c r="CN11" s="78">
        <f t="shared" si="38"/>
        <v>0</v>
      </c>
      <c r="CO11" s="76"/>
      <c r="CP11" s="76"/>
      <c r="CQ11" s="76" t="str">
        <f t="shared" si="39"/>
        <v/>
      </c>
      <c r="CR11" s="76" t="str">
        <f t="shared" si="40"/>
        <v/>
      </c>
      <c r="CS11" s="76" t="str">
        <f t="shared" si="41"/>
        <v xml:space="preserve">   billones</v>
      </c>
      <c r="CT11" s="76" t="str">
        <f t="shared" si="42"/>
        <v/>
      </c>
      <c r="CU11" s="76" t="str">
        <f t="shared" si="43"/>
        <v/>
      </c>
      <c r="CV11" s="76" t="str">
        <f t="shared" si="44"/>
        <v xml:space="preserve">  mil</v>
      </c>
      <c r="CW11" s="76" t="str">
        <f t="shared" si="45"/>
        <v/>
      </c>
      <c r="CX11" s="76" t="str">
        <f t="shared" si="46"/>
        <v/>
      </c>
      <c r="CY11" s="76" t="str">
        <f t="shared" si="47"/>
        <v xml:space="preserve">   millones</v>
      </c>
      <c r="CZ11" s="76" t="str">
        <f t="shared" si="48"/>
        <v/>
      </c>
      <c r="DA11" s="76" t="str">
        <f t="shared" si="49"/>
        <v/>
      </c>
      <c r="DB11" s="76" t="str">
        <f t="shared" si="50"/>
        <v xml:space="preserve">  mil</v>
      </c>
      <c r="DC11" s="76" t="str">
        <f t="shared" si="51"/>
        <v/>
      </c>
      <c r="DD11" s="76" t="str">
        <f t="shared" si="52"/>
        <v/>
      </c>
      <c r="DE11" s="76" t="str">
        <f t="shared" si="53"/>
        <v>Cinco Pesos</v>
      </c>
      <c r="DF11" s="76" t="str">
        <f t="shared" si="54"/>
        <v xml:space="preserve">  Centavos</v>
      </c>
      <c r="DG11" s="76" t="str">
        <f t="shared" si="55"/>
        <v xml:space="preserve">  centavos</v>
      </c>
      <c r="DH11" s="76" t="str">
        <f t="shared" si="56"/>
        <v xml:space="preserve"> </v>
      </c>
      <c r="DI11" s="76" t="str">
        <f t="shared" si="57"/>
        <v/>
      </c>
      <c r="DJ11" s="76"/>
      <c r="DK11" s="76" t="str">
        <f t="shared" si="58"/>
        <v xml:space="preserve"> </v>
      </c>
      <c r="DL11" s="76" t="str">
        <f t="shared" si="59"/>
        <v/>
      </c>
      <c r="DM11" s="76"/>
      <c r="DN11" s="76" t="str">
        <f t="shared" si="60"/>
        <v xml:space="preserve"> </v>
      </c>
      <c r="DO11" s="76" t="str">
        <f t="shared" si="61"/>
        <v/>
      </c>
      <c r="DP11" s="76"/>
      <c r="DQ11" s="76" t="str">
        <f t="shared" si="62"/>
        <v xml:space="preserve"> </v>
      </c>
      <c r="DR11" s="76" t="str">
        <f t="shared" si="63"/>
        <v/>
      </c>
      <c r="DS11" s="76"/>
      <c r="DT11" s="76" t="str">
        <f t="shared" si="64"/>
        <v>Cinco</v>
      </c>
      <c r="DU11" s="76" t="str">
        <f t="shared" si="65"/>
        <v xml:space="preserve"> Pesos</v>
      </c>
      <c r="DV11" s="76" t="str">
        <f t="shared" si="66"/>
        <v xml:space="preserve"> </v>
      </c>
      <c r="DW11" s="76" t="str">
        <f t="shared" si="67"/>
        <v/>
      </c>
      <c r="DX11" s="76"/>
      <c r="DY11" s="76"/>
      <c r="DZ11" s="76"/>
      <c r="EA11" s="76" t="str">
        <f t="shared" si="68"/>
        <v xml:space="preserve"> </v>
      </c>
      <c r="EB11" s="76"/>
      <c r="EC11" s="76"/>
      <c r="ED11" s="76" t="str">
        <f t="shared" si="69"/>
        <v xml:space="preserve"> </v>
      </c>
      <c r="EE11" s="76"/>
      <c r="EF11" s="76"/>
      <c r="EG11" s="79" t="str">
        <f t="shared" si="70"/>
        <v xml:space="preserve"> </v>
      </c>
      <c r="EH11" s="76"/>
      <c r="EI11" s="76"/>
      <c r="EJ11" s="79" t="str">
        <f t="shared" si="71"/>
        <v xml:space="preserve"> </v>
      </c>
      <c r="EK11" s="76"/>
      <c r="EL11" s="76"/>
      <c r="EM11" s="79" t="str">
        <f t="shared" si="72"/>
        <v>Cinco Pesos</v>
      </c>
      <c r="EN11" s="79"/>
      <c r="EO11" s="79" t="str">
        <f t="shared" si="73"/>
        <v xml:space="preserve"> </v>
      </c>
      <c r="EP11" s="76"/>
      <c r="ER11" s="73">
        <v>6</v>
      </c>
      <c r="ES11" s="73" t="s">
        <v>264</v>
      </c>
    </row>
    <row r="12" spans="1:149" ht="25.5" hidden="1" x14ac:dyDescent="0.2">
      <c r="A12" s="74">
        <v>567897132138</v>
      </c>
      <c r="B12" s="75" t="str">
        <f t="shared" si="3"/>
        <v>Quinientos Sesenta y Siete mil Ochocientos Noventa y Siete millones Ciento Treinta y Dos mil Ciento Treinta y Ocho Pesos M/L</v>
      </c>
      <c r="C12" s="76"/>
      <c r="D12" s="77">
        <f t="shared" si="4"/>
        <v>567897132138</v>
      </c>
      <c r="E12" s="76" t="str">
        <f t="shared" si="5"/>
        <v/>
      </c>
      <c r="F12" s="76" t="str">
        <f t="shared" si="6"/>
        <v xml:space="preserve"> Pesos</v>
      </c>
      <c r="G12" s="76" t="str">
        <f t="shared" si="7"/>
        <v xml:space="preserve">  billones</v>
      </c>
      <c r="H12" s="76"/>
      <c r="I12" s="76" t="str">
        <f t="shared" si="8"/>
        <v xml:space="preserve"> y </v>
      </c>
      <c r="J12" s="76" t="s">
        <v>79</v>
      </c>
      <c r="K12" s="76"/>
      <c r="L12" s="76" t="str">
        <f t="shared" si="9"/>
        <v xml:space="preserve"> y </v>
      </c>
      <c r="M12" s="76" t="str">
        <f t="shared" si="10"/>
        <v xml:space="preserve">  millones</v>
      </c>
      <c r="N12" s="76"/>
      <c r="O12" s="76" t="str">
        <f t="shared" si="11"/>
        <v xml:space="preserve"> y </v>
      </c>
      <c r="P12" s="76" t="s">
        <v>79</v>
      </c>
      <c r="Q12" s="76"/>
      <c r="R12" s="76" t="str">
        <f t="shared" si="12"/>
        <v xml:space="preserve"> y </v>
      </c>
      <c r="S12" s="76" t="str">
        <f t="shared" si="13"/>
        <v xml:space="preserve"> Pesos</v>
      </c>
      <c r="T12" s="76" t="str">
        <f t="shared" si="14"/>
        <v xml:space="preserve"> Centavos</v>
      </c>
      <c r="U12" s="76" t="str">
        <f t="shared" si="15"/>
        <v xml:space="preserve"> centavos</v>
      </c>
      <c r="V12" s="76">
        <v>15</v>
      </c>
      <c r="W12" s="76">
        <v>14</v>
      </c>
      <c r="X12" s="76">
        <v>13</v>
      </c>
      <c r="Y12" s="76">
        <v>12</v>
      </c>
      <c r="Z12" s="76">
        <v>11</v>
      </c>
      <c r="AA12" s="76">
        <v>10</v>
      </c>
      <c r="AB12" s="76">
        <v>9</v>
      </c>
      <c r="AC12" s="76">
        <f t="shared" si="0"/>
        <v>8</v>
      </c>
      <c r="AD12" s="76">
        <f t="shared" si="0"/>
        <v>7</v>
      </c>
      <c r="AE12" s="76">
        <f t="shared" si="0"/>
        <v>6</v>
      </c>
      <c r="AF12" s="76">
        <f t="shared" si="0"/>
        <v>5</v>
      </c>
      <c r="AG12" s="76">
        <f t="shared" si="0"/>
        <v>4</v>
      </c>
      <c r="AH12" s="76">
        <f t="shared" si="0"/>
        <v>3</v>
      </c>
      <c r="AI12" s="76">
        <f t="shared" si="0"/>
        <v>2</v>
      </c>
      <c r="AJ12" s="76">
        <f t="shared" si="0"/>
        <v>1</v>
      </c>
      <c r="AK12" s="76">
        <f t="shared" si="0"/>
        <v>0</v>
      </c>
      <c r="AL12" s="76">
        <f t="shared" si="0"/>
        <v>-1</v>
      </c>
      <c r="AM12" s="76">
        <f t="shared" si="0"/>
        <v>-2</v>
      </c>
      <c r="AN12" s="76"/>
      <c r="AO12" s="78">
        <f t="shared" si="1"/>
        <v>0</v>
      </c>
      <c r="AP12" s="78">
        <f t="shared" si="2"/>
        <v>0</v>
      </c>
      <c r="AQ12" s="78">
        <f t="shared" si="2"/>
        <v>0</v>
      </c>
      <c r="AR12" s="78">
        <f t="shared" si="2"/>
        <v>5</v>
      </c>
      <c r="AS12" s="78">
        <f t="shared" si="2"/>
        <v>56</v>
      </c>
      <c r="AT12" s="78">
        <f t="shared" si="2"/>
        <v>567</v>
      </c>
      <c r="AU12" s="78">
        <f t="shared" si="2"/>
        <v>5678</v>
      </c>
      <c r="AV12" s="78">
        <f t="shared" si="2"/>
        <v>56789</v>
      </c>
      <c r="AW12" s="78">
        <f t="shared" si="2"/>
        <v>567897</v>
      </c>
      <c r="AX12" s="78">
        <f t="shared" si="2"/>
        <v>5678971</v>
      </c>
      <c r="AY12" s="78">
        <f t="shared" si="2"/>
        <v>56789713</v>
      </c>
      <c r="AZ12" s="78">
        <f t="shared" si="2"/>
        <v>567897132</v>
      </c>
      <c r="BA12" s="78">
        <f t="shared" si="2"/>
        <v>5678971321</v>
      </c>
      <c r="BB12" s="78">
        <f t="shared" si="2"/>
        <v>56789713213</v>
      </c>
      <c r="BC12" s="78">
        <f t="shared" si="2"/>
        <v>567897132138</v>
      </c>
      <c r="BD12" s="78">
        <f t="shared" si="2"/>
        <v>5678971321380</v>
      </c>
      <c r="BE12" s="78">
        <f t="shared" si="2"/>
        <v>56789713213800</v>
      </c>
      <c r="BF12" s="76"/>
      <c r="BG12" s="76">
        <f t="shared" si="16"/>
        <v>0</v>
      </c>
      <c r="BH12" s="78">
        <f t="shared" si="17"/>
        <v>0</v>
      </c>
      <c r="BI12" s="78">
        <f t="shared" si="18"/>
        <v>0</v>
      </c>
      <c r="BJ12" s="78">
        <f t="shared" si="19"/>
        <v>500</v>
      </c>
      <c r="BK12" s="78">
        <f t="shared" si="20"/>
        <v>60</v>
      </c>
      <c r="BL12" s="78">
        <f t="shared" si="21"/>
        <v>7</v>
      </c>
      <c r="BM12" s="78">
        <f t="shared" si="22"/>
        <v>800</v>
      </c>
      <c r="BN12" s="78">
        <f t="shared" si="23"/>
        <v>90</v>
      </c>
      <c r="BO12" s="78">
        <f t="shared" si="24"/>
        <v>7</v>
      </c>
      <c r="BP12" s="78">
        <f t="shared" si="25"/>
        <v>100</v>
      </c>
      <c r="BQ12" s="78">
        <f t="shared" si="26"/>
        <v>30</v>
      </c>
      <c r="BR12" s="78">
        <f t="shared" si="27"/>
        <v>2</v>
      </c>
      <c r="BS12" s="78">
        <f t="shared" si="28"/>
        <v>100</v>
      </c>
      <c r="BT12" s="78">
        <f t="shared" si="29"/>
        <v>30</v>
      </c>
      <c r="BU12" s="78">
        <f t="shared" si="30"/>
        <v>8</v>
      </c>
      <c r="BV12" s="78">
        <f t="shared" si="31"/>
        <v>0</v>
      </c>
      <c r="BW12" s="78">
        <f t="shared" si="32"/>
        <v>0</v>
      </c>
      <c r="BX12" s="76"/>
      <c r="BY12" s="76"/>
      <c r="BZ12" s="78">
        <f t="shared" si="33"/>
        <v>0</v>
      </c>
      <c r="CA12" s="78"/>
      <c r="CB12" s="78"/>
      <c r="CC12" s="78">
        <f t="shared" si="34"/>
        <v>67</v>
      </c>
      <c r="CD12" s="78"/>
      <c r="CE12" s="78"/>
      <c r="CF12" s="78">
        <f t="shared" si="35"/>
        <v>97</v>
      </c>
      <c r="CG12" s="76"/>
      <c r="CH12" s="78"/>
      <c r="CI12" s="78">
        <f t="shared" si="36"/>
        <v>32</v>
      </c>
      <c r="CJ12" s="76"/>
      <c r="CK12" s="78"/>
      <c r="CL12" s="78">
        <f t="shared" si="37"/>
        <v>38</v>
      </c>
      <c r="CM12" s="76"/>
      <c r="CN12" s="78">
        <f t="shared" si="38"/>
        <v>0</v>
      </c>
      <c r="CO12" s="76"/>
      <c r="CP12" s="76"/>
      <c r="CQ12" s="76" t="str">
        <f t="shared" si="39"/>
        <v/>
      </c>
      <c r="CR12" s="76" t="str">
        <f t="shared" si="40"/>
        <v/>
      </c>
      <c r="CS12" s="76" t="str">
        <f t="shared" si="41"/>
        <v xml:space="preserve">   billones</v>
      </c>
      <c r="CT12" s="76" t="str">
        <f t="shared" si="42"/>
        <v xml:space="preserve">Quinientos </v>
      </c>
      <c r="CU12" s="76" t="str">
        <f t="shared" si="43"/>
        <v xml:space="preserve">Sesenta y </v>
      </c>
      <c r="CV12" s="76" t="str">
        <f t="shared" si="44"/>
        <v>Siete mil</v>
      </c>
      <c r="CW12" s="76" t="str">
        <f t="shared" si="45"/>
        <v xml:space="preserve">Ochocientos </v>
      </c>
      <c r="CX12" s="76" t="str">
        <f t="shared" si="46"/>
        <v xml:space="preserve">Noventa y </v>
      </c>
      <c r="CY12" s="76" t="str">
        <f t="shared" si="47"/>
        <v>Siete  millones</v>
      </c>
      <c r="CZ12" s="76" t="str">
        <f t="shared" si="48"/>
        <v xml:space="preserve">Ciento </v>
      </c>
      <c r="DA12" s="76" t="str">
        <f t="shared" si="49"/>
        <v xml:space="preserve">Treinta y </v>
      </c>
      <c r="DB12" s="76" t="str">
        <f t="shared" si="50"/>
        <v>Dos mil</v>
      </c>
      <c r="DC12" s="76" t="str">
        <f t="shared" si="51"/>
        <v xml:space="preserve">Ciento </v>
      </c>
      <c r="DD12" s="76" t="str">
        <f t="shared" si="52"/>
        <v xml:space="preserve">Treinta y </v>
      </c>
      <c r="DE12" s="76" t="str">
        <f t="shared" si="53"/>
        <v>Ocho Pesos</v>
      </c>
      <c r="DF12" s="76" t="str">
        <f t="shared" si="54"/>
        <v xml:space="preserve">  Centavos</v>
      </c>
      <c r="DG12" s="76" t="str">
        <f t="shared" si="55"/>
        <v xml:space="preserve">  centavos</v>
      </c>
      <c r="DH12" s="76" t="str">
        <f t="shared" si="56"/>
        <v xml:space="preserve"> </v>
      </c>
      <c r="DI12" s="76" t="str">
        <f t="shared" si="57"/>
        <v/>
      </c>
      <c r="DJ12" s="76"/>
      <c r="DK12" s="76" t="e">
        <f t="shared" si="58"/>
        <v>#N/A</v>
      </c>
      <c r="DL12" s="76" t="str">
        <f t="shared" si="59"/>
        <v xml:space="preserve"> mil</v>
      </c>
      <c r="DM12" s="76"/>
      <c r="DN12" s="76" t="e">
        <f t="shared" si="60"/>
        <v>#N/A</v>
      </c>
      <c r="DO12" s="76" t="str">
        <f t="shared" si="61"/>
        <v xml:space="preserve">  millones</v>
      </c>
      <c r="DP12" s="76"/>
      <c r="DQ12" s="76" t="e">
        <f t="shared" si="62"/>
        <v>#N/A</v>
      </c>
      <c r="DR12" s="76" t="str">
        <f t="shared" si="63"/>
        <v xml:space="preserve"> mil</v>
      </c>
      <c r="DS12" s="76"/>
      <c r="DT12" s="76" t="e">
        <f t="shared" si="64"/>
        <v>#N/A</v>
      </c>
      <c r="DU12" s="76" t="str">
        <f t="shared" si="65"/>
        <v xml:space="preserve"> Pesos</v>
      </c>
      <c r="DV12" s="76" t="str">
        <f t="shared" si="66"/>
        <v xml:space="preserve"> </v>
      </c>
      <c r="DW12" s="76" t="str">
        <f t="shared" si="67"/>
        <v/>
      </c>
      <c r="DX12" s="76"/>
      <c r="DY12" s="76"/>
      <c r="DZ12" s="76"/>
      <c r="EA12" s="76" t="str">
        <f t="shared" si="68"/>
        <v xml:space="preserve"> </v>
      </c>
      <c r="EB12" s="76"/>
      <c r="EC12" s="76"/>
      <c r="ED12" s="76" t="str">
        <f t="shared" si="69"/>
        <v>Quinientos Sesenta y Siete mil</v>
      </c>
      <c r="EE12" s="76"/>
      <c r="EF12" s="76"/>
      <c r="EG12" s="79" t="str">
        <f t="shared" si="70"/>
        <v>Ochocientos Noventa y Siete  millones</v>
      </c>
      <c r="EH12" s="76"/>
      <c r="EI12" s="76"/>
      <c r="EJ12" s="79" t="str">
        <f t="shared" si="71"/>
        <v>Ciento Treinta y Dos mil</v>
      </c>
      <c r="EK12" s="76"/>
      <c r="EL12" s="76"/>
      <c r="EM12" s="79" t="str">
        <f t="shared" si="72"/>
        <v>Ciento Treinta y Ocho Pesos</v>
      </c>
      <c r="EN12" s="79"/>
      <c r="EO12" s="79" t="str">
        <f t="shared" si="73"/>
        <v xml:space="preserve"> </v>
      </c>
      <c r="EP12" s="76"/>
      <c r="ER12" s="73">
        <v>7</v>
      </c>
      <c r="ES12" s="73" t="s">
        <v>265</v>
      </c>
    </row>
    <row r="13" spans="1:149" hidden="1" x14ac:dyDescent="0.2">
      <c r="A13" s="74">
        <v>10</v>
      </c>
      <c r="B13" s="75" t="str">
        <f t="shared" si="3"/>
        <v>Diez Pesos M/L</v>
      </c>
      <c r="C13" s="76"/>
      <c r="D13" s="77">
        <f t="shared" si="4"/>
        <v>10</v>
      </c>
      <c r="E13" s="76" t="str">
        <f t="shared" si="5"/>
        <v/>
      </c>
      <c r="F13" s="76" t="str">
        <f t="shared" si="6"/>
        <v xml:space="preserve"> Pesos</v>
      </c>
      <c r="G13" s="76" t="str">
        <f t="shared" si="7"/>
        <v xml:space="preserve">  billones</v>
      </c>
      <c r="H13" s="76"/>
      <c r="I13" s="76" t="str">
        <f t="shared" si="8"/>
        <v xml:space="preserve"> Pesos</v>
      </c>
      <c r="J13" s="76" t="s">
        <v>79</v>
      </c>
      <c r="K13" s="76"/>
      <c r="L13" s="76" t="str">
        <f t="shared" si="9"/>
        <v xml:space="preserve"> Pesos</v>
      </c>
      <c r="M13" s="76" t="str">
        <f t="shared" si="10"/>
        <v xml:space="preserve">  millones</v>
      </c>
      <c r="N13" s="76"/>
      <c r="O13" s="76" t="str">
        <f t="shared" si="11"/>
        <v xml:space="preserve"> Pesos</v>
      </c>
      <c r="P13" s="76" t="s">
        <v>79</v>
      </c>
      <c r="Q13" s="76"/>
      <c r="R13" s="76" t="str">
        <f t="shared" si="12"/>
        <v xml:space="preserve"> Pesos</v>
      </c>
      <c r="S13" s="76" t="str">
        <f t="shared" si="13"/>
        <v xml:space="preserve"> Pesos</v>
      </c>
      <c r="T13" s="76" t="str">
        <f t="shared" si="14"/>
        <v xml:space="preserve"> Centavos</v>
      </c>
      <c r="U13" s="76" t="str">
        <f t="shared" si="15"/>
        <v xml:space="preserve"> centavos</v>
      </c>
      <c r="V13" s="76">
        <v>15</v>
      </c>
      <c r="W13" s="76">
        <v>14</v>
      </c>
      <c r="X13" s="76">
        <v>13</v>
      </c>
      <c r="Y13" s="76">
        <v>12</v>
      </c>
      <c r="Z13" s="76">
        <v>11</v>
      </c>
      <c r="AA13" s="76">
        <v>10</v>
      </c>
      <c r="AB13" s="76">
        <v>9</v>
      </c>
      <c r="AC13" s="76">
        <f t="shared" si="0"/>
        <v>8</v>
      </c>
      <c r="AD13" s="76">
        <f t="shared" si="0"/>
        <v>7</v>
      </c>
      <c r="AE13" s="76">
        <f t="shared" si="0"/>
        <v>6</v>
      </c>
      <c r="AF13" s="76">
        <f t="shared" si="0"/>
        <v>5</v>
      </c>
      <c r="AG13" s="76">
        <f t="shared" si="0"/>
        <v>4</v>
      </c>
      <c r="AH13" s="76">
        <f t="shared" si="0"/>
        <v>3</v>
      </c>
      <c r="AI13" s="76">
        <f t="shared" si="0"/>
        <v>2</v>
      </c>
      <c r="AJ13" s="76">
        <f t="shared" si="0"/>
        <v>1</v>
      </c>
      <c r="AK13" s="76">
        <f t="shared" si="0"/>
        <v>0</v>
      </c>
      <c r="AL13" s="76">
        <f t="shared" si="0"/>
        <v>-1</v>
      </c>
      <c r="AM13" s="76">
        <f t="shared" si="0"/>
        <v>-2</v>
      </c>
      <c r="AN13" s="76"/>
      <c r="AO13" s="78">
        <f t="shared" si="1"/>
        <v>0</v>
      </c>
      <c r="AP13" s="78">
        <f t="shared" si="2"/>
        <v>0</v>
      </c>
      <c r="AQ13" s="78">
        <f t="shared" si="2"/>
        <v>0</v>
      </c>
      <c r="AR13" s="78">
        <f t="shared" si="2"/>
        <v>0</v>
      </c>
      <c r="AS13" s="78">
        <f t="shared" si="2"/>
        <v>0</v>
      </c>
      <c r="AT13" s="78">
        <f t="shared" si="2"/>
        <v>0</v>
      </c>
      <c r="AU13" s="78">
        <f t="shared" si="2"/>
        <v>0</v>
      </c>
      <c r="AV13" s="78">
        <f t="shared" si="2"/>
        <v>0</v>
      </c>
      <c r="AW13" s="78">
        <f t="shared" si="2"/>
        <v>0</v>
      </c>
      <c r="AX13" s="78">
        <f t="shared" si="2"/>
        <v>0</v>
      </c>
      <c r="AY13" s="78">
        <f t="shared" si="2"/>
        <v>0</v>
      </c>
      <c r="AZ13" s="78">
        <f t="shared" si="2"/>
        <v>0</v>
      </c>
      <c r="BA13" s="78">
        <f t="shared" si="2"/>
        <v>0</v>
      </c>
      <c r="BB13" s="78">
        <f t="shared" si="2"/>
        <v>1</v>
      </c>
      <c r="BC13" s="78">
        <f t="shared" si="2"/>
        <v>10</v>
      </c>
      <c r="BD13" s="78">
        <f t="shared" si="2"/>
        <v>100</v>
      </c>
      <c r="BE13" s="78">
        <f t="shared" si="2"/>
        <v>1000</v>
      </c>
      <c r="BF13" s="76"/>
      <c r="BG13" s="76">
        <f t="shared" si="16"/>
        <v>0</v>
      </c>
      <c r="BH13" s="78">
        <f t="shared" si="17"/>
        <v>0</v>
      </c>
      <c r="BI13" s="78">
        <f t="shared" si="18"/>
        <v>0</v>
      </c>
      <c r="BJ13" s="78">
        <f t="shared" si="19"/>
        <v>0</v>
      </c>
      <c r="BK13" s="78">
        <f t="shared" si="20"/>
        <v>0</v>
      </c>
      <c r="BL13" s="78">
        <f t="shared" si="21"/>
        <v>0</v>
      </c>
      <c r="BM13" s="78">
        <f t="shared" si="22"/>
        <v>0</v>
      </c>
      <c r="BN13" s="78">
        <f t="shared" si="23"/>
        <v>0</v>
      </c>
      <c r="BO13" s="78">
        <f t="shared" si="24"/>
        <v>0</v>
      </c>
      <c r="BP13" s="78">
        <f t="shared" si="25"/>
        <v>0</v>
      </c>
      <c r="BQ13" s="78">
        <f t="shared" si="26"/>
        <v>0</v>
      </c>
      <c r="BR13" s="78">
        <f t="shared" si="27"/>
        <v>0</v>
      </c>
      <c r="BS13" s="78">
        <f t="shared" si="28"/>
        <v>0</v>
      </c>
      <c r="BT13" s="78">
        <f t="shared" si="29"/>
        <v>10</v>
      </c>
      <c r="BU13" s="78">
        <f t="shared" si="30"/>
        <v>0</v>
      </c>
      <c r="BV13" s="78">
        <f t="shared" si="31"/>
        <v>0</v>
      </c>
      <c r="BW13" s="78">
        <f t="shared" si="32"/>
        <v>0</v>
      </c>
      <c r="BX13" s="76"/>
      <c r="BY13" s="76"/>
      <c r="BZ13" s="78">
        <f t="shared" si="33"/>
        <v>0</v>
      </c>
      <c r="CA13" s="78"/>
      <c r="CB13" s="78"/>
      <c r="CC13" s="78">
        <f t="shared" si="34"/>
        <v>0</v>
      </c>
      <c r="CD13" s="78"/>
      <c r="CE13" s="78"/>
      <c r="CF13" s="78">
        <f t="shared" si="35"/>
        <v>0</v>
      </c>
      <c r="CG13" s="76"/>
      <c r="CH13" s="78"/>
      <c r="CI13" s="78">
        <f t="shared" si="36"/>
        <v>0</v>
      </c>
      <c r="CJ13" s="76"/>
      <c r="CK13" s="78"/>
      <c r="CL13" s="78">
        <f t="shared" si="37"/>
        <v>10</v>
      </c>
      <c r="CM13" s="76"/>
      <c r="CN13" s="78">
        <f t="shared" si="38"/>
        <v>0</v>
      </c>
      <c r="CO13" s="76"/>
      <c r="CP13" s="76"/>
      <c r="CQ13" s="76" t="str">
        <f t="shared" si="39"/>
        <v/>
      </c>
      <c r="CR13" s="76" t="str">
        <f t="shared" si="40"/>
        <v/>
      </c>
      <c r="CS13" s="76" t="str">
        <f t="shared" si="41"/>
        <v xml:space="preserve">   billones</v>
      </c>
      <c r="CT13" s="76" t="str">
        <f t="shared" si="42"/>
        <v/>
      </c>
      <c r="CU13" s="76" t="str">
        <f t="shared" si="43"/>
        <v/>
      </c>
      <c r="CV13" s="76" t="str">
        <f t="shared" si="44"/>
        <v xml:space="preserve">  mil</v>
      </c>
      <c r="CW13" s="76" t="str">
        <f t="shared" si="45"/>
        <v/>
      </c>
      <c r="CX13" s="76" t="str">
        <f t="shared" si="46"/>
        <v/>
      </c>
      <c r="CY13" s="76" t="str">
        <f t="shared" si="47"/>
        <v xml:space="preserve">   millones</v>
      </c>
      <c r="CZ13" s="76" t="str">
        <f t="shared" si="48"/>
        <v/>
      </c>
      <c r="DA13" s="76" t="str">
        <f t="shared" si="49"/>
        <v/>
      </c>
      <c r="DB13" s="76" t="str">
        <f t="shared" si="50"/>
        <v xml:space="preserve">  mil</v>
      </c>
      <c r="DC13" s="76" t="str">
        <f t="shared" si="51"/>
        <v/>
      </c>
      <c r="DD13" s="76" t="str">
        <f t="shared" si="52"/>
        <v>Diez Pesos</v>
      </c>
      <c r="DE13" s="76" t="str">
        <f t="shared" si="53"/>
        <v xml:space="preserve">  Pesos</v>
      </c>
      <c r="DF13" s="76" t="str">
        <f t="shared" si="54"/>
        <v xml:space="preserve">  Centavos</v>
      </c>
      <c r="DG13" s="76" t="str">
        <f t="shared" si="55"/>
        <v xml:space="preserve">  centavos</v>
      </c>
      <c r="DH13" s="76" t="str">
        <f t="shared" si="56"/>
        <v xml:space="preserve"> </v>
      </c>
      <c r="DI13" s="76" t="str">
        <f t="shared" si="57"/>
        <v/>
      </c>
      <c r="DJ13" s="76"/>
      <c r="DK13" s="76" t="str">
        <f t="shared" si="58"/>
        <v xml:space="preserve"> </v>
      </c>
      <c r="DL13" s="76" t="str">
        <f t="shared" si="59"/>
        <v/>
      </c>
      <c r="DM13" s="76"/>
      <c r="DN13" s="76" t="str">
        <f t="shared" si="60"/>
        <v xml:space="preserve"> </v>
      </c>
      <c r="DO13" s="76" t="str">
        <f t="shared" si="61"/>
        <v/>
      </c>
      <c r="DP13" s="76"/>
      <c r="DQ13" s="76" t="str">
        <f t="shared" si="62"/>
        <v xml:space="preserve"> </v>
      </c>
      <c r="DR13" s="76" t="str">
        <f t="shared" si="63"/>
        <v/>
      </c>
      <c r="DS13" s="76"/>
      <c r="DT13" s="76" t="str">
        <f t="shared" si="64"/>
        <v>Diez</v>
      </c>
      <c r="DU13" s="76" t="str">
        <f t="shared" si="65"/>
        <v xml:space="preserve"> Pesos</v>
      </c>
      <c r="DV13" s="76" t="str">
        <f t="shared" si="66"/>
        <v xml:space="preserve"> </v>
      </c>
      <c r="DW13" s="76" t="str">
        <f t="shared" si="67"/>
        <v/>
      </c>
      <c r="DX13" s="76"/>
      <c r="DY13" s="76"/>
      <c r="DZ13" s="76"/>
      <c r="EA13" s="76" t="str">
        <f t="shared" si="68"/>
        <v xml:space="preserve"> </v>
      </c>
      <c r="EB13" s="76"/>
      <c r="EC13" s="76"/>
      <c r="ED13" s="76" t="str">
        <f t="shared" si="69"/>
        <v xml:space="preserve"> </v>
      </c>
      <c r="EE13" s="76"/>
      <c r="EF13" s="76"/>
      <c r="EG13" s="79" t="str">
        <f t="shared" si="70"/>
        <v xml:space="preserve"> </v>
      </c>
      <c r="EH13" s="76"/>
      <c r="EI13" s="76"/>
      <c r="EJ13" s="79" t="str">
        <f t="shared" si="71"/>
        <v xml:space="preserve"> </v>
      </c>
      <c r="EK13" s="76"/>
      <c r="EL13" s="76"/>
      <c r="EM13" s="79" t="str">
        <f t="shared" si="72"/>
        <v>Diez Pesos</v>
      </c>
      <c r="EN13" s="79"/>
      <c r="EO13" s="79" t="str">
        <f t="shared" si="73"/>
        <v xml:space="preserve"> </v>
      </c>
      <c r="EP13" s="76"/>
      <c r="ER13" s="73">
        <v>8</v>
      </c>
      <c r="ES13" s="73" t="s">
        <v>266</v>
      </c>
    </row>
    <row r="14" spans="1:149" hidden="1" x14ac:dyDescent="0.2">
      <c r="A14" s="74">
        <v>1113</v>
      </c>
      <c r="B14" s="75" t="str">
        <f t="shared" si="3"/>
        <v>Un mil Ciento Trece Pesos M/L</v>
      </c>
      <c r="C14" s="76"/>
      <c r="D14" s="77">
        <f t="shared" si="4"/>
        <v>1113</v>
      </c>
      <c r="E14" s="76" t="str">
        <f t="shared" si="5"/>
        <v/>
      </c>
      <c r="F14" s="76" t="str">
        <f t="shared" si="6"/>
        <v xml:space="preserve"> Pesos</v>
      </c>
      <c r="G14" s="76" t="str">
        <f t="shared" si="7"/>
        <v xml:space="preserve">  billones</v>
      </c>
      <c r="H14" s="76"/>
      <c r="I14" s="76" t="str">
        <f t="shared" si="8"/>
        <v xml:space="preserve"> Pesos</v>
      </c>
      <c r="J14" s="76" t="s">
        <v>79</v>
      </c>
      <c r="K14" s="76"/>
      <c r="L14" s="76" t="str">
        <f t="shared" si="9"/>
        <v xml:space="preserve"> Pesos</v>
      </c>
      <c r="M14" s="76" t="str">
        <f t="shared" si="10"/>
        <v xml:space="preserve">  millones</v>
      </c>
      <c r="N14" s="76"/>
      <c r="O14" s="76" t="str">
        <f t="shared" si="11"/>
        <v xml:space="preserve"> y </v>
      </c>
      <c r="P14" s="76" t="s">
        <v>79</v>
      </c>
      <c r="Q14" s="76"/>
      <c r="R14" s="76" t="str">
        <f t="shared" si="12"/>
        <v xml:space="preserve"> y </v>
      </c>
      <c r="S14" s="76" t="str">
        <f t="shared" si="13"/>
        <v xml:space="preserve"> Pesos</v>
      </c>
      <c r="T14" s="76" t="str">
        <f t="shared" si="14"/>
        <v xml:space="preserve"> Centavos</v>
      </c>
      <c r="U14" s="76" t="str">
        <f t="shared" si="15"/>
        <v xml:space="preserve"> centavos</v>
      </c>
      <c r="V14" s="76">
        <v>15</v>
      </c>
      <c r="W14" s="76">
        <v>14</v>
      </c>
      <c r="X14" s="76">
        <v>13</v>
      </c>
      <c r="Y14" s="76">
        <v>12</v>
      </c>
      <c r="Z14" s="76">
        <v>11</v>
      </c>
      <c r="AA14" s="76">
        <v>10</v>
      </c>
      <c r="AB14" s="76">
        <v>9</v>
      </c>
      <c r="AC14" s="76">
        <f t="shared" si="0"/>
        <v>8</v>
      </c>
      <c r="AD14" s="76">
        <f t="shared" si="0"/>
        <v>7</v>
      </c>
      <c r="AE14" s="76">
        <f t="shared" si="0"/>
        <v>6</v>
      </c>
      <c r="AF14" s="76">
        <f t="shared" si="0"/>
        <v>5</v>
      </c>
      <c r="AG14" s="76">
        <f t="shared" si="0"/>
        <v>4</v>
      </c>
      <c r="AH14" s="76">
        <f t="shared" si="0"/>
        <v>3</v>
      </c>
      <c r="AI14" s="76">
        <f t="shared" si="0"/>
        <v>2</v>
      </c>
      <c r="AJ14" s="76">
        <f t="shared" si="0"/>
        <v>1</v>
      </c>
      <c r="AK14" s="76">
        <f t="shared" si="0"/>
        <v>0</v>
      </c>
      <c r="AL14" s="76">
        <f t="shared" si="0"/>
        <v>-1</v>
      </c>
      <c r="AM14" s="76">
        <f t="shared" si="0"/>
        <v>-2</v>
      </c>
      <c r="AN14" s="76"/>
      <c r="AO14" s="78">
        <f t="shared" si="1"/>
        <v>0</v>
      </c>
      <c r="AP14" s="78">
        <f t="shared" si="2"/>
        <v>0</v>
      </c>
      <c r="AQ14" s="78">
        <f t="shared" si="2"/>
        <v>0</v>
      </c>
      <c r="AR14" s="78">
        <f t="shared" si="2"/>
        <v>0</v>
      </c>
      <c r="AS14" s="78">
        <f t="shared" si="2"/>
        <v>0</v>
      </c>
      <c r="AT14" s="78">
        <f t="shared" si="2"/>
        <v>0</v>
      </c>
      <c r="AU14" s="78">
        <f t="shared" si="2"/>
        <v>0</v>
      </c>
      <c r="AV14" s="78">
        <f t="shared" si="2"/>
        <v>0</v>
      </c>
      <c r="AW14" s="78">
        <f t="shared" si="2"/>
        <v>0</v>
      </c>
      <c r="AX14" s="78">
        <f t="shared" si="2"/>
        <v>0</v>
      </c>
      <c r="AY14" s="78">
        <f t="shared" si="2"/>
        <v>0</v>
      </c>
      <c r="AZ14" s="78">
        <f t="shared" si="2"/>
        <v>1</v>
      </c>
      <c r="BA14" s="78">
        <f t="shared" si="2"/>
        <v>11</v>
      </c>
      <c r="BB14" s="78">
        <f t="shared" si="2"/>
        <v>111</v>
      </c>
      <c r="BC14" s="78">
        <f t="shared" si="2"/>
        <v>1113</v>
      </c>
      <c r="BD14" s="78">
        <f t="shared" si="2"/>
        <v>11130</v>
      </c>
      <c r="BE14" s="78">
        <f t="shared" si="2"/>
        <v>111300</v>
      </c>
      <c r="BF14" s="76"/>
      <c r="BG14" s="76">
        <f t="shared" si="16"/>
        <v>0</v>
      </c>
      <c r="BH14" s="78">
        <f t="shared" si="17"/>
        <v>0</v>
      </c>
      <c r="BI14" s="78">
        <f t="shared" si="18"/>
        <v>0</v>
      </c>
      <c r="BJ14" s="78">
        <f t="shared" si="19"/>
        <v>0</v>
      </c>
      <c r="BK14" s="78">
        <f t="shared" si="20"/>
        <v>0</v>
      </c>
      <c r="BL14" s="78">
        <f t="shared" si="21"/>
        <v>0</v>
      </c>
      <c r="BM14" s="78">
        <f t="shared" si="22"/>
        <v>0</v>
      </c>
      <c r="BN14" s="78">
        <f t="shared" si="23"/>
        <v>0</v>
      </c>
      <c r="BO14" s="78">
        <f t="shared" si="24"/>
        <v>0</v>
      </c>
      <c r="BP14" s="78">
        <f t="shared" si="25"/>
        <v>0</v>
      </c>
      <c r="BQ14" s="78">
        <f t="shared" si="26"/>
        <v>0</v>
      </c>
      <c r="BR14" s="78">
        <f t="shared" si="27"/>
        <v>1</v>
      </c>
      <c r="BS14" s="78">
        <f t="shared" si="28"/>
        <v>100</v>
      </c>
      <c r="BT14" s="78">
        <f t="shared" si="29"/>
        <v>10</v>
      </c>
      <c r="BU14" s="78">
        <f t="shared" si="30"/>
        <v>3</v>
      </c>
      <c r="BV14" s="78">
        <f t="shared" si="31"/>
        <v>0</v>
      </c>
      <c r="BW14" s="78">
        <f t="shared" si="32"/>
        <v>0</v>
      </c>
      <c r="BX14" s="76"/>
      <c r="BY14" s="76"/>
      <c r="BZ14" s="78">
        <f t="shared" si="33"/>
        <v>0</v>
      </c>
      <c r="CA14" s="78"/>
      <c r="CB14" s="78"/>
      <c r="CC14" s="78">
        <f t="shared" si="34"/>
        <v>0</v>
      </c>
      <c r="CD14" s="78"/>
      <c r="CE14" s="78"/>
      <c r="CF14" s="78">
        <f t="shared" si="35"/>
        <v>0</v>
      </c>
      <c r="CG14" s="76"/>
      <c r="CH14" s="78"/>
      <c r="CI14" s="78">
        <f t="shared" si="36"/>
        <v>1</v>
      </c>
      <c r="CJ14" s="76"/>
      <c r="CK14" s="78"/>
      <c r="CL14" s="78">
        <f t="shared" si="37"/>
        <v>13</v>
      </c>
      <c r="CM14" s="76"/>
      <c r="CN14" s="78">
        <f t="shared" si="38"/>
        <v>0</v>
      </c>
      <c r="CO14" s="76"/>
      <c r="CP14" s="76"/>
      <c r="CQ14" s="76" t="str">
        <f t="shared" si="39"/>
        <v/>
      </c>
      <c r="CR14" s="76" t="str">
        <f t="shared" si="40"/>
        <v/>
      </c>
      <c r="CS14" s="76" t="str">
        <f t="shared" si="41"/>
        <v xml:space="preserve">   billones</v>
      </c>
      <c r="CT14" s="76" t="str">
        <f t="shared" si="42"/>
        <v/>
      </c>
      <c r="CU14" s="76" t="str">
        <f t="shared" si="43"/>
        <v/>
      </c>
      <c r="CV14" s="76" t="str">
        <f t="shared" si="44"/>
        <v xml:space="preserve">  mil</v>
      </c>
      <c r="CW14" s="76" t="str">
        <f t="shared" si="45"/>
        <v/>
      </c>
      <c r="CX14" s="76" t="str">
        <f t="shared" si="46"/>
        <v/>
      </c>
      <c r="CY14" s="76" t="str">
        <f t="shared" si="47"/>
        <v xml:space="preserve">   millones</v>
      </c>
      <c r="CZ14" s="76" t="str">
        <f t="shared" si="48"/>
        <v/>
      </c>
      <c r="DA14" s="76" t="str">
        <f t="shared" si="49"/>
        <v/>
      </c>
      <c r="DB14" s="76" t="str">
        <f t="shared" si="50"/>
        <v>Un mil</v>
      </c>
      <c r="DC14" s="76" t="str">
        <f t="shared" si="51"/>
        <v xml:space="preserve">Ciento </v>
      </c>
      <c r="DD14" s="76" t="str">
        <f t="shared" si="52"/>
        <v xml:space="preserve">Diez y </v>
      </c>
      <c r="DE14" s="76" t="str">
        <f t="shared" si="53"/>
        <v>Tres Pesos</v>
      </c>
      <c r="DF14" s="76" t="str">
        <f t="shared" si="54"/>
        <v xml:space="preserve">  Centavos</v>
      </c>
      <c r="DG14" s="76" t="str">
        <f t="shared" si="55"/>
        <v xml:space="preserve">  centavos</v>
      </c>
      <c r="DH14" s="76" t="str">
        <f t="shared" si="56"/>
        <v xml:space="preserve"> </v>
      </c>
      <c r="DI14" s="76" t="str">
        <f t="shared" si="57"/>
        <v/>
      </c>
      <c r="DJ14" s="76"/>
      <c r="DK14" s="76" t="str">
        <f t="shared" si="58"/>
        <v xml:space="preserve"> </v>
      </c>
      <c r="DL14" s="76" t="str">
        <f t="shared" si="59"/>
        <v/>
      </c>
      <c r="DM14" s="76"/>
      <c r="DN14" s="76" t="str">
        <f t="shared" si="60"/>
        <v xml:space="preserve"> </v>
      </c>
      <c r="DO14" s="76" t="str">
        <f t="shared" si="61"/>
        <v/>
      </c>
      <c r="DP14" s="76"/>
      <c r="DQ14" s="76" t="str">
        <f t="shared" si="62"/>
        <v>Un</v>
      </c>
      <c r="DR14" s="76" t="str">
        <f t="shared" si="63"/>
        <v xml:space="preserve"> mil</v>
      </c>
      <c r="DS14" s="76"/>
      <c r="DT14" s="76" t="str">
        <f t="shared" si="64"/>
        <v>Trece</v>
      </c>
      <c r="DU14" s="76" t="str">
        <f t="shared" si="65"/>
        <v xml:space="preserve"> Pesos</v>
      </c>
      <c r="DV14" s="76" t="str">
        <f t="shared" si="66"/>
        <v xml:space="preserve"> </v>
      </c>
      <c r="DW14" s="76" t="str">
        <f t="shared" si="67"/>
        <v/>
      </c>
      <c r="DX14" s="76"/>
      <c r="DY14" s="76"/>
      <c r="DZ14" s="76"/>
      <c r="EA14" s="76" t="str">
        <f t="shared" si="68"/>
        <v xml:space="preserve"> </v>
      </c>
      <c r="EB14" s="76"/>
      <c r="EC14" s="76"/>
      <c r="ED14" s="76" t="str">
        <f t="shared" si="69"/>
        <v xml:space="preserve"> </v>
      </c>
      <c r="EE14" s="76"/>
      <c r="EF14" s="76"/>
      <c r="EG14" s="79" t="str">
        <f t="shared" si="70"/>
        <v xml:space="preserve"> </v>
      </c>
      <c r="EH14" s="76"/>
      <c r="EI14" s="76"/>
      <c r="EJ14" s="79" t="str">
        <f t="shared" si="71"/>
        <v>Un mil</v>
      </c>
      <c r="EK14" s="76"/>
      <c r="EL14" s="76"/>
      <c r="EM14" s="79" t="str">
        <f t="shared" si="72"/>
        <v>Ciento Trece Pesos</v>
      </c>
      <c r="EN14" s="79"/>
      <c r="EO14" s="79" t="str">
        <f t="shared" si="73"/>
        <v xml:space="preserve"> </v>
      </c>
      <c r="EP14" s="76"/>
      <c r="ER14" s="73">
        <v>9</v>
      </c>
      <c r="ES14" s="73" t="s">
        <v>267</v>
      </c>
    </row>
    <row r="15" spans="1:149" hidden="1" x14ac:dyDescent="0.2">
      <c r="A15" s="74">
        <v>2132</v>
      </c>
      <c r="B15" s="75" t="str">
        <f t="shared" si="3"/>
        <v>Dos mil Ciento Treinta y Dos Pesos M/L</v>
      </c>
      <c r="C15" s="76"/>
      <c r="D15" s="77">
        <f t="shared" si="4"/>
        <v>2132</v>
      </c>
      <c r="E15" s="76" t="str">
        <f t="shared" si="5"/>
        <v/>
      </c>
      <c r="F15" s="76" t="str">
        <f t="shared" si="6"/>
        <v xml:space="preserve"> Pesos</v>
      </c>
      <c r="G15" s="76" t="str">
        <f t="shared" si="7"/>
        <v xml:space="preserve">  billones</v>
      </c>
      <c r="H15" s="76"/>
      <c r="I15" s="76" t="str">
        <f t="shared" si="8"/>
        <v xml:space="preserve"> Pesos</v>
      </c>
      <c r="J15" s="76" t="s">
        <v>79</v>
      </c>
      <c r="K15" s="76"/>
      <c r="L15" s="76" t="str">
        <f t="shared" si="9"/>
        <v xml:space="preserve"> Pesos</v>
      </c>
      <c r="M15" s="76" t="str">
        <f t="shared" si="10"/>
        <v xml:space="preserve">  millones</v>
      </c>
      <c r="N15" s="76"/>
      <c r="O15" s="76" t="str">
        <f t="shared" si="11"/>
        <v xml:space="preserve"> y </v>
      </c>
      <c r="P15" s="76" t="s">
        <v>79</v>
      </c>
      <c r="Q15" s="76"/>
      <c r="R15" s="76" t="str">
        <f t="shared" si="12"/>
        <v xml:space="preserve"> y </v>
      </c>
      <c r="S15" s="76" t="str">
        <f t="shared" si="13"/>
        <v xml:space="preserve"> Pesos</v>
      </c>
      <c r="T15" s="76" t="str">
        <f t="shared" si="14"/>
        <v xml:space="preserve"> Centavos</v>
      </c>
      <c r="U15" s="76" t="str">
        <f t="shared" si="15"/>
        <v xml:space="preserve"> centavos</v>
      </c>
      <c r="V15" s="76">
        <v>15</v>
      </c>
      <c r="W15" s="76">
        <v>14</v>
      </c>
      <c r="X15" s="76">
        <v>13</v>
      </c>
      <c r="Y15" s="76">
        <v>12</v>
      </c>
      <c r="Z15" s="76">
        <v>11</v>
      </c>
      <c r="AA15" s="76">
        <v>10</v>
      </c>
      <c r="AB15" s="76">
        <v>9</v>
      </c>
      <c r="AC15" s="76">
        <f t="shared" si="0"/>
        <v>8</v>
      </c>
      <c r="AD15" s="76">
        <f t="shared" si="0"/>
        <v>7</v>
      </c>
      <c r="AE15" s="76">
        <f t="shared" si="0"/>
        <v>6</v>
      </c>
      <c r="AF15" s="76">
        <f t="shared" si="0"/>
        <v>5</v>
      </c>
      <c r="AG15" s="76">
        <f t="shared" si="0"/>
        <v>4</v>
      </c>
      <c r="AH15" s="76">
        <f t="shared" si="0"/>
        <v>3</v>
      </c>
      <c r="AI15" s="76">
        <f t="shared" si="0"/>
        <v>2</v>
      </c>
      <c r="AJ15" s="76">
        <f t="shared" si="0"/>
        <v>1</v>
      </c>
      <c r="AK15" s="76">
        <f t="shared" si="0"/>
        <v>0</v>
      </c>
      <c r="AL15" s="76">
        <f t="shared" si="0"/>
        <v>-1</v>
      </c>
      <c r="AM15" s="76">
        <f t="shared" si="0"/>
        <v>-2</v>
      </c>
      <c r="AN15" s="76"/>
      <c r="AO15" s="78">
        <f t="shared" si="1"/>
        <v>0</v>
      </c>
      <c r="AP15" s="78">
        <f t="shared" si="2"/>
        <v>0</v>
      </c>
      <c r="AQ15" s="78">
        <f t="shared" si="2"/>
        <v>0</v>
      </c>
      <c r="AR15" s="78">
        <f t="shared" si="2"/>
        <v>0</v>
      </c>
      <c r="AS15" s="78">
        <f t="shared" si="2"/>
        <v>0</v>
      </c>
      <c r="AT15" s="78">
        <f t="shared" si="2"/>
        <v>0</v>
      </c>
      <c r="AU15" s="78">
        <f t="shared" si="2"/>
        <v>0</v>
      </c>
      <c r="AV15" s="78">
        <f t="shared" si="2"/>
        <v>0</v>
      </c>
      <c r="AW15" s="78">
        <f t="shared" si="2"/>
        <v>0</v>
      </c>
      <c r="AX15" s="78">
        <f t="shared" si="2"/>
        <v>0</v>
      </c>
      <c r="AY15" s="78">
        <f t="shared" si="2"/>
        <v>0</v>
      </c>
      <c r="AZ15" s="78">
        <f t="shared" si="2"/>
        <v>2</v>
      </c>
      <c r="BA15" s="78">
        <f t="shared" si="2"/>
        <v>21</v>
      </c>
      <c r="BB15" s="78">
        <f t="shared" si="2"/>
        <v>213</v>
      </c>
      <c r="BC15" s="78">
        <f t="shared" si="2"/>
        <v>2132</v>
      </c>
      <c r="BD15" s="78">
        <f t="shared" si="2"/>
        <v>21320</v>
      </c>
      <c r="BE15" s="78">
        <f t="shared" si="2"/>
        <v>213200</v>
      </c>
      <c r="BF15" s="76"/>
      <c r="BG15" s="76">
        <f t="shared" si="16"/>
        <v>0</v>
      </c>
      <c r="BH15" s="78">
        <f t="shared" si="17"/>
        <v>0</v>
      </c>
      <c r="BI15" s="78">
        <f t="shared" si="18"/>
        <v>0</v>
      </c>
      <c r="BJ15" s="78">
        <f t="shared" si="19"/>
        <v>0</v>
      </c>
      <c r="BK15" s="78">
        <f t="shared" si="20"/>
        <v>0</v>
      </c>
      <c r="BL15" s="78">
        <f t="shared" si="21"/>
        <v>0</v>
      </c>
      <c r="BM15" s="78">
        <f t="shared" si="22"/>
        <v>0</v>
      </c>
      <c r="BN15" s="78">
        <f t="shared" si="23"/>
        <v>0</v>
      </c>
      <c r="BO15" s="78">
        <f t="shared" si="24"/>
        <v>0</v>
      </c>
      <c r="BP15" s="78">
        <f t="shared" si="25"/>
        <v>0</v>
      </c>
      <c r="BQ15" s="78">
        <f t="shared" si="26"/>
        <v>0</v>
      </c>
      <c r="BR15" s="78">
        <f t="shared" si="27"/>
        <v>2</v>
      </c>
      <c r="BS15" s="78">
        <f t="shared" si="28"/>
        <v>100</v>
      </c>
      <c r="BT15" s="78">
        <f t="shared" si="29"/>
        <v>30</v>
      </c>
      <c r="BU15" s="78">
        <f t="shared" si="30"/>
        <v>2</v>
      </c>
      <c r="BV15" s="78">
        <f t="shared" si="31"/>
        <v>0</v>
      </c>
      <c r="BW15" s="78">
        <f t="shared" si="32"/>
        <v>0</v>
      </c>
      <c r="BX15" s="76"/>
      <c r="BY15" s="76"/>
      <c r="BZ15" s="78">
        <f t="shared" si="33"/>
        <v>0</v>
      </c>
      <c r="CA15" s="78"/>
      <c r="CB15" s="78"/>
      <c r="CC15" s="78">
        <f t="shared" si="34"/>
        <v>0</v>
      </c>
      <c r="CD15" s="78"/>
      <c r="CE15" s="78"/>
      <c r="CF15" s="78">
        <f t="shared" si="35"/>
        <v>0</v>
      </c>
      <c r="CG15" s="76"/>
      <c r="CH15" s="78"/>
      <c r="CI15" s="78">
        <f t="shared" si="36"/>
        <v>2</v>
      </c>
      <c r="CJ15" s="76"/>
      <c r="CK15" s="78"/>
      <c r="CL15" s="78">
        <f t="shared" si="37"/>
        <v>32</v>
      </c>
      <c r="CM15" s="76"/>
      <c r="CN15" s="78">
        <f t="shared" si="38"/>
        <v>0</v>
      </c>
      <c r="CO15" s="76"/>
      <c r="CP15" s="76"/>
      <c r="CQ15" s="76" t="str">
        <f t="shared" si="39"/>
        <v/>
      </c>
      <c r="CR15" s="76" t="str">
        <f t="shared" si="40"/>
        <v/>
      </c>
      <c r="CS15" s="76" t="str">
        <f t="shared" si="41"/>
        <v xml:space="preserve">   billones</v>
      </c>
      <c r="CT15" s="76" t="str">
        <f t="shared" si="42"/>
        <v/>
      </c>
      <c r="CU15" s="76" t="str">
        <f t="shared" si="43"/>
        <v/>
      </c>
      <c r="CV15" s="76" t="str">
        <f t="shared" si="44"/>
        <v xml:space="preserve">  mil</v>
      </c>
      <c r="CW15" s="76" t="str">
        <f t="shared" si="45"/>
        <v/>
      </c>
      <c r="CX15" s="76" t="str">
        <f t="shared" si="46"/>
        <v/>
      </c>
      <c r="CY15" s="76" t="str">
        <f t="shared" si="47"/>
        <v xml:space="preserve">   millones</v>
      </c>
      <c r="CZ15" s="76" t="str">
        <f t="shared" si="48"/>
        <v/>
      </c>
      <c r="DA15" s="76" t="str">
        <f t="shared" si="49"/>
        <v/>
      </c>
      <c r="DB15" s="76" t="str">
        <f t="shared" si="50"/>
        <v>Dos mil</v>
      </c>
      <c r="DC15" s="76" t="str">
        <f t="shared" si="51"/>
        <v xml:space="preserve">Ciento </v>
      </c>
      <c r="DD15" s="76" t="str">
        <f t="shared" si="52"/>
        <v xml:space="preserve">Treinta y </v>
      </c>
      <c r="DE15" s="76" t="str">
        <f t="shared" si="53"/>
        <v>Dos Pesos</v>
      </c>
      <c r="DF15" s="76" t="str">
        <f t="shared" si="54"/>
        <v xml:space="preserve">  Centavos</v>
      </c>
      <c r="DG15" s="76" t="str">
        <f t="shared" si="55"/>
        <v xml:space="preserve">  centavos</v>
      </c>
      <c r="DH15" s="76" t="str">
        <f t="shared" si="56"/>
        <v xml:space="preserve"> </v>
      </c>
      <c r="DI15" s="76" t="str">
        <f t="shared" si="57"/>
        <v/>
      </c>
      <c r="DJ15" s="76"/>
      <c r="DK15" s="76" t="str">
        <f t="shared" si="58"/>
        <v xml:space="preserve"> </v>
      </c>
      <c r="DL15" s="76" t="str">
        <f t="shared" si="59"/>
        <v/>
      </c>
      <c r="DM15" s="76"/>
      <c r="DN15" s="76" t="str">
        <f t="shared" si="60"/>
        <v xml:space="preserve"> </v>
      </c>
      <c r="DO15" s="76" t="str">
        <f t="shared" si="61"/>
        <v/>
      </c>
      <c r="DP15" s="76"/>
      <c r="DQ15" s="76" t="str">
        <f t="shared" si="62"/>
        <v>Dos</v>
      </c>
      <c r="DR15" s="76" t="str">
        <f t="shared" si="63"/>
        <v xml:space="preserve"> mil</v>
      </c>
      <c r="DS15" s="76"/>
      <c r="DT15" s="76" t="e">
        <f t="shared" si="64"/>
        <v>#N/A</v>
      </c>
      <c r="DU15" s="76" t="str">
        <f t="shared" si="65"/>
        <v xml:space="preserve"> Pesos</v>
      </c>
      <c r="DV15" s="76" t="str">
        <f t="shared" si="66"/>
        <v xml:space="preserve"> </v>
      </c>
      <c r="DW15" s="76" t="str">
        <f t="shared" si="67"/>
        <v/>
      </c>
      <c r="DX15" s="76"/>
      <c r="DY15" s="76"/>
      <c r="DZ15" s="76"/>
      <c r="EA15" s="76" t="str">
        <f t="shared" si="68"/>
        <v xml:space="preserve"> </v>
      </c>
      <c r="EB15" s="76"/>
      <c r="EC15" s="76"/>
      <c r="ED15" s="76" t="str">
        <f t="shared" si="69"/>
        <v xml:space="preserve"> </v>
      </c>
      <c r="EE15" s="76"/>
      <c r="EF15" s="76"/>
      <c r="EG15" s="79" t="str">
        <f t="shared" si="70"/>
        <v xml:space="preserve"> </v>
      </c>
      <c r="EH15" s="76"/>
      <c r="EI15" s="76"/>
      <c r="EJ15" s="79" t="str">
        <f t="shared" si="71"/>
        <v>Dos mil</v>
      </c>
      <c r="EK15" s="76"/>
      <c r="EL15" s="76"/>
      <c r="EM15" s="79" t="str">
        <f t="shared" si="72"/>
        <v>Ciento Treinta y Dos Pesos</v>
      </c>
      <c r="EN15" s="79"/>
      <c r="EO15" s="79" t="str">
        <f t="shared" si="73"/>
        <v xml:space="preserve"> </v>
      </c>
      <c r="EP15" s="76"/>
      <c r="ER15" s="73">
        <v>10</v>
      </c>
      <c r="ES15" s="73" t="s">
        <v>268</v>
      </c>
    </row>
    <row r="16" spans="1:149" hidden="1" x14ac:dyDescent="0.2">
      <c r="A16" s="74">
        <v>2131321121125</v>
      </c>
      <c r="B16" s="75" t="str">
        <f t="shared" si="3"/>
        <v>Dos billones Ciento Treinta y Un mil Trescientos veintiUn millones Ciento veintiUn mil Ciento veintiCinco Pesos M/L</v>
      </c>
      <c r="C16" s="76"/>
      <c r="D16" s="77">
        <f t="shared" si="4"/>
        <v>2131321121125</v>
      </c>
      <c r="E16" s="76" t="str">
        <f t="shared" si="5"/>
        <v/>
      </c>
      <c r="F16" s="76" t="str">
        <f t="shared" si="6"/>
        <v xml:space="preserve"> y </v>
      </c>
      <c r="G16" s="76" t="str">
        <f t="shared" si="7"/>
        <v xml:space="preserve">  billones</v>
      </c>
      <c r="H16" s="76"/>
      <c r="I16" s="76" t="str">
        <f t="shared" si="8"/>
        <v xml:space="preserve"> y </v>
      </c>
      <c r="J16" s="76" t="s">
        <v>79</v>
      </c>
      <c r="K16" s="76"/>
      <c r="L16" s="76" t="str">
        <f t="shared" si="9"/>
        <v xml:space="preserve"> y </v>
      </c>
      <c r="M16" s="76" t="str">
        <f t="shared" si="10"/>
        <v xml:space="preserve">  millones</v>
      </c>
      <c r="N16" s="76"/>
      <c r="O16" s="76" t="str">
        <f t="shared" si="11"/>
        <v xml:space="preserve"> y </v>
      </c>
      <c r="P16" s="76" t="s">
        <v>79</v>
      </c>
      <c r="Q16" s="76"/>
      <c r="R16" s="76" t="str">
        <f t="shared" si="12"/>
        <v xml:space="preserve"> y </v>
      </c>
      <c r="S16" s="76" t="str">
        <f t="shared" si="13"/>
        <v xml:space="preserve"> Pesos</v>
      </c>
      <c r="T16" s="76" t="str">
        <f t="shared" si="14"/>
        <v xml:space="preserve"> Centavos</v>
      </c>
      <c r="U16" s="76" t="str">
        <f t="shared" si="15"/>
        <v xml:space="preserve"> centavos</v>
      </c>
      <c r="V16" s="76">
        <v>15</v>
      </c>
      <c r="W16" s="76">
        <v>14</v>
      </c>
      <c r="X16" s="76">
        <v>13</v>
      </c>
      <c r="Y16" s="76">
        <v>12</v>
      </c>
      <c r="Z16" s="76">
        <v>11</v>
      </c>
      <c r="AA16" s="76">
        <v>10</v>
      </c>
      <c r="AB16" s="76">
        <v>9</v>
      </c>
      <c r="AC16" s="76">
        <f t="shared" si="0"/>
        <v>8</v>
      </c>
      <c r="AD16" s="76">
        <f t="shared" si="0"/>
        <v>7</v>
      </c>
      <c r="AE16" s="76">
        <f t="shared" si="0"/>
        <v>6</v>
      </c>
      <c r="AF16" s="76">
        <f t="shared" si="0"/>
        <v>5</v>
      </c>
      <c r="AG16" s="76">
        <f t="shared" si="0"/>
        <v>4</v>
      </c>
      <c r="AH16" s="76">
        <f t="shared" si="0"/>
        <v>3</v>
      </c>
      <c r="AI16" s="76">
        <f t="shared" si="0"/>
        <v>2</v>
      </c>
      <c r="AJ16" s="76">
        <f t="shared" si="0"/>
        <v>1</v>
      </c>
      <c r="AK16" s="76">
        <f t="shared" si="0"/>
        <v>0</v>
      </c>
      <c r="AL16" s="76">
        <f t="shared" si="0"/>
        <v>-1</v>
      </c>
      <c r="AM16" s="76">
        <f t="shared" si="0"/>
        <v>-2</v>
      </c>
      <c r="AN16" s="76"/>
      <c r="AO16" s="78">
        <f t="shared" si="1"/>
        <v>0</v>
      </c>
      <c r="AP16" s="78">
        <f t="shared" si="2"/>
        <v>0</v>
      </c>
      <c r="AQ16" s="78">
        <f t="shared" si="2"/>
        <v>2</v>
      </c>
      <c r="AR16" s="78">
        <f t="shared" si="2"/>
        <v>21</v>
      </c>
      <c r="AS16" s="78">
        <f t="shared" si="2"/>
        <v>213</v>
      </c>
      <c r="AT16" s="78">
        <f t="shared" si="2"/>
        <v>2131</v>
      </c>
      <c r="AU16" s="78">
        <f t="shared" si="2"/>
        <v>21313</v>
      </c>
      <c r="AV16" s="78">
        <f t="shared" si="2"/>
        <v>213132</v>
      </c>
      <c r="AW16" s="78">
        <f t="shared" si="2"/>
        <v>2131321</v>
      </c>
      <c r="AX16" s="78">
        <f t="shared" si="2"/>
        <v>21313211</v>
      </c>
      <c r="AY16" s="78">
        <f t="shared" si="2"/>
        <v>213132112</v>
      </c>
      <c r="AZ16" s="78">
        <f t="shared" si="2"/>
        <v>2131321121</v>
      </c>
      <c r="BA16" s="78">
        <f t="shared" si="2"/>
        <v>21313211211</v>
      </c>
      <c r="BB16" s="78">
        <f t="shared" si="2"/>
        <v>213132112112</v>
      </c>
      <c r="BC16" s="78">
        <f t="shared" si="2"/>
        <v>2131321121125</v>
      </c>
      <c r="BD16" s="78">
        <f t="shared" si="2"/>
        <v>21313211211250</v>
      </c>
      <c r="BE16" s="78">
        <f t="shared" si="2"/>
        <v>213132112112500</v>
      </c>
      <c r="BF16" s="76"/>
      <c r="BG16" s="76">
        <f t="shared" si="16"/>
        <v>0</v>
      </c>
      <c r="BH16" s="78">
        <f t="shared" si="17"/>
        <v>0</v>
      </c>
      <c r="BI16" s="78">
        <f t="shared" si="18"/>
        <v>2</v>
      </c>
      <c r="BJ16" s="78">
        <f t="shared" si="19"/>
        <v>100</v>
      </c>
      <c r="BK16" s="78">
        <f t="shared" si="20"/>
        <v>30</v>
      </c>
      <c r="BL16" s="78">
        <f t="shared" si="21"/>
        <v>1</v>
      </c>
      <c r="BM16" s="78">
        <f t="shared" si="22"/>
        <v>300</v>
      </c>
      <c r="BN16" s="78">
        <f t="shared" si="23"/>
        <v>20</v>
      </c>
      <c r="BO16" s="78">
        <f t="shared" si="24"/>
        <v>1</v>
      </c>
      <c r="BP16" s="78">
        <f t="shared" si="25"/>
        <v>100</v>
      </c>
      <c r="BQ16" s="78">
        <f t="shared" si="26"/>
        <v>20</v>
      </c>
      <c r="BR16" s="78">
        <f t="shared" si="27"/>
        <v>1</v>
      </c>
      <c r="BS16" s="78">
        <f t="shared" si="28"/>
        <v>100</v>
      </c>
      <c r="BT16" s="78">
        <f t="shared" si="29"/>
        <v>20</v>
      </c>
      <c r="BU16" s="78">
        <f t="shared" si="30"/>
        <v>5</v>
      </c>
      <c r="BV16" s="78">
        <f t="shared" si="31"/>
        <v>0</v>
      </c>
      <c r="BW16" s="78">
        <f t="shared" si="32"/>
        <v>0</v>
      </c>
      <c r="BX16" s="76"/>
      <c r="BY16" s="76"/>
      <c r="BZ16" s="78">
        <f t="shared" si="33"/>
        <v>2</v>
      </c>
      <c r="CA16" s="78"/>
      <c r="CB16" s="78"/>
      <c r="CC16" s="78">
        <f t="shared" si="34"/>
        <v>31</v>
      </c>
      <c r="CD16" s="78"/>
      <c r="CE16" s="78"/>
      <c r="CF16" s="78">
        <f t="shared" si="35"/>
        <v>21</v>
      </c>
      <c r="CG16" s="76"/>
      <c r="CH16" s="78"/>
      <c r="CI16" s="78">
        <f t="shared" si="36"/>
        <v>21</v>
      </c>
      <c r="CJ16" s="76"/>
      <c r="CK16" s="78"/>
      <c r="CL16" s="78">
        <f t="shared" si="37"/>
        <v>25</v>
      </c>
      <c r="CM16" s="76"/>
      <c r="CN16" s="78">
        <f t="shared" si="38"/>
        <v>0</v>
      </c>
      <c r="CO16" s="76"/>
      <c r="CP16" s="76"/>
      <c r="CQ16" s="76" t="str">
        <f t="shared" si="39"/>
        <v/>
      </c>
      <c r="CR16" s="76" t="str">
        <f t="shared" si="40"/>
        <v/>
      </c>
      <c r="CS16" s="76" t="str">
        <f t="shared" si="41"/>
        <v>Dos  billones</v>
      </c>
      <c r="CT16" s="76" t="str">
        <f t="shared" si="42"/>
        <v xml:space="preserve">Ciento </v>
      </c>
      <c r="CU16" s="76" t="str">
        <f t="shared" si="43"/>
        <v xml:space="preserve">Treinta y </v>
      </c>
      <c r="CV16" s="76" t="str">
        <f t="shared" si="44"/>
        <v>Un mil</v>
      </c>
      <c r="CW16" s="76" t="str">
        <f t="shared" si="45"/>
        <v xml:space="preserve">Trescientos </v>
      </c>
      <c r="CX16" s="76" t="str">
        <f t="shared" si="46"/>
        <v>veinti</v>
      </c>
      <c r="CY16" s="76" t="str">
        <f t="shared" si="47"/>
        <v>Un  millones</v>
      </c>
      <c r="CZ16" s="76" t="str">
        <f t="shared" si="48"/>
        <v xml:space="preserve">Ciento </v>
      </c>
      <c r="DA16" s="76" t="str">
        <f t="shared" si="49"/>
        <v>veinti</v>
      </c>
      <c r="DB16" s="76" t="str">
        <f t="shared" si="50"/>
        <v>Un mil</v>
      </c>
      <c r="DC16" s="76" t="str">
        <f t="shared" si="51"/>
        <v xml:space="preserve">Ciento </v>
      </c>
      <c r="DD16" s="76" t="str">
        <f t="shared" si="52"/>
        <v>veinti</v>
      </c>
      <c r="DE16" s="76" t="str">
        <f t="shared" si="53"/>
        <v>Cinco Pesos</v>
      </c>
      <c r="DF16" s="76" t="str">
        <f t="shared" si="54"/>
        <v xml:space="preserve">  Centavos</v>
      </c>
      <c r="DG16" s="76" t="str">
        <f t="shared" si="55"/>
        <v xml:space="preserve">  centavos</v>
      </c>
      <c r="DH16" s="76" t="str">
        <f t="shared" si="56"/>
        <v>Dos</v>
      </c>
      <c r="DI16" s="76" t="str">
        <f t="shared" si="57"/>
        <v xml:space="preserve">  billones</v>
      </c>
      <c r="DJ16" s="76"/>
      <c r="DK16" s="76" t="e">
        <f t="shared" si="58"/>
        <v>#N/A</v>
      </c>
      <c r="DL16" s="76" t="str">
        <f t="shared" si="59"/>
        <v xml:space="preserve"> mil</v>
      </c>
      <c r="DM16" s="76"/>
      <c r="DN16" s="76" t="e">
        <f t="shared" si="60"/>
        <v>#N/A</v>
      </c>
      <c r="DO16" s="76" t="str">
        <f t="shared" si="61"/>
        <v xml:space="preserve">  millones</v>
      </c>
      <c r="DP16" s="76"/>
      <c r="DQ16" s="76" t="e">
        <f t="shared" si="62"/>
        <v>#N/A</v>
      </c>
      <c r="DR16" s="76" t="str">
        <f t="shared" si="63"/>
        <v xml:space="preserve"> mil</v>
      </c>
      <c r="DS16" s="76"/>
      <c r="DT16" s="76" t="e">
        <f t="shared" si="64"/>
        <v>#N/A</v>
      </c>
      <c r="DU16" s="76" t="str">
        <f t="shared" si="65"/>
        <v xml:space="preserve"> Pesos</v>
      </c>
      <c r="DV16" s="76" t="str">
        <f t="shared" si="66"/>
        <v xml:space="preserve"> </v>
      </c>
      <c r="DW16" s="76" t="str">
        <f t="shared" si="67"/>
        <v/>
      </c>
      <c r="DX16" s="76"/>
      <c r="DY16" s="76"/>
      <c r="DZ16" s="76"/>
      <c r="EA16" s="76" t="str">
        <f t="shared" si="68"/>
        <v>Dos  billones</v>
      </c>
      <c r="EB16" s="76"/>
      <c r="EC16" s="76"/>
      <c r="ED16" s="76" t="str">
        <f t="shared" si="69"/>
        <v>Ciento Treinta y Un mil</v>
      </c>
      <c r="EE16" s="76"/>
      <c r="EF16" s="76"/>
      <c r="EG16" s="79" t="str">
        <f t="shared" si="70"/>
        <v>Trescientos veintiUn  millones</v>
      </c>
      <c r="EH16" s="76"/>
      <c r="EI16" s="76"/>
      <c r="EJ16" s="79" t="str">
        <f t="shared" si="71"/>
        <v>Ciento veintiUn mil</v>
      </c>
      <c r="EK16" s="76"/>
      <c r="EL16" s="76"/>
      <c r="EM16" s="79" t="str">
        <f t="shared" si="72"/>
        <v>Ciento veintiCinco Pesos</v>
      </c>
      <c r="EN16" s="79"/>
      <c r="EO16" s="79" t="str">
        <f t="shared" si="73"/>
        <v xml:space="preserve"> </v>
      </c>
      <c r="EP16" s="76"/>
      <c r="ER16" s="73">
        <v>11</v>
      </c>
      <c r="ES16" s="73" t="s">
        <v>269</v>
      </c>
    </row>
    <row r="17" spans="1:149" hidden="1" x14ac:dyDescent="0.2">
      <c r="A17" s="74">
        <v>14</v>
      </c>
      <c r="B17" s="75" t="str">
        <f t="shared" si="3"/>
        <v>Catorce Pesos M/L</v>
      </c>
      <c r="C17" s="76"/>
      <c r="D17" s="77">
        <f t="shared" si="4"/>
        <v>14</v>
      </c>
      <c r="E17" s="76" t="str">
        <f t="shared" si="5"/>
        <v/>
      </c>
      <c r="F17" s="76" t="str">
        <f t="shared" si="6"/>
        <v xml:space="preserve"> Pesos</v>
      </c>
      <c r="G17" s="76" t="str">
        <f t="shared" si="7"/>
        <v xml:space="preserve">  billones</v>
      </c>
      <c r="H17" s="76"/>
      <c r="I17" s="76" t="str">
        <f t="shared" si="8"/>
        <v xml:space="preserve"> Pesos</v>
      </c>
      <c r="J17" s="76" t="s">
        <v>79</v>
      </c>
      <c r="K17" s="76"/>
      <c r="L17" s="76" t="str">
        <f t="shared" si="9"/>
        <v xml:space="preserve"> Pesos</v>
      </c>
      <c r="M17" s="76" t="str">
        <f t="shared" si="10"/>
        <v xml:space="preserve">  millones</v>
      </c>
      <c r="N17" s="76"/>
      <c r="O17" s="76" t="str">
        <f t="shared" si="11"/>
        <v xml:space="preserve"> Pesos</v>
      </c>
      <c r="P17" s="76" t="s">
        <v>79</v>
      </c>
      <c r="Q17" s="76"/>
      <c r="R17" s="76" t="str">
        <f t="shared" si="12"/>
        <v xml:space="preserve"> y </v>
      </c>
      <c r="S17" s="76" t="str">
        <f t="shared" si="13"/>
        <v xml:space="preserve"> Pesos</v>
      </c>
      <c r="T17" s="76" t="str">
        <f t="shared" si="14"/>
        <v xml:space="preserve"> Centavos</v>
      </c>
      <c r="U17" s="76" t="str">
        <f t="shared" si="15"/>
        <v xml:space="preserve"> centavos</v>
      </c>
      <c r="V17" s="76">
        <v>15</v>
      </c>
      <c r="W17" s="76">
        <v>14</v>
      </c>
      <c r="X17" s="76">
        <v>13</v>
      </c>
      <c r="Y17" s="76">
        <v>12</v>
      </c>
      <c r="Z17" s="76">
        <v>11</v>
      </c>
      <c r="AA17" s="76">
        <v>10</v>
      </c>
      <c r="AB17" s="76">
        <v>9</v>
      </c>
      <c r="AC17" s="76">
        <f t="shared" si="0"/>
        <v>8</v>
      </c>
      <c r="AD17" s="76">
        <f t="shared" si="0"/>
        <v>7</v>
      </c>
      <c r="AE17" s="76">
        <f t="shared" si="0"/>
        <v>6</v>
      </c>
      <c r="AF17" s="76">
        <f t="shared" si="0"/>
        <v>5</v>
      </c>
      <c r="AG17" s="76">
        <f t="shared" si="0"/>
        <v>4</v>
      </c>
      <c r="AH17" s="76">
        <f t="shared" si="0"/>
        <v>3</v>
      </c>
      <c r="AI17" s="76">
        <f t="shared" si="0"/>
        <v>2</v>
      </c>
      <c r="AJ17" s="76">
        <f t="shared" si="0"/>
        <v>1</v>
      </c>
      <c r="AK17" s="76">
        <f t="shared" si="0"/>
        <v>0</v>
      </c>
      <c r="AL17" s="76">
        <f t="shared" si="0"/>
        <v>-1</v>
      </c>
      <c r="AM17" s="76">
        <f t="shared" si="0"/>
        <v>-2</v>
      </c>
      <c r="AN17" s="76"/>
      <c r="AO17" s="78">
        <f t="shared" si="1"/>
        <v>0</v>
      </c>
      <c r="AP17" s="78">
        <f t="shared" si="2"/>
        <v>0</v>
      </c>
      <c r="AQ17" s="78">
        <f t="shared" si="2"/>
        <v>0</v>
      </c>
      <c r="AR17" s="78">
        <f t="shared" si="2"/>
        <v>0</v>
      </c>
      <c r="AS17" s="78">
        <f t="shared" si="2"/>
        <v>0</v>
      </c>
      <c r="AT17" s="78">
        <f t="shared" si="2"/>
        <v>0</v>
      </c>
      <c r="AU17" s="78">
        <f t="shared" si="2"/>
        <v>0</v>
      </c>
      <c r="AV17" s="78">
        <f t="shared" si="2"/>
        <v>0</v>
      </c>
      <c r="AW17" s="78">
        <f t="shared" si="2"/>
        <v>0</v>
      </c>
      <c r="AX17" s="78">
        <f t="shared" si="2"/>
        <v>0</v>
      </c>
      <c r="AY17" s="78">
        <f t="shared" si="2"/>
        <v>0</v>
      </c>
      <c r="AZ17" s="78">
        <f t="shared" si="2"/>
        <v>0</v>
      </c>
      <c r="BA17" s="78">
        <f t="shared" si="2"/>
        <v>0</v>
      </c>
      <c r="BB17" s="78">
        <f t="shared" si="2"/>
        <v>1</v>
      </c>
      <c r="BC17" s="78">
        <f t="shared" si="2"/>
        <v>14</v>
      </c>
      <c r="BD17" s="78">
        <f t="shared" si="2"/>
        <v>140</v>
      </c>
      <c r="BE17" s="78">
        <f t="shared" si="2"/>
        <v>1400</v>
      </c>
      <c r="BF17" s="76"/>
      <c r="BG17" s="76">
        <f t="shared" si="16"/>
        <v>0</v>
      </c>
      <c r="BH17" s="78">
        <f t="shared" si="17"/>
        <v>0</v>
      </c>
      <c r="BI17" s="78">
        <f t="shared" si="18"/>
        <v>0</v>
      </c>
      <c r="BJ17" s="78">
        <f t="shared" si="19"/>
        <v>0</v>
      </c>
      <c r="BK17" s="78">
        <f t="shared" si="20"/>
        <v>0</v>
      </c>
      <c r="BL17" s="78">
        <f t="shared" si="21"/>
        <v>0</v>
      </c>
      <c r="BM17" s="78">
        <f t="shared" si="22"/>
        <v>0</v>
      </c>
      <c r="BN17" s="78">
        <f t="shared" si="23"/>
        <v>0</v>
      </c>
      <c r="BO17" s="78">
        <f t="shared" si="24"/>
        <v>0</v>
      </c>
      <c r="BP17" s="78">
        <f t="shared" si="25"/>
        <v>0</v>
      </c>
      <c r="BQ17" s="78">
        <f t="shared" si="26"/>
        <v>0</v>
      </c>
      <c r="BR17" s="78">
        <f t="shared" si="27"/>
        <v>0</v>
      </c>
      <c r="BS17" s="78">
        <f t="shared" si="28"/>
        <v>0</v>
      </c>
      <c r="BT17" s="78">
        <f t="shared" si="29"/>
        <v>10</v>
      </c>
      <c r="BU17" s="78">
        <f t="shared" si="30"/>
        <v>4</v>
      </c>
      <c r="BV17" s="78">
        <f t="shared" si="31"/>
        <v>0</v>
      </c>
      <c r="BW17" s="78">
        <f t="shared" si="32"/>
        <v>0</v>
      </c>
      <c r="BX17" s="76"/>
      <c r="BY17" s="76"/>
      <c r="BZ17" s="78">
        <f t="shared" si="33"/>
        <v>0</v>
      </c>
      <c r="CA17" s="78"/>
      <c r="CB17" s="78"/>
      <c r="CC17" s="78">
        <f t="shared" si="34"/>
        <v>0</v>
      </c>
      <c r="CD17" s="78"/>
      <c r="CE17" s="78"/>
      <c r="CF17" s="78">
        <f t="shared" si="35"/>
        <v>0</v>
      </c>
      <c r="CG17" s="76"/>
      <c r="CH17" s="78"/>
      <c r="CI17" s="78">
        <f t="shared" si="36"/>
        <v>0</v>
      </c>
      <c r="CJ17" s="76"/>
      <c r="CK17" s="78"/>
      <c r="CL17" s="78">
        <f t="shared" si="37"/>
        <v>14</v>
      </c>
      <c r="CM17" s="76"/>
      <c r="CN17" s="78">
        <f t="shared" si="38"/>
        <v>0</v>
      </c>
      <c r="CO17" s="76"/>
      <c r="CP17" s="76"/>
      <c r="CQ17" s="76" t="str">
        <f t="shared" si="39"/>
        <v/>
      </c>
      <c r="CR17" s="76" t="str">
        <f t="shared" si="40"/>
        <v/>
      </c>
      <c r="CS17" s="76" t="str">
        <f t="shared" si="41"/>
        <v xml:space="preserve">   billones</v>
      </c>
      <c r="CT17" s="76" t="str">
        <f t="shared" si="42"/>
        <v/>
      </c>
      <c r="CU17" s="76" t="str">
        <f t="shared" si="43"/>
        <v/>
      </c>
      <c r="CV17" s="76" t="str">
        <f t="shared" si="44"/>
        <v xml:space="preserve">  mil</v>
      </c>
      <c r="CW17" s="76" t="str">
        <f t="shared" si="45"/>
        <v/>
      </c>
      <c r="CX17" s="76" t="str">
        <f t="shared" si="46"/>
        <v/>
      </c>
      <c r="CY17" s="76" t="str">
        <f t="shared" si="47"/>
        <v xml:space="preserve">   millones</v>
      </c>
      <c r="CZ17" s="76" t="str">
        <f t="shared" si="48"/>
        <v/>
      </c>
      <c r="DA17" s="76" t="str">
        <f t="shared" si="49"/>
        <v/>
      </c>
      <c r="DB17" s="76" t="str">
        <f t="shared" si="50"/>
        <v xml:space="preserve">  mil</v>
      </c>
      <c r="DC17" s="76" t="str">
        <f t="shared" si="51"/>
        <v/>
      </c>
      <c r="DD17" s="76" t="str">
        <f t="shared" si="52"/>
        <v xml:space="preserve">Diez y </v>
      </c>
      <c r="DE17" s="76" t="str">
        <f t="shared" si="53"/>
        <v>Cuatro Pesos</v>
      </c>
      <c r="DF17" s="76" t="str">
        <f t="shared" si="54"/>
        <v xml:space="preserve">  Centavos</v>
      </c>
      <c r="DG17" s="76" t="str">
        <f t="shared" si="55"/>
        <v xml:space="preserve">  centavos</v>
      </c>
      <c r="DH17" s="76" t="str">
        <f t="shared" si="56"/>
        <v xml:space="preserve"> </v>
      </c>
      <c r="DI17" s="76" t="str">
        <f t="shared" si="57"/>
        <v/>
      </c>
      <c r="DJ17" s="76"/>
      <c r="DK17" s="76" t="str">
        <f t="shared" si="58"/>
        <v xml:space="preserve"> </v>
      </c>
      <c r="DL17" s="76" t="str">
        <f t="shared" si="59"/>
        <v/>
      </c>
      <c r="DM17" s="76"/>
      <c r="DN17" s="76" t="str">
        <f t="shared" si="60"/>
        <v xml:space="preserve"> </v>
      </c>
      <c r="DO17" s="76" t="str">
        <f t="shared" si="61"/>
        <v/>
      </c>
      <c r="DP17" s="76"/>
      <c r="DQ17" s="76" t="str">
        <f t="shared" si="62"/>
        <v xml:space="preserve"> </v>
      </c>
      <c r="DR17" s="76" t="str">
        <f t="shared" si="63"/>
        <v/>
      </c>
      <c r="DS17" s="76"/>
      <c r="DT17" s="76" t="str">
        <f t="shared" si="64"/>
        <v>Catorce</v>
      </c>
      <c r="DU17" s="76" t="str">
        <f t="shared" si="65"/>
        <v xml:space="preserve"> Pesos</v>
      </c>
      <c r="DV17" s="76" t="str">
        <f t="shared" si="66"/>
        <v xml:space="preserve"> </v>
      </c>
      <c r="DW17" s="76" t="str">
        <f t="shared" si="67"/>
        <v/>
      </c>
      <c r="DX17" s="76"/>
      <c r="DY17" s="76"/>
      <c r="DZ17" s="76"/>
      <c r="EA17" s="76" t="str">
        <f t="shared" si="68"/>
        <v xml:space="preserve"> </v>
      </c>
      <c r="EB17" s="76"/>
      <c r="EC17" s="76"/>
      <c r="ED17" s="76" t="str">
        <f t="shared" si="69"/>
        <v xml:space="preserve"> </v>
      </c>
      <c r="EE17" s="76"/>
      <c r="EF17" s="76"/>
      <c r="EG17" s="79" t="str">
        <f t="shared" si="70"/>
        <v xml:space="preserve"> </v>
      </c>
      <c r="EH17" s="76"/>
      <c r="EI17" s="76"/>
      <c r="EJ17" s="79" t="str">
        <f t="shared" si="71"/>
        <v xml:space="preserve"> </v>
      </c>
      <c r="EK17" s="76"/>
      <c r="EL17" s="76"/>
      <c r="EM17" s="79" t="str">
        <f t="shared" si="72"/>
        <v>Catorce Pesos</v>
      </c>
      <c r="EN17" s="79"/>
      <c r="EO17" s="79" t="str">
        <f t="shared" si="73"/>
        <v xml:space="preserve"> </v>
      </c>
      <c r="EP17" s="76"/>
      <c r="ER17" s="73">
        <v>12</v>
      </c>
      <c r="ES17" s="73" t="s">
        <v>270</v>
      </c>
    </row>
    <row r="18" spans="1:149" hidden="1" x14ac:dyDescent="0.2">
      <c r="A18" s="74">
        <v>15</v>
      </c>
      <c r="B18" s="75" t="str">
        <f t="shared" si="3"/>
        <v>Quince Pesos M/L</v>
      </c>
      <c r="C18" s="76"/>
      <c r="D18" s="77">
        <f t="shared" si="4"/>
        <v>15</v>
      </c>
      <c r="E18" s="76" t="str">
        <f t="shared" si="5"/>
        <v/>
      </c>
      <c r="F18" s="76" t="str">
        <f t="shared" si="6"/>
        <v xml:space="preserve"> Pesos</v>
      </c>
      <c r="G18" s="76" t="str">
        <f t="shared" si="7"/>
        <v xml:space="preserve">  billones</v>
      </c>
      <c r="H18" s="76"/>
      <c r="I18" s="76" t="str">
        <f t="shared" si="8"/>
        <v xml:space="preserve"> Pesos</v>
      </c>
      <c r="J18" s="76" t="s">
        <v>79</v>
      </c>
      <c r="K18" s="76"/>
      <c r="L18" s="76" t="str">
        <f t="shared" si="9"/>
        <v xml:space="preserve"> Pesos</v>
      </c>
      <c r="M18" s="76" t="str">
        <f t="shared" si="10"/>
        <v xml:space="preserve">  millones</v>
      </c>
      <c r="N18" s="76"/>
      <c r="O18" s="76" t="str">
        <f t="shared" si="11"/>
        <v xml:space="preserve"> Pesos</v>
      </c>
      <c r="P18" s="76" t="s">
        <v>79</v>
      </c>
      <c r="Q18" s="76"/>
      <c r="R18" s="76" t="str">
        <f t="shared" si="12"/>
        <v xml:space="preserve"> y </v>
      </c>
      <c r="S18" s="76" t="str">
        <f t="shared" si="13"/>
        <v xml:space="preserve"> Pesos</v>
      </c>
      <c r="T18" s="76" t="str">
        <f t="shared" si="14"/>
        <v xml:space="preserve"> Centavos</v>
      </c>
      <c r="U18" s="76" t="str">
        <f t="shared" si="15"/>
        <v xml:space="preserve"> centavos</v>
      </c>
      <c r="V18" s="76">
        <v>15</v>
      </c>
      <c r="W18" s="76">
        <v>14</v>
      </c>
      <c r="X18" s="76">
        <v>13</v>
      </c>
      <c r="Y18" s="76">
        <v>12</v>
      </c>
      <c r="Z18" s="76">
        <v>11</v>
      </c>
      <c r="AA18" s="76">
        <v>10</v>
      </c>
      <c r="AB18" s="76">
        <v>9</v>
      </c>
      <c r="AC18" s="76">
        <f t="shared" si="0"/>
        <v>8</v>
      </c>
      <c r="AD18" s="76">
        <f t="shared" si="0"/>
        <v>7</v>
      </c>
      <c r="AE18" s="76">
        <f t="shared" si="0"/>
        <v>6</v>
      </c>
      <c r="AF18" s="76">
        <f t="shared" si="0"/>
        <v>5</v>
      </c>
      <c r="AG18" s="76">
        <f t="shared" si="0"/>
        <v>4</v>
      </c>
      <c r="AH18" s="76">
        <f t="shared" si="0"/>
        <v>3</v>
      </c>
      <c r="AI18" s="76">
        <f t="shared" si="0"/>
        <v>2</v>
      </c>
      <c r="AJ18" s="76">
        <f t="shared" si="0"/>
        <v>1</v>
      </c>
      <c r="AK18" s="76">
        <f t="shared" si="0"/>
        <v>0</v>
      </c>
      <c r="AL18" s="76">
        <f t="shared" si="0"/>
        <v>-1</v>
      </c>
      <c r="AM18" s="76">
        <f t="shared" si="0"/>
        <v>-2</v>
      </c>
      <c r="AN18" s="76"/>
      <c r="AO18" s="78">
        <f t="shared" si="1"/>
        <v>0</v>
      </c>
      <c r="AP18" s="78">
        <f t="shared" si="2"/>
        <v>0</v>
      </c>
      <c r="AQ18" s="78">
        <f t="shared" si="2"/>
        <v>0</v>
      </c>
      <c r="AR18" s="78">
        <f t="shared" si="2"/>
        <v>0</v>
      </c>
      <c r="AS18" s="78">
        <f t="shared" si="2"/>
        <v>0</v>
      </c>
      <c r="AT18" s="78">
        <f t="shared" si="2"/>
        <v>0</v>
      </c>
      <c r="AU18" s="78">
        <f t="shared" si="2"/>
        <v>0</v>
      </c>
      <c r="AV18" s="78">
        <f t="shared" si="2"/>
        <v>0</v>
      </c>
      <c r="AW18" s="78">
        <f t="shared" si="2"/>
        <v>0</v>
      </c>
      <c r="AX18" s="78">
        <f t="shared" si="2"/>
        <v>0</v>
      </c>
      <c r="AY18" s="78">
        <f t="shared" si="2"/>
        <v>0</v>
      </c>
      <c r="AZ18" s="78">
        <f t="shared" si="2"/>
        <v>0</v>
      </c>
      <c r="BA18" s="78">
        <f t="shared" si="2"/>
        <v>0</v>
      </c>
      <c r="BB18" s="78">
        <f t="shared" si="2"/>
        <v>1</v>
      </c>
      <c r="BC18" s="78">
        <f t="shared" si="2"/>
        <v>15</v>
      </c>
      <c r="BD18" s="78">
        <f t="shared" si="2"/>
        <v>150</v>
      </c>
      <c r="BE18" s="78">
        <f t="shared" si="2"/>
        <v>1500</v>
      </c>
      <c r="BF18" s="76"/>
      <c r="BG18" s="76">
        <f t="shared" si="16"/>
        <v>0</v>
      </c>
      <c r="BH18" s="78">
        <f t="shared" si="17"/>
        <v>0</v>
      </c>
      <c r="BI18" s="78">
        <f t="shared" si="18"/>
        <v>0</v>
      </c>
      <c r="BJ18" s="78">
        <f t="shared" si="19"/>
        <v>0</v>
      </c>
      <c r="BK18" s="78">
        <f t="shared" si="20"/>
        <v>0</v>
      </c>
      <c r="BL18" s="78">
        <f t="shared" si="21"/>
        <v>0</v>
      </c>
      <c r="BM18" s="78">
        <f t="shared" si="22"/>
        <v>0</v>
      </c>
      <c r="BN18" s="78">
        <f t="shared" si="23"/>
        <v>0</v>
      </c>
      <c r="BO18" s="78">
        <f t="shared" si="24"/>
        <v>0</v>
      </c>
      <c r="BP18" s="78">
        <f t="shared" si="25"/>
        <v>0</v>
      </c>
      <c r="BQ18" s="78">
        <f t="shared" si="26"/>
        <v>0</v>
      </c>
      <c r="BR18" s="78">
        <f t="shared" si="27"/>
        <v>0</v>
      </c>
      <c r="BS18" s="78">
        <f t="shared" si="28"/>
        <v>0</v>
      </c>
      <c r="BT18" s="78">
        <f t="shared" si="29"/>
        <v>10</v>
      </c>
      <c r="BU18" s="78">
        <f t="shared" si="30"/>
        <v>5</v>
      </c>
      <c r="BV18" s="78">
        <f t="shared" si="31"/>
        <v>0</v>
      </c>
      <c r="BW18" s="78">
        <f t="shared" si="32"/>
        <v>0</v>
      </c>
      <c r="BX18" s="76"/>
      <c r="BY18" s="76"/>
      <c r="BZ18" s="78">
        <f t="shared" si="33"/>
        <v>0</v>
      </c>
      <c r="CA18" s="78"/>
      <c r="CB18" s="78"/>
      <c r="CC18" s="78">
        <f t="shared" si="34"/>
        <v>0</v>
      </c>
      <c r="CD18" s="78"/>
      <c r="CE18" s="78"/>
      <c r="CF18" s="78">
        <f t="shared" si="35"/>
        <v>0</v>
      </c>
      <c r="CG18" s="76"/>
      <c r="CH18" s="78"/>
      <c r="CI18" s="78">
        <f t="shared" si="36"/>
        <v>0</v>
      </c>
      <c r="CJ18" s="76"/>
      <c r="CK18" s="78"/>
      <c r="CL18" s="78">
        <f t="shared" si="37"/>
        <v>15</v>
      </c>
      <c r="CM18" s="76"/>
      <c r="CN18" s="78">
        <f t="shared" si="38"/>
        <v>0</v>
      </c>
      <c r="CO18" s="76"/>
      <c r="CP18" s="76"/>
      <c r="CQ18" s="76" t="str">
        <f t="shared" si="39"/>
        <v/>
      </c>
      <c r="CR18" s="76" t="str">
        <f t="shared" si="40"/>
        <v/>
      </c>
      <c r="CS18" s="76" t="str">
        <f t="shared" si="41"/>
        <v xml:space="preserve">   billones</v>
      </c>
      <c r="CT18" s="76" t="str">
        <f t="shared" si="42"/>
        <v/>
      </c>
      <c r="CU18" s="76" t="str">
        <f t="shared" si="43"/>
        <v/>
      </c>
      <c r="CV18" s="76" t="str">
        <f t="shared" si="44"/>
        <v xml:space="preserve">  mil</v>
      </c>
      <c r="CW18" s="76" t="str">
        <f t="shared" si="45"/>
        <v/>
      </c>
      <c r="CX18" s="76" t="str">
        <f t="shared" si="46"/>
        <v/>
      </c>
      <c r="CY18" s="76" t="str">
        <f t="shared" si="47"/>
        <v xml:space="preserve">   millones</v>
      </c>
      <c r="CZ18" s="76" t="str">
        <f t="shared" si="48"/>
        <v/>
      </c>
      <c r="DA18" s="76" t="str">
        <f t="shared" si="49"/>
        <v/>
      </c>
      <c r="DB18" s="76" t="str">
        <f t="shared" si="50"/>
        <v xml:space="preserve">  mil</v>
      </c>
      <c r="DC18" s="76" t="str">
        <f t="shared" si="51"/>
        <v/>
      </c>
      <c r="DD18" s="76" t="str">
        <f t="shared" si="52"/>
        <v xml:space="preserve">Diez y </v>
      </c>
      <c r="DE18" s="76" t="str">
        <f t="shared" si="53"/>
        <v>Cinco Pesos</v>
      </c>
      <c r="DF18" s="76" t="str">
        <f t="shared" si="54"/>
        <v xml:space="preserve">  Centavos</v>
      </c>
      <c r="DG18" s="76" t="str">
        <f t="shared" si="55"/>
        <v xml:space="preserve">  centavos</v>
      </c>
      <c r="DH18" s="76" t="str">
        <f t="shared" si="56"/>
        <v xml:space="preserve"> </v>
      </c>
      <c r="DI18" s="76" t="str">
        <f t="shared" si="57"/>
        <v/>
      </c>
      <c r="DJ18" s="76"/>
      <c r="DK18" s="76" t="str">
        <f t="shared" si="58"/>
        <v xml:space="preserve"> </v>
      </c>
      <c r="DL18" s="76" t="str">
        <f t="shared" si="59"/>
        <v/>
      </c>
      <c r="DM18" s="76"/>
      <c r="DN18" s="76" t="str">
        <f t="shared" si="60"/>
        <v xml:space="preserve"> </v>
      </c>
      <c r="DO18" s="76" t="str">
        <f t="shared" si="61"/>
        <v/>
      </c>
      <c r="DP18" s="76"/>
      <c r="DQ18" s="76" t="str">
        <f t="shared" si="62"/>
        <v xml:space="preserve"> </v>
      </c>
      <c r="DR18" s="76" t="str">
        <f t="shared" si="63"/>
        <v/>
      </c>
      <c r="DS18" s="76"/>
      <c r="DT18" s="76" t="str">
        <f t="shared" si="64"/>
        <v>Quince</v>
      </c>
      <c r="DU18" s="76" t="str">
        <f t="shared" si="65"/>
        <v xml:space="preserve"> Pesos</v>
      </c>
      <c r="DV18" s="76" t="str">
        <f t="shared" si="66"/>
        <v xml:space="preserve"> </v>
      </c>
      <c r="DW18" s="76" t="str">
        <f t="shared" si="67"/>
        <v/>
      </c>
      <c r="DX18" s="76"/>
      <c r="DY18" s="76"/>
      <c r="DZ18" s="76"/>
      <c r="EA18" s="76" t="str">
        <f t="shared" si="68"/>
        <v xml:space="preserve"> </v>
      </c>
      <c r="EB18" s="76"/>
      <c r="EC18" s="76"/>
      <c r="ED18" s="76" t="str">
        <f t="shared" si="69"/>
        <v xml:space="preserve"> </v>
      </c>
      <c r="EE18" s="76"/>
      <c r="EF18" s="76"/>
      <c r="EG18" s="79" t="str">
        <f t="shared" si="70"/>
        <v xml:space="preserve"> </v>
      </c>
      <c r="EH18" s="76"/>
      <c r="EI18" s="76"/>
      <c r="EJ18" s="79" t="str">
        <f t="shared" si="71"/>
        <v xml:space="preserve"> </v>
      </c>
      <c r="EK18" s="76"/>
      <c r="EL18" s="76"/>
      <c r="EM18" s="79" t="str">
        <f t="shared" si="72"/>
        <v>Quince Pesos</v>
      </c>
      <c r="EN18" s="79"/>
      <c r="EO18" s="79" t="str">
        <f t="shared" si="73"/>
        <v xml:space="preserve"> </v>
      </c>
      <c r="EP18" s="76"/>
      <c r="ER18" s="73">
        <v>13</v>
      </c>
      <c r="ES18" s="73" t="s">
        <v>271</v>
      </c>
    </row>
    <row r="19" spans="1:149" hidden="1" x14ac:dyDescent="0.2">
      <c r="A19" s="74">
        <v>16</v>
      </c>
      <c r="B19" s="75" t="str">
        <f t="shared" si="3"/>
        <v>Dieciseis Pesos M/L</v>
      </c>
      <c r="C19" s="76"/>
      <c r="D19" s="77">
        <f t="shared" si="4"/>
        <v>16</v>
      </c>
      <c r="E19" s="76" t="str">
        <f t="shared" si="5"/>
        <v/>
      </c>
      <c r="F19" s="76" t="str">
        <f t="shared" si="6"/>
        <v xml:space="preserve"> Pesos</v>
      </c>
      <c r="G19" s="76" t="str">
        <f t="shared" si="7"/>
        <v xml:space="preserve">  billones</v>
      </c>
      <c r="H19" s="76"/>
      <c r="I19" s="76" t="str">
        <f t="shared" si="8"/>
        <v xml:space="preserve"> Pesos</v>
      </c>
      <c r="J19" s="76" t="s">
        <v>79</v>
      </c>
      <c r="K19" s="76"/>
      <c r="L19" s="76" t="str">
        <f t="shared" si="9"/>
        <v xml:space="preserve"> Pesos</v>
      </c>
      <c r="M19" s="76" t="str">
        <f t="shared" si="10"/>
        <v xml:space="preserve">  millones</v>
      </c>
      <c r="N19" s="76"/>
      <c r="O19" s="76" t="str">
        <f t="shared" si="11"/>
        <v xml:space="preserve"> Pesos</v>
      </c>
      <c r="P19" s="76" t="s">
        <v>79</v>
      </c>
      <c r="Q19" s="76"/>
      <c r="R19" s="76" t="str">
        <f t="shared" si="12"/>
        <v xml:space="preserve"> y </v>
      </c>
      <c r="S19" s="76" t="str">
        <f t="shared" si="13"/>
        <v xml:space="preserve"> Pesos</v>
      </c>
      <c r="T19" s="76" t="str">
        <f t="shared" si="14"/>
        <v xml:space="preserve"> Centavos</v>
      </c>
      <c r="U19" s="76" t="str">
        <f t="shared" si="15"/>
        <v xml:space="preserve"> centavos</v>
      </c>
      <c r="V19" s="76">
        <v>15</v>
      </c>
      <c r="W19" s="76">
        <v>14</v>
      </c>
      <c r="X19" s="76">
        <v>13</v>
      </c>
      <c r="Y19" s="76">
        <v>12</v>
      </c>
      <c r="Z19" s="76">
        <v>11</v>
      </c>
      <c r="AA19" s="76">
        <v>10</v>
      </c>
      <c r="AB19" s="76">
        <v>9</v>
      </c>
      <c r="AC19" s="76">
        <f t="shared" si="0"/>
        <v>8</v>
      </c>
      <c r="AD19" s="76">
        <f t="shared" si="0"/>
        <v>7</v>
      </c>
      <c r="AE19" s="76">
        <f t="shared" si="0"/>
        <v>6</v>
      </c>
      <c r="AF19" s="76">
        <f t="shared" si="0"/>
        <v>5</v>
      </c>
      <c r="AG19" s="76">
        <f t="shared" si="0"/>
        <v>4</v>
      </c>
      <c r="AH19" s="76">
        <f t="shared" si="0"/>
        <v>3</v>
      </c>
      <c r="AI19" s="76">
        <f t="shared" si="0"/>
        <v>2</v>
      </c>
      <c r="AJ19" s="76">
        <f t="shared" si="0"/>
        <v>1</v>
      </c>
      <c r="AK19" s="76">
        <f t="shared" si="0"/>
        <v>0</v>
      </c>
      <c r="AL19" s="76">
        <f t="shared" si="0"/>
        <v>-1</v>
      </c>
      <c r="AM19" s="76">
        <f t="shared" si="0"/>
        <v>-2</v>
      </c>
      <c r="AN19" s="76"/>
      <c r="AO19" s="78">
        <f t="shared" si="1"/>
        <v>0</v>
      </c>
      <c r="AP19" s="78">
        <f t="shared" si="2"/>
        <v>0</v>
      </c>
      <c r="AQ19" s="78">
        <f t="shared" si="2"/>
        <v>0</v>
      </c>
      <c r="AR19" s="78">
        <f t="shared" si="2"/>
        <v>0</v>
      </c>
      <c r="AS19" s="78">
        <f t="shared" si="2"/>
        <v>0</v>
      </c>
      <c r="AT19" s="78">
        <f t="shared" si="2"/>
        <v>0</v>
      </c>
      <c r="AU19" s="78">
        <f t="shared" si="2"/>
        <v>0</v>
      </c>
      <c r="AV19" s="78">
        <f t="shared" si="2"/>
        <v>0</v>
      </c>
      <c r="AW19" s="78">
        <f t="shared" si="2"/>
        <v>0</v>
      </c>
      <c r="AX19" s="78">
        <f t="shared" si="2"/>
        <v>0</v>
      </c>
      <c r="AY19" s="78">
        <f t="shared" si="2"/>
        <v>0</v>
      </c>
      <c r="AZ19" s="78">
        <f t="shared" si="2"/>
        <v>0</v>
      </c>
      <c r="BA19" s="78">
        <f t="shared" si="2"/>
        <v>0</v>
      </c>
      <c r="BB19" s="78">
        <f t="shared" si="2"/>
        <v>1</v>
      </c>
      <c r="BC19" s="78">
        <f t="shared" si="2"/>
        <v>16</v>
      </c>
      <c r="BD19" s="78">
        <f t="shared" si="2"/>
        <v>160</v>
      </c>
      <c r="BE19" s="78">
        <f t="shared" ref="BE19:BE82" si="74">INT($D19/10^AM19)</f>
        <v>1600</v>
      </c>
      <c r="BF19" s="76"/>
      <c r="BG19" s="76">
        <f t="shared" si="16"/>
        <v>0</v>
      </c>
      <c r="BH19" s="78">
        <f t="shared" si="17"/>
        <v>0</v>
      </c>
      <c r="BI19" s="78">
        <f t="shared" si="18"/>
        <v>0</v>
      </c>
      <c r="BJ19" s="78">
        <f t="shared" si="19"/>
        <v>0</v>
      </c>
      <c r="BK19" s="78">
        <f t="shared" si="20"/>
        <v>0</v>
      </c>
      <c r="BL19" s="78">
        <f t="shared" si="21"/>
        <v>0</v>
      </c>
      <c r="BM19" s="78">
        <f t="shared" si="22"/>
        <v>0</v>
      </c>
      <c r="BN19" s="78">
        <f t="shared" si="23"/>
        <v>0</v>
      </c>
      <c r="BO19" s="78">
        <f t="shared" si="24"/>
        <v>0</v>
      </c>
      <c r="BP19" s="78">
        <f t="shared" si="25"/>
        <v>0</v>
      </c>
      <c r="BQ19" s="78">
        <f t="shared" si="26"/>
        <v>0</v>
      </c>
      <c r="BR19" s="78">
        <f t="shared" si="27"/>
        <v>0</v>
      </c>
      <c r="BS19" s="78">
        <f t="shared" si="28"/>
        <v>0</v>
      </c>
      <c r="BT19" s="78">
        <f t="shared" si="29"/>
        <v>10</v>
      </c>
      <c r="BU19" s="78">
        <f t="shared" si="30"/>
        <v>6</v>
      </c>
      <c r="BV19" s="78">
        <f t="shared" si="31"/>
        <v>0</v>
      </c>
      <c r="BW19" s="78">
        <f t="shared" si="32"/>
        <v>0</v>
      </c>
      <c r="BX19" s="76"/>
      <c r="BY19" s="76"/>
      <c r="BZ19" s="78">
        <f t="shared" si="33"/>
        <v>0</v>
      </c>
      <c r="CA19" s="78"/>
      <c r="CB19" s="78"/>
      <c r="CC19" s="78">
        <f t="shared" si="34"/>
        <v>0</v>
      </c>
      <c r="CD19" s="78"/>
      <c r="CE19" s="78"/>
      <c r="CF19" s="78">
        <f t="shared" si="35"/>
        <v>0</v>
      </c>
      <c r="CG19" s="76"/>
      <c r="CH19" s="78"/>
      <c r="CI19" s="78">
        <f t="shared" si="36"/>
        <v>0</v>
      </c>
      <c r="CJ19" s="76"/>
      <c r="CK19" s="78"/>
      <c r="CL19" s="78">
        <f t="shared" si="37"/>
        <v>16</v>
      </c>
      <c r="CM19" s="76"/>
      <c r="CN19" s="78">
        <f t="shared" si="38"/>
        <v>0</v>
      </c>
      <c r="CO19" s="76"/>
      <c r="CP19" s="76"/>
      <c r="CQ19" s="76" t="str">
        <f t="shared" si="39"/>
        <v/>
      </c>
      <c r="CR19" s="76" t="str">
        <f t="shared" si="40"/>
        <v/>
      </c>
      <c r="CS19" s="76" t="str">
        <f t="shared" si="41"/>
        <v xml:space="preserve">   billones</v>
      </c>
      <c r="CT19" s="76" t="str">
        <f t="shared" si="42"/>
        <v/>
      </c>
      <c r="CU19" s="76" t="str">
        <f t="shared" si="43"/>
        <v/>
      </c>
      <c r="CV19" s="76" t="str">
        <f t="shared" si="44"/>
        <v xml:space="preserve">  mil</v>
      </c>
      <c r="CW19" s="76" t="str">
        <f t="shared" si="45"/>
        <v/>
      </c>
      <c r="CX19" s="76" t="str">
        <f t="shared" si="46"/>
        <v/>
      </c>
      <c r="CY19" s="76" t="str">
        <f t="shared" si="47"/>
        <v xml:space="preserve">   millones</v>
      </c>
      <c r="CZ19" s="76" t="str">
        <f t="shared" si="48"/>
        <v/>
      </c>
      <c r="DA19" s="76" t="str">
        <f t="shared" si="49"/>
        <v/>
      </c>
      <c r="DB19" s="76" t="str">
        <f t="shared" si="50"/>
        <v xml:space="preserve">  mil</v>
      </c>
      <c r="DC19" s="76" t="str">
        <f t="shared" si="51"/>
        <v/>
      </c>
      <c r="DD19" s="76" t="str">
        <f t="shared" si="52"/>
        <v xml:space="preserve">Diez y </v>
      </c>
      <c r="DE19" s="76" t="str">
        <f t="shared" si="53"/>
        <v>Seis Pesos</v>
      </c>
      <c r="DF19" s="76" t="str">
        <f t="shared" si="54"/>
        <v xml:space="preserve">  Centavos</v>
      </c>
      <c r="DG19" s="76" t="str">
        <f t="shared" si="55"/>
        <v xml:space="preserve">  centavos</v>
      </c>
      <c r="DH19" s="76" t="str">
        <f t="shared" si="56"/>
        <v xml:space="preserve"> </v>
      </c>
      <c r="DI19" s="76" t="str">
        <f t="shared" si="57"/>
        <v/>
      </c>
      <c r="DJ19" s="76"/>
      <c r="DK19" s="76" t="str">
        <f t="shared" si="58"/>
        <v xml:space="preserve"> </v>
      </c>
      <c r="DL19" s="76" t="str">
        <f t="shared" si="59"/>
        <v/>
      </c>
      <c r="DM19" s="76"/>
      <c r="DN19" s="76" t="str">
        <f t="shared" si="60"/>
        <v xml:space="preserve"> </v>
      </c>
      <c r="DO19" s="76" t="str">
        <f t="shared" si="61"/>
        <v/>
      </c>
      <c r="DP19" s="76"/>
      <c r="DQ19" s="76" t="str">
        <f t="shared" si="62"/>
        <v xml:space="preserve"> </v>
      </c>
      <c r="DR19" s="76" t="str">
        <f t="shared" si="63"/>
        <v/>
      </c>
      <c r="DS19" s="76"/>
      <c r="DT19" s="76" t="str">
        <f t="shared" si="64"/>
        <v>Dieciseis</v>
      </c>
      <c r="DU19" s="76" t="str">
        <f t="shared" si="65"/>
        <v xml:space="preserve"> Pesos</v>
      </c>
      <c r="DV19" s="76" t="str">
        <f t="shared" si="66"/>
        <v xml:space="preserve"> </v>
      </c>
      <c r="DW19" s="76" t="str">
        <f t="shared" si="67"/>
        <v/>
      </c>
      <c r="DX19" s="76"/>
      <c r="DY19" s="76"/>
      <c r="DZ19" s="76"/>
      <c r="EA19" s="76" t="str">
        <f t="shared" si="68"/>
        <v xml:space="preserve"> </v>
      </c>
      <c r="EB19" s="76"/>
      <c r="EC19" s="76"/>
      <c r="ED19" s="76" t="str">
        <f t="shared" si="69"/>
        <v xml:space="preserve"> </v>
      </c>
      <c r="EE19" s="76"/>
      <c r="EF19" s="76"/>
      <c r="EG19" s="79" t="str">
        <f t="shared" si="70"/>
        <v xml:space="preserve"> </v>
      </c>
      <c r="EH19" s="76"/>
      <c r="EI19" s="76"/>
      <c r="EJ19" s="79" t="str">
        <f t="shared" si="71"/>
        <v xml:space="preserve"> </v>
      </c>
      <c r="EK19" s="76"/>
      <c r="EL19" s="76"/>
      <c r="EM19" s="79" t="str">
        <f t="shared" si="72"/>
        <v>Dieciseis Pesos</v>
      </c>
      <c r="EN19" s="79"/>
      <c r="EO19" s="79" t="str">
        <f t="shared" si="73"/>
        <v xml:space="preserve"> </v>
      </c>
      <c r="EP19" s="76"/>
      <c r="ER19" s="73">
        <v>14</v>
      </c>
      <c r="ES19" s="73" t="s">
        <v>272</v>
      </c>
    </row>
    <row r="20" spans="1:149" hidden="1" x14ac:dyDescent="0.2">
      <c r="A20" s="74">
        <v>17</v>
      </c>
      <c r="B20" s="75" t="str">
        <f t="shared" si="3"/>
        <v>Diecisiete Pesos M/L</v>
      </c>
      <c r="C20" s="76"/>
      <c r="D20" s="77">
        <f t="shared" si="4"/>
        <v>17</v>
      </c>
      <c r="E20" s="76" t="str">
        <f t="shared" si="5"/>
        <v/>
      </c>
      <c r="F20" s="76" t="str">
        <f t="shared" si="6"/>
        <v xml:space="preserve"> Pesos</v>
      </c>
      <c r="G20" s="76" t="str">
        <f t="shared" si="7"/>
        <v xml:space="preserve">  billones</v>
      </c>
      <c r="H20" s="76"/>
      <c r="I20" s="76" t="str">
        <f t="shared" si="8"/>
        <v xml:space="preserve"> Pesos</v>
      </c>
      <c r="J20" s="76" t="s">
        <v>79</v>
      </c>
      <c r="K20" s="76"/>
      <c r="L20" s="76" t="str">
        <f t="shared" si="9"/>
        <v xml:space="preserve"> Pesos</v>
      </c>
      <c r="M20" s="76" t="str">
        <f t="shared" si="10"/>
        <v xml:space="preserve">  millones</v>
      </c>
      <c r="N20" s="76"/>
      <c r="O20" s="76" t="str">
        <f t="shared" si="11"/>
        <v xml:space="preserve"> Pesos</v>
      </c>
      <c r="P20" s="76" t="s">
        <v>79</v>
      </c>
      <c r="Q20" s="76"/>
      <c r="R20" s="76" t="str">
        <f t="shared" si="12"/>
        <v xml:space="preserve"> y </v>
      </c>
      <c r="S20" s="76" t="str">
        <f t="shared" si="13"/>
        <v xml:space="preserve"> Pesos</v>
      </c>
      <c r="T20" s="76" t="str">
        <f t="shared" si="14"/>
        <v xml:space="preserve"> Centavos</v>
      </c>
      <c r="U20" s="76" t="str">
        <f t="shared" si="15"/>
        <v xml:space="preserve"> centavos</v>
      </c>
      <c r="V20" s="76">
        <v>15</v>
      </c>
      <c r="W20" s="76">
        <v>14</v>
      </c>
      <c r="X20" s="76">
        <v>13</v>
      </c>
      <c r="Y20" s="76">
        <v>12</v>
      </c>
      <c r="Z20" s="76">
        <v>11</v>
      </c>
      <c r="AA20" s="76">
        <v>10</v>
      </c>
      <c r="AB20" s="76">
        <v>9</v>
      </c>
      <c r="AC20" s="76">
        <f t="shared" ref="AC20:AM35" si="75">AB20-1</f>
        <v>8</v>
      </c>
      <c r="AD20" s="76">
        <f t="shared" si="75"/>
        <v>7</v>
      </c>
      <c r="AE20" s="76">
        <f t="shared" si="75"/>
        <v>6</v>
      </c>
      <c r="AF20" s="76">
        <f t="shared" si="75"/>
        <v>5</v>
      </c>
      <c r="AG20" s="76">
        <f t="shared" si="75"/>
        <v>4</v>
      </c>
      <c r="AH20" s="76">
        <f t="shared" si="75"/>
        <v>3</v>
      </c>
      <c r="AI20" s="76">
        <f t="shared" si="75"/>
        <v>2</v>
      </c>
      <c r="AJ20" s="76">
        <f t="shared" si="75"/>
        <v>1</v>
      </c>
      <c r="AK20" s="76">
        <f t="shared" si="75"/>
        <v>0</v>
      </c>
      <c r="AL20" s="76">
        <f t="shared" si="75"/>
        <v>-1</v>
      </c>
      <c r="AM20" s="76">
        <f t="shared" si="75"/>
        <v>-2</v>
      </c>
      <c r="AN20" s="76"/>
      <c r="AO20" s="78">
        <f t="shared" si="1"/>
        <v>0</v>
      </c>
      <c r="AP20" s="78">
        <f t="shared" ref="AP20:BD25" si="76">INT($D20/10^X20)</f>
        <v>0</v>
      </c>
      <c r="AQ20" s="78">
        <f t="shared" si="76"/>
        <v>0</v>
      </c>
      <c r="AR20" s="78">
        <f t="shared" si="76"/>
        <v>0</v>
      </c>
      <c r="AS20" s="78">
        <f t="shared" si="76"/>
        <v>0</v>
      </c>
      <c r="AT20" s="78">
        <f t="shared" si="76"/>
        <v>0</v>
      </c>
      <c r="AU20" s="78">
        <f t="shared" si="76"/>
        <v>0</v>
      </c>
      <c r="AV20" s="78">
        <f t="shared" si="76"/>
        <v>0</v>
      </c>
      <c r="AW20" s="78">
        <f t="shared" si="76"/>
        <v>0</v>
      </c>
      <c r="AX20" s="78">
        <f t="shared" si="76"/>
        <v>0</v>
      </c>
      <c r="AY20" s="78">
        <f t="shared" si="76"/>
        <v>0</v>
      </c>
      <c r="AZ20" s="78">
        <f t="shared" si="76"/>
        <v>0</v>
      </c>
      <c r="BA20" s="78">
        <f t="shared" si="76"/>
        <v>0</v>
      </c>
      <c r="BB20" s="78">
        <f t="shared" si="76"/>
        <v>1</v>
      </c>
      <c r="BC20" s="78">
        <f t="shared" si="76"/>
        <v>17</v>
      </c>
      <c r="BD20" s="78">
        <f t="shared" si="76"/>
        <v>170</v>
      </c>
      <c r="BE20" s="78">
        <f t="shared" si="74"/>
        <v>1700</v>
      </c>
      <c r="BF20" s="76"/>
      <c r="BG20" s="76">
        <f t="shared" si="16"/>
        <v>0</v>
      </c>
      <c r="BH20" s="78">
        <f t="shared" si="17"/>
        <v>0</v>
      </c>
      <c r="BI20" s="78">
        <f t="shared" si="18"/>
        <v>0</v>
      </c>
      <c r="BJ20" s="78">
        <f t="shared" si="19"/>
        <v>0</v>
      </c>
      <c r="BK20" s="78">
        <f t="shared" si="20"/>
        <v>0</v>
      </c>
      <c r="BL20" s="78">
        <f t="shared" si="21"/>
        <v>0</v>
      </c>
      <c r="BM20" s="78">
        <f t="shared" si="22"/>
        <v>0</v>
      </c>
      <c r="BN20" s="78">
        <f t="shared" si="23"/>
        <v>0</v>
      </c>
      <c r="BO20" s="78">
        <f t="shared" si="24"/>
        <v>0</v>
      </c>
      <c r="BP20" s="78">
        <f t="shared" si="25"/>
        <v>0</v>
      </c>
      <c r="BQ20" s="78">
        <f t="shared" si="26"/>
        <v>0</v>
      </c>
      <c r="BR20" s="78">
        <f t="shared" si="27"/>
        <v>0</v>
      </c>
      <c r="BS20" s="78">
        <f t="shared" si="28"/>
        <v>0</v>
      </c>
      <c r="BT20" s="78">
        <f t="shared" si="29"/>
        <v>10</v>
      </c>
      <c r="BU20" s="78">
        <f t="shared" si="30"/>
        <v>7</v>
      </c>
      <c r="BV20" s="78">
        <f t="shared" si="31"/>
        <v>0</v>
      </c>
      <c r="BW20" s="78">
        <f t="shared" si="32"/>
        <v>0</v>
      </c>
      <c r="BX20" s="76"/>
      <c r="BY20" s="76"/>
      <c r="BZ20" s="78">
        <f t="shared" si="33"/>
        <v>0</v>
      </c>
      <c r="CA20" s="78"/>
      <c r="CB20" s="78"/>
      <c r="CC20" s="78">
        <f t="shared" si="34"/>
        <v>0</v>
      </c>
      <c r="CD20" s="78"/>
      <c r="CE20" s="78"/>
      <c r="CF20" s="78">
        <f t="shared" si="35"/>
        <v>0</v>
      </c>
      <c r="CG20" s="76"/>
      <c r="CH20" s="78"/>
      <c r="CI20" s="78">
        <f t="shared" si="36"/>
        <v>0</v>
      </c>
      <c r="CJ20" s="76"/>
      <c r="CK20" s="78"/>
      <c r="CL20" s="78">
        <f t="shared" si="37"/>
        <v>17</v>
      </c>
      <c r="CM20" s="76"/>
      <c r="CN20" s="78">
        <f t="shared" si="38"/>
        <v>0</v>
      </c>
      <c r="CO20" s="76"/>
      <c r="CP20" s="76"/>
      <c r="CQ20" s="76" t="str">
        <f t="shared" si="39"/>
        <v/>
      </c>
      <c r="CR20" s="76" t="str">
        <f t="shared" si="40"/>
        <v/>
      </c>
      <c r="CS20" s="76" t="str">
        <f t="shared" si="41"/>
        <v xml:space="preserve">   billones</v>
      </c>
      <c r="CT20" s="76" t="str">
        <f t="shared" si="42"/>
        <v/>
      </c>
      <c r="CU20" s="76" t="str">
        <f t="shared" si="43"/>
        <v/>
      </c>
      <c r="CV20" s="76" t="str">
        <f t="shared" si="44"/>
        <v xml:space="preserve">  mil</v>
      </c>
      <c r="CW20" s="76" t="str">
        <f t="shared" si="45"/>
        <v/>
      </c>
      <c r="CX20" s="76" t="str">
        <f t="shared" si="46"/>
        <v/>
      </c>
      <c r="CY20" s="76" t="str">
        <f t="shared" si="47"/>
        <v xml:space="preserve">   millones</v>
      </c>
      <c r="CZ20" s="76" t="str">
        <f t="shared" si="48"/>
        <v/>
      </c>
      <c r="DA20" s="76" t="str">
        <f t="shared" si="49"/>
        <v/>
      </c>
      <c r="DB20" s="76" t="str">
        <f t="shared" si="50"/>
        <v xml:space="preserve">  mil</v>
      </c>
      <c r="DC20" s="76" t="str">
        <f t="shared" si="51"/>
        <v/>
      </c>
      <c r="DD20" s="76" t="str">
        <f t="shared" si="52"/>
        <v xml:space="preserve">Diez y </v>
      </c>
      <c r="DE20" s="76" t="str">
        <f t="shared" si="53"/>
        <v>Siete Pesos</v>
      </c>
      <c r="DF20" s="76" t="str">
        <f t="shared" si="54"/>
        <v xml:space="preserve">  Centavos</v>
      </c>
      <c r="DG20" s="76" t="str">
        <f t="shared" si="55"/>
        <v xml:space="preserve">  centavos</v>
      </c>
      <c r="DH20" s="76" t="str">
        <f t="shared" si="56"/>
        <v xml:space="preserve"> </v>
      </c>
      <c r="DI20" s="76" t="str">
        <f t="shared" si="57"/>
        <v/>
      </c>
      <c r="DJ20" s="76"/>
      <c r="DK20" s="76" t="str">
        <f t="shared" si="58"/>
        <v xml:space="preserve"> </v>
      </c>
      <c r="DL20" s="76" t="str">
        <f t="shared" si="59"/>
        <v/>
      </c>
      <c r="DM20" s="76"/>
      <c r="DN20" s="76" t="str">
        <f t="shared" si="60"/>
        <v xml:space="preserve"> </v>
      </c>
      <c r="DO20" s="76" t="str">
        <f t="shared" si="61"/>
        <v/>
      </c>
      <c r="DP20" s="76"/>
      <c r="DQ20" s="76" t="str">
        <f t="shared" si="62"/>
        <v xml:space="preserve"> </v>
      </c>
      <c r="DR20" s="76" t="str">
        <f t="shared" si="63"/>
        <v/>
      </c>
      <c r="DS20" s="76"/>
      <c r="DT20" s="76" t="str">
        <f t="shared" si="64"/>
        <v>Diecisiete</v>
      </c>
      <c r="DU20" s="76" t="str">
        <f t="shared" si="65"/>
        <v xml:space="preserve"> Pesos</v>
      </c>
      <c r="DV20" s="76" t="str">
        <f t="shared" si="66"/>
        <v xml:space="preserve"> </v>
      </c>
      <c r="DW20" s="76" t="str">
        <f t="shared" si="67"/>
        <v/>
      </c>
      <c r="DX20" s="76"/>
      <c r="DY20" s="76"/>
      <c r="DZ20" s="76"/>
      <c r="EA20" s="76" t="str">
        <f t="shared" si="68"/>
        <v xml:space="preserve"> </v>
      </c>
      <c r="EB20" s="76"/>
      <c r="EC20" s="76"/>
      <c r="ED20" s="76" t="str">
        <f t="shared" si="69"/>
        <v xml:space="preserve"> </v>
      </c>
      <c r="EE20" s="76"/>
      <c r="EF20" s="76"/>
      <c r="EG20" s="79" t="str">
        <f t="shared" si="70"/>
        <v xml:space="preserve"> </v>
      </c>
      <c r="EH20" s="76"/>
      <c r="EI20" s="76"/>
      <c r="EJ20" s="79" t="str">
        <f t="shared" si="71"/>
        <v xml:space="preserve"> </v>
      </c>
      <c r="EK20" s="76"/>
      <c r="EL20" s="76"/>
      <c r="EM20" s="79" t="str">
        <f t="shared" si="72"/>
        <v>Diecisiete Pesos</v>
      </c>
      <c r="EN20" s="79"/>
      <c r="EO20" s="79" t="str">
        <f t="shared" si="73"/>
        <v xml:space="preserve"> </v>
      </c>
      <c r="EP20" s="76"/>
      <c r="ER20" s="73">
        <v>15</v>
      </c>
      <c r="ES20" s="73" t="s">
        <v>273</v>
      </c>
    </row>
    <row r="21" spans="1:149" hidden="1" x14ac:dyDescent="0.2">
      <c r="A21" s="74">
        <v>18</v>
      </c>
      <c r="B21" s="75" t="str">
        <f t="shared" si="3"/>
        <v>Dieciocho Pesos M/L</v>
      </c>
      <c r="C21" s="76"/>
      <c r="D21" s="77">
        <f t="shared" si="4"/>
        <v>18</v>
      </c>
      <c r="E21" s="76" t="str">
        <f t="shared" si="5"/>
        <v/>
      </c>
      <c r="F21" s="76" t="str">
        <f t="shared" si="6"/>
        <v xml:space="preserve"> Pesos</v>
      </c>
      <c r="G21" s="76" t="str">
        <f t="shared" si="7"/>
        <v xml:space="preserve">  billones</v>
      </c>
      <c r="H21" s="76"/>
      <c r="I21" s="76" t="str">
        <f t="shared" si="8"/>
        <v xml:space="preserve"> Pesos</v>
      </c>
      <c r="J21" s="76" t="s">
        <v>79</v>
      </c>
      <c r="K21" s="76"/>
      <c r="L21" s="76" t="str">
        <f t="shared" si="9"/>
        <v xml:space="preserve"> Pesos</v>
      </c>
      <c r="M21" s="76" t="str">
        <f t="shared" si="10"/>
        <v xml:space="preserve">  millones</v>
      </c>
      <c r="N21" s="76"/>
      <c r="O21" s="76" t="str">
        <f t="shared" si="11"/>
        <v xml:space="preserve"> Pesos</v>
      </c>
      <c r="P21" s="76" t="s">
        <v>79</v>
      </c>
      <c r="Q21" s="76"/>
      <c r="R21" s="76" t="str">
        <f t="shared" si="12"/>
        <v xml:space="preserve"> y </v>
      </c>
      <c r="S21" s="76" t="str">
        <f t="shared" si="13"/>
        <v xml:space="preserve"> Pesos</v>
      </c>
      <c r="T21" s="76" t="str">
        <f t="shared" si="14"/>
        <v xml:space="preserve"> Centavos</v>
      </c>
      <c r="U21" s="76" t="str">
        <f t="shared" si="15"/>
        <v xml:space="preserve"> centavos</v>
      </c>
      <c r="V21" s="76">
        <v>15</v>
      </c>
      <c r="W21" s="76">
        <v>14</v>
      </c>
      <c r="X21" s="76">
        <v>13</v>
      </c>
      <c r="Y21" s="76">
        <v>12</v>
      </c>
      <c r="Z21" s="76">
        <v>11</v>
      </c>
      <c r="AA21" s="76">
        <v>10</v>
      </c>
      <c r="AB21" s="76">
        <v>9</v>
      </c>
      <c r="AC21" s="76">
        <f t="shared" si="75"/>
        <v>8</v>
      </c>
      <c r="AD21" s="76">
        <f t="shared" si="75"/>
        <v>7</v>
      </c>
      <c r="AE21" s="76">
        <f t="shared" si="75"/>
        <v>6</v>
      </c>
      <c r="AF21" s="76">
        <f t="shared" si="75"/>
        <v>5</v>
      </c>
      <c r="AG21" s="76">
        <f t="shared" si="75"/>
        <v>4</v>
      </c>
      <c r="AH21" s="76">
        <f t="shared" si="75"/>
        <v>3</v>
      </c>
      <c r="AI21" s="76">
        <f t="shared" si="75"/>
        <v>2</v>
      </c>
      <c r="AJ21" s="76">
        <f t="shared" si="75"/>
        <v>1</v>
      </c>
      <c r="AK21" s="76">
        <f t="shared" si="75"/>
        <v>0</v>
      </c>
      <c r="AL21" s="76">
        <f t="shared" si="75"/>
        <v>-1</v>
      </c>
      <c r="AM21" s="76">
        <f t="shared" si="75"/>
        <v>-2</v>
      </c>
      <c r="AN21" s="76"/>
      <c r="AO21" s="78">
        <f t="shared" si="1"/>
        <v>0</v>
      </c>
      <c r="AP21" s="78">
        <f t="shared" si="76"/>
        <v>0</v>
      </c>
      <c r="AQ21" s="78">
        <f t="shared" si="76"/>
        <v>0</v>
      </c>
      <c r="AR21" s="78">
        <f t="shared" si="76"/>
        <v>0</v>
      </c>
      <c r="AS21" s="78">
        <f t="shared" si="76"/>
        <v>0</v>
      </c>
      <c r="AT21" s="78">
        <f t="shared" si="76"/>
        <v>0</v>
      </c>
      <c r="AU21" s="78">
        <f t="shared" si="76"/>
        <v>0</v>
      </c>
      <c r="AV21" s="78">
        <f t="shared" si="76"/>
        <v>0</v>
      </c>
      <c r="AW21" s="78">
        <f t="shared" si="76"/>
        <v>0</v>
      </c>
      <c r="AX21" s="78">
        <f t="shared" si="76"/>
        <v>0</v>
      </c>
      <c r="AY21" s="78">
        <f t="shared" si="76"/>
        <v>0</v>
      </c>
      <c r="AZ21" s="78">
        <f t="shared" si="76"/>
        <v>0</v>
      </c>
      <c r="BA21" s="78">
        <f t="shared" si="76"/>
        <v>0</v>
      </c>
      <c r="BB21" s="78">
        <f t="shared" si="76"/>
        <v>1</v>
      </c>
      <c r="BC21" s="78">
        <f t="shared" si="76"/>
        <v>18</v>
      </c>
      <c r="BD21" s="78">
        <f t="shared" si="76"/>
        <v>180</v>
      </c>
      <c r="BE21" s="78">
        <f t="shared" si="74"/>
        <v>1800</v>
      </c>
      <c r="BF21" s="76"/>
      <c r="BG21" s="76">
        <f t="shared" si="16"/>
        <v>0</v>
      </c>
      <c r="BH21" s="78">
        <f t="shared" si="17"/>
        <v>0</v>
      </c>
      <c r="BI21" s="78">
        <f t="shared" si="18"/>
        <v>0</v>
      </c>
      <c r="BJ21" s="78">
        <f t="shared" si="19"/>
        <v>0</v>
      </c>
      <c r="BK21" s="78">
        <f t="shared" si="20"/>
        <v>0</v>
      </c>
      <c r="BL21" s="78">
        <f t="shared" si="21"/>
        <v>0</v>
      </c>
      <c r="BM21" s="78">
        <f t="shared" si="22"/>
        <v>0</v>
      </c>
      <c r="BN21" s="78">
        <f t="shared" si="23"/>
        <v>0</v>
      </c>
      <c r="BO21" s="78">
        <f t="shared" si="24"/>
        <v>0</v>
      </c>
      <c r="BP21" s="78">
        <f t="shared" si="25"/>
        <v>0</v>
      </c>
      <c r="BQ21" s="78">
        <f t="shared" si="26"/>
        <v>0</v>
      </c>
      <c r="BR21" s="78">
        <f t="shared" si="27"/>
        <v>0</v>
      </c>
      <c r="BS21" s="78">
        <f t="shared" si="28"/>
        <v>0</v>
      </c>
      <c r="BT21" s="78">
        <f t="shared" si="29"/>
        <v>10</v>
      </c>
      <c r="BU21" s="78">
        <f t="shared" si="30"/>
        <v>8</v>
      </c>
      <c r="BV21" s="78">
        <f t="shared" si="31"/>
        <v>0</v>
      </c>
      <c r="BW21" s="78">
        <f t="shared" si="32"/>
        <v>0</v>
      </c>
      <c r="BX21" s="76"/>
      <c r="BY21" s="76"/>
      <c r="BZ21" s="78">
        <f t="shared" si="33"/>
        <v>0</v>
      </c>
      <c r="CA21" s="78"/>
      <c r="CB21" s="78"/>
      <c r="CC21" s="78">
        <f t="shared" si="34"/>
        <v>0</v>
      </c>
      <c r="CD21" s="78"/>
      <c r="CE21" s="78"/>
      <c r="CF21" s="78">
        <f t="shared" si="35"/>
        <v>0</v>
      </c>
      <c r="CG21" s="76"/>
      <c r="CH21" s="78"/>
      <c r="CI21" s="78">
        <f t="shared" si="36"/>
        <v>0</v>
      </c>
      <c r="CJ21" s="76"/>
      <c r="CK21" s="78"/>
      <c r="CL21" s="78">
        <f t="shared" si="37"/>
        <v>18</v>
      </c>
      <c r="CM21" s="76"/>
      <c r="CN21" s="78">
        <f t="shared" si="38"/>
        <v>0</v>
      </c>
      <c r="CO21" s="76"/>
      <c r="CP21" s="76"/>
      <c r="CQ21" s="76" t="str">
        <f t="shared" si="39"/>
        <v/>
      </c>
      <c r="CR21" s="76" t="str">
        <f t="shared" si="40"/>
        <v/>
      </c>
      <c r="CS21" s="76" t="str">
        <f t="shared" si="41"/>
        <v xml:space="preserve">   billones</v>
      </c>
      <c r="CT21" s="76" t="str">
        <f t="shared" si="42"/>
        <v/>
      </c>
      <c r="CU21" s="76" t="str">
        <f t="shared" si="43"/>
        <v/>
      </c>
      <c r="CV21" s="76" t="str">
        <f t="shared" si="44"/>
        <v xml:space="preserve">  mil</v>
      </c>
      <c r="CW21" s="76" t="str">
        <f t="shared" si="45"/>
        <v/>
      </c>
      <c r="CX21" s="76" t="str">
        <f t="shared" si="46"/>
        <v/>
      </c>
      <c r="CY21" s="76" t="str">
        <f t="shared" si="47"/>
        <v xml:space="preserve">   millones</v>
      </c>
      <c r="CZ21" s="76" t="str">
        <f t="shared" si="48"/>
        <v/>
      </c>
      <c r="DA21" s="76" t="str">
        <f t="shared" si="49"/>
        <v/>
      </c>
      <c r="DB21" s="76" t="str">
        <f t="shared" si="50"/>
        <v xml:space="preserve">  mil</v>
      </c>
      <c r="DC21" s="76" t="str">
        <f t="shared" si="51"/>
        <v/>
      </c>
      <c r="DD21" s="76" t="str">
        <f t="shared" si="52"/>
        <v xml:space="preserve">Diez y </v>
      </c>
      <c r="DE21" s="76" t="str">
        <f t="shared" si="53"/>
        <v>Ocho Pesos</v>
      </c>
      <c r="DF21" s="76" t="str">
        <f t="shared" si="54"/>
        <v xml:space="preserve">  Centavos</v>
      </c>
      <c r="DG21" s="76" t="str">
        <f t="shared" si="55"/>
        <v xml:space="preserve">  centavos</v>
      </c>
      <c r="DH21" s="76" t="str">
        <f t="shared" si="56"/>
        <v xml:space="preserve"> </v>
      </c>
      <c r="DI21" s="76" t="str">
        <f t="shared" si="57"/>
        <v/>
      </c>
      <c r="DJ21" s="76"/>
      <c r="DK21" s="76" t="str">
        <f t="shared" si="58"/>
        <v xml:space="preserve"> </v>
      </c>
      <c r="DL21" s="76" t="str">
        <f t="shared" si="59"/>
        <v/>
      </c>
      <c r="DM21" s="76"/>
      <c r="DN21" s="76" t="str">
        <f t="shared" si="60"/>
        <v xml:space="preserve"> </v>
      </c>
      <c r="DO21" s="76" t="str">
        <f t="shared" si="61"/>
        <v/>
      </c>
      <c r="DP21" s="76"/>
      <c r="DQ21" s="76" t="str">
        <f t="shared" si="62"/>
        <v xml:space="preserve"> </v>
      </c>
      <c r="DR21" s="76" t="str">
        <f t="shared" si="63"/>
        <v/>
      </c>
      <c r="DS21" s="76"/>
      <c r="DT21" s="76" t="str">
        <f t="shared" si="64"/>
        <v>Dieciocho</v>
      </c>
      <c r="DU21" s="76" t="str">
        <f t="shared" si="65"/>
        <v xml:space="preserve"> Pesos</v>
      </c>
      <c r="DV21" s="76" t="str">
        <f t="shared" si="66"/>
        <v xml:space="preserve"> </v>
      </c>
      <c r="DW21" s="76" t="str">
        <f t="shared" si="67"/>
        <v/>
      </c>
      <c r="DX21" s="76"/>
      <c r="DY21" s="76"/>
      <c r="DZ21" s="76"/>
      <c r="EA21" s="76" t="str">
        <f t="shared" si="68"/>
        <v xml:space="preserve"> </v>
      </c>
      <c r="EB21" s="76"/>
      <c r="EC21" s="76"/>
      <c r="ED21" s="76" t="str">
        <f t="shared" si="69"/>
        <v xml:space="preserve"> </v>
      </c>
      <c r="EE21" s="76"/>
      <c r="EF21" s="76"/>
      <c r="EG21" s="79" t="str">
        <f t="shared" si="70"/>
        <v xml:space="preserve"> </v>
      </c>
      <c r="EH21" s="76"/>
      <c r="EI21" s="76"/>
      <c r="EJ21" s="79" t="str">
        <f t="shared" si="71"/>
        <v xml:space="preserve"> </v>
      </c>
      <c r="EK21" s="76"/>
      <c r="EL21" s="76"/>
      <c r="EM21" s="79" t="str">
        <f t="shared" si="72"/>
        <v>Dieciocho Pesos</v>
      </c>
      <c r="EN21" s="79"/>
      <c r="EO21" s="79" t="str">
        <f t="shared" si="73"/>
        <v xml:space="preserve"> </v>
      </c>
      <c r="EP21" s="76"/>
      <c r="ER21" s="73">
        <v>16</v>
      </c>
      <c r="ES21" s="73" t="s">
        <v>274</v>
      </c>
    </row>
    <row r="22" spans="1:149" hidden="1" x14ac:dyDescent="0.2">
      <c r="A22" s="74">
        <v>19</v>
      </c>
      <c r="B22" s="75" t="str">
        <f t="shared" si="3"/>
        <v>Diecinueve Pesos M/L</v>
      </c>
      <c r="C22" s="76"/>
      <c r="D22" s="77">
        <f t="shared" si="4"/>
        <v>19</v>
      </c>
      <c r="E22" s="76" t="str">
        <f t="shared" si="5"/>
        <v/>
      </c>
      <c r="F22" s="76" t="str">
        <f t="shared" si="6"/>
        <v xml:space="preserve"> Pesos</v>
      </c>
      <c r="G22" s="76" t="str">
        <f t="shared" si="7"/>
        <v xml:space="preserve">  billones</v>
      </c>
      <c r="H22" s="76"/>
      <c r="I22" s="76" t="str">
        <f t="shared" si="8"/>
        <v xml:space="preserve"> Pesos</v>
      </c>
      <c r="J22" s="76" t="s">
        <v>79</v>
      </c>
      <c r="K22" s="76"/>
      <c r="L22" s="76" t="str">
        <f t="shared" si="9"/>
        <v xml:space="preserve"> Pesos</v>
      </c>
      <c r="M22" s="76" t="str">
        <f t="shared" si="10"/>
        <v xml:space="preserve">  millones</v>
      </c>
      <c r="N22" s="76"/>
      <c r="O22" s="76" t="str">
        <f t="shared" si="11"/>
        <v xml:space="preserve"> Pesos</v>
      </c>
      <c r="P22" s="76" t="s">
        <v>79</v>
      </c>
      <c r="Q22" s="76"/>
      <c r="R22" s="76" t="str">
        <f t="shared" si="12"/>
        <v xml:space="preserve"> y </v>
      </c>
      <c r="S22" s="76" t="str">
        <f t="shared" si="13"/>
        <v xml:space="preserve"> Pesos</v>
      </c>
      <c r="T22" s="76" t="str">
        <f t="shared" si="14"/>
        <v xml:space="preserve"> Centavos</v>
      </c>
      <c r="U22" s="76" t="str">
        <f t="shared" si="15"/>
        <v xml:space="preserve"> centavos</v>
      </c>
      <c r="V22" s="76">
        <v>15</v>
      </c>
      <c r="W22" s="76">
        <v>14</v>
      </c>
      <c r="X22" s="76">
        <v>13</v>
      </c>
      <c r="Y22" s="76">
        <v>12</v>
      </c>
      <c r="Z22" s="76">
        <v>11</v>
      </c>
      <c r="AA22" s="76">
        <v>10</v>
      </c>
      <c r="AB22" s="76">
        <v>9</v>
      </c>
      <c r="AC22" s="76">
        <f t="shared" si="75"/>
        <v>8</v>
      </c>
      <c r="AD22" s="76">
        <f t="shared" si="75"/>
        <v>7</v>
      </c>
      <c r="AE22" s="76">
        <f t="shared" si="75"/>
        <v>6</v>
      </c>
      <c r="AF22" s="76">
        <f t="shared" si="75"/>
        <v>5</v>
      </c>
      <c r="AG22" s="76">
        <f t="shared" si="75"/>
        <v>4</v>
      </c>
      <c r="AH22" s="76">
        <f t="shared" si="75"/>
        <v>3</v>
      </c>
      <c r="AI22" s="76">
        <f t="shared" si="75"/>
        <v>2</v>
      </c>
      <c r="AJ22" s="76">
        <f t="shared" si="75"/>
        <v>1</v>
      </c>
      <c r="AK22" s="76">
        <f t="shared" si="75"/>
        <v>0</v>
      </c>
      <c r="AL22" s="76">
        <f t="shared" si="75"/>
        <v>-1</v>
      </c>
      <c r="AM22" s="76">
        <f t="shared" si="75"/>
        <v>-2</v>
      </c>
      <c r="AN22" s="76"/>
      <c r="AO22" s="78">
        <f t="shared" si="1"/>
        <v>0</v>
      </c>
      <c r="AP22" s="78">
        <f t="shared" si="76"/>
        <v>0</v>
      </c>
      <c r="AQ22" s="78">
        <f t="shared" si="76"/>
        <v>0</v>
      </c>
      <c r="AR22" s="78">
        <f t="shared" si="76"/>
        <v>0</v>
      </c>
      <c r="AS22" s="78">
        <f t="shared" si="76"/>
        <v>0</v>
      </c>
      <c r="AT22" s="78">
        <f t="shared" si="76"/>
        <v>0</v>
      </c>
      <c r="AU22" s="78">
        <f t="shared" si="76"/>
        <v>0</v>
      </c>
      <c r="AV22" s="78">
        <f t="shared" si="76"/>
        <v>0</v>
      </c>
      <c r="AW22" s="78">
        <f t="shared" si="76"/>
        <v>0</v>
      </c>
      <c r="AX22" s="78">
        <f t="shared" si="76"/>
        <v>0</v>
      </c>
      <c r="AY22" s="78">
        <f t="shared" si="76"/>
        <v>0</v>
      </c>
      <c r="AZ22" s="78">
        <f t="shared" si="76"/>
        <v>0</v>
      </c>
      <c r="BA22" s="78">
        <f t="shared" si="76"/>
        <v>0</v>
      </c>
      <c r="BB22" s="78">
        <f t="shared" si="76"/>
        <v>1</v>
      </c>
      <c r="BC22" s="78">
        <f t="shared" si="76"/>
        <v>19</v>
      </c>
      <c r="BD22" s="78">
        <f t="shared" si="76"/>
        <v>190</v>
      </c>
      <c r="BE22" s="78">
        <f t="shared" si="74"/>
        <v>1900</v>
      </c>
      <c r="BF22" s="76"/>
      <c r="BG22" s="76">
        <f t="shared" si="16"/>
        <v>0</v>
      </c>
      <c r="BH22" s="78">
        <f t="shared" si="17"/>
        <v>0</v>
      </c>
      <c r="BI22" s="78">
        <f t="shared" si="18"/>
        <v>0</v>
      </c>
      <c r="BJ22" s="78">
        <f t="shared" si="19"/>
        <v>0</v>
      </c>
      <c r="BK22" s="78">
        <f t="shared" si="20"/>
        <v>0</v>
      </c>
      <c r="BL22" s="78">
        <f t="shared" si="21"/>
        <v>0</v>
      </c>
      <c r="BM22" s="78">
        <f t="shared" si="22"/>
        <v>0</v>
      </c>
      <c r="BN22" s="78">
        <f t="shared" si="23"/>
        <v>0</v>
      </c>
      <c r="BO22" s="78">
        <f t="shared" si="24"/>
        <v>0</v>
      </c>
      <c r="BP22" s="78">
        <f t="shared" si="25"/>
        <v>0</v>
      </c>
      <c r="BQ22" s="78">
        <f t="shared" si="26"/>
        <v>0</v>
      </c>
      <c r="BR22" s="78">
        <f t="shared" si="27"/>
        <v>0</v>
      </c>
      <c r="BS22" s="78">
        <f t="shared" si="28"/>
        <v>0</v>
      </c>
      <c r="BT22" s="78">
        <f t="shared" si="29"/>
        <v>10</v>
      </c>
      <c r="BU22" s="78">
        <f t="shared" si="30"/>
        <v>9</v>
      </c>
      <c r="BV22" s="78">
        <f t="shared" si="31"/>
        <v>0</v>
      </c>
      <c r="BW22" s="78">
        <f t="shared" si="32"/>
        <v>0</v>
      </c>
      <c r="BX22" s="76"/>
      <c r="BY22" s="76"/>
      <c r="BZ22" s="78">
        <f t="shared" si="33"/>
        <v>0</v>
      </c>
      <c r="CA22" s="78"/>
      <c r="CB22" s="78"/>
      <c r="CC22" s="78">
        <f t="shared" si="34"/>
        <v>0</v>
      </c>
      <c r="CD22" s="78"/>
      <c r="CE22" s="78"/>
      <c r="CF22" s="78">
        <f t="shared" si="35"/>
        <v>0</v>
      </c>
      <c r="CG22" s="76"/>
      <c r="CH22" s="78"/>
      <c r="CI22" s="78">
        <f t="shared" si="36"/>
        <v>0</v>
      </c>
      <c r="CJ22" s="76"/>
      <c r="CK22" s="78"/>
      <c r="CL22" s="78">
        <f t="shared" si="37"/>
        <v>19</v>
      </c>
      <c r="CM22" s="76"/>
      <c r="CN22" s="78">
        <f t="shared" si="38"/>
        <v>0</v>
      </c>
      <c r="CO22" s="76"/>
      <c r="CP22" s="76"/>
      <c r="CQ22" s="76" t="str">
        <f t="shared" si="39"/>
        <v/>
      </c>
      <c r="CR22" s="76" t="str">
        <f t="shared" si="40"/>
        <v/>
      </c>
      <c r="CS22" s="76" t="str">
        <f t="shared" si="41"/>
        <v xml:space="preserve">   billones</v>
      </c>
      <c r="CT22" s="76" t="str">
        <f t="shared" si="42"/>
        <v/>
      </c>
      <c r="CU22" s="76" t="str">
        <f t="shared" si="43"/>
        <v/>
      </c>
      <c r="CV22" s="76" t="str">
        <f t="shared" si="44"/>
        <v xml:space="preserve">  mil</v>
      </c>
      <c r="CW22" s="76" t="str">
        <f t="shared" si="45"/>
        <v/>
      </c>
      <c r="CX22" s="76" t="str">
        <f t="shared" si="46"/>
        <v/>
      </c>
      <c r="CY22" s="76" t="str">
        <f t="shared" si="47"/>
        <v xml:space="preserve">   millones</v>
      </c>
      <c r="CZ22" s="76" t="str">
        <f t="shared" si="48"/>
        <v/>
      </c>
      <c r="DA22" s="76" t="str">
        <f t="shared" si="49"/>
        <v/>
      </c>
      <c r="DB22" s="76" t="str">
        <f t="shared" si="50"/>
        <v xml:space="preserve">  mil</v>
      </c>
      <c r="DC22" s="76" t="str">
        <f t="shared" si="51"/>
        <v/>
      </c>
      <c r="DD22" s="76" t="str">
        <f t="shared" si="52"/>
        <v xml:space="preserve">Diez y </v>
      </c>
      <c r="DE22" s="76" t="str">
        <f t="shared" si="53"/>
        <v>Nueve Pesos</v>
      </c>
      <c r="DF22" s="76" t="str">
        <f t="shared" si="54"/>
        <v xml:space="preserve">  Centavos</v>
      </c>
      <c r="DG22" s="76" t="str">
        <f t="shared" si="55"/>
        <v xml:space="preserve">  centavos</v>
      </c>
      <c r="DH22" s="76" t="str">
        <f t="shared" si="56"/>
        <v xml:space="preserve"> </v>
      </c>
      <c r="DI22" s="76" t="str">
        <f t="shared" si="57"/>
        <v/>
      </c>
      <c r="DJ22" s="76"/>
      <c r="DK22" s="76" t="str">
        <f t="shared" si="58"/>
        <v xml:space="preserve"> </v>
      </c>
      <c r="DL22" s="76" t="str">
        <f t="shared" si="59"/>
        <v/>
      </c>
      <c r="DM22" s="76"/>
      <c r="DN22" s="76" t="str">
        <f t="shared" si="60"/>
        <v xml:space="preserve"> </v>
      </c>
      <c r="DO22" s="76" t="str">
        <f t="shared" si="61"/>
        <v/>
      </c>
      <c r="DP22" s="76"/>
      <c r="DQ22" s="76" t="str">
        <f t="shared" si="62"/>
        <v xml:space="preserve"> </v>
      </c>
      <c r="DR22" s="76" t="str">
        <f t="shared" si="63"/>
        <v/>
      </c>
      <c r="DS22" s="76"/>
      <c r="DT22" s="76" t="str">
        <f t="shared" si="64"/>
        <v>Diecinueve</v>
      </c>
      <c r="DU22" s="76" t="str">
        <f t="shared" si="65"/>
        <v xml:space="preserve"> Pesos</v>
      </c>
      <c r="DV22" s="76" t="str">
        <f t="shared" si="66"/>
        <v xml:space="preserve"> </v>
      </c>
      <c r="DW22" s="76" t="str">
        <f t="shared" si="67"/>
        <v/>
      </c>
      <c r="DX22" s="76"/>
      <c r="DY22" s="76"/>
      <c r="DZ22" s="76"/>
      <c r="EA22" s="76" t="str">
        <f t="shared" si="68"/>
        <v xml:space="preserve"> </v>
      </c>
      <c r="EB22" s="76"/>
      <c r="EC22" s="76"/>
      <c r="ED22" s="76" t="str">
        <f t="shared" si="69"/>
        <v xml:space="preserve"> </v>
      </c>
      <c r="EE22" s="76"/>
      <c r="EF22" s="76"/>
      <c r="EG22" s="79" t="str">
        <f t="shared" si="70"/>
        <v xml:space="preserve"> </v>
      </c>
      <c r="EH22" s="76"/>
      <c r="EI22" s="76"/>
      <c r="EJ22" s="79" t="str">
        <f t="shared" si="71"/>
        <v xml:space="preserve"> </v>
      </c>
      <c r="EK22" s="76"/>
      <c r="EL22" s="76"/>
      <c r="EM22" s="79" t="str">
        <f t="shared" si="72"/>
        <v>Diecinueve Pesos</v>
      </c>
      <c r="EN22" s="79"/>
      <c r="EO22" s="79" t="str">
        <f t="shared" si="73"/>
        <v xml:space="preserve"> </v>
      </c>
      <c r="EP22" s="76"/>
      <c r="ER22" s="73">
        <v>17</v>
      </c>
      <c r="ES22" s="73" t="s">
        <v>275</v>
      </c>
    </row>
    <row r="23" spans="1:149" hidden="1" x14ac:dyDescent="0.2">
      <c r="A23" s="74">
        <v>20</v>
      </c>
      <c r="B23" s="75" t="str">
        <f t="shared" si="3"/>
        <v>Veinte Pesos M/L</v>
      </c>
      <c r="C23" s="76"/>
      <c r="D23" s="77">
        <f t="shared" si="4"/>
        <v>20</v>
      </c>
      <c r="E23" s="76" t="str">
        <f t="shared" si="5"/>
        <v/>
      </c>
      <c r="F23" s="76" t="str">
        <f t="shared" si="6"/>
        <v xml:space="preserve"> Pesos</v>
      </c>
      <c r="G23" s="76" t="str">
        <f t="shared" si="7"/>
        <v xml:space="preserve">  billones</v>
      </c>
      <c r="H23" s="76"/>
      <c r="I23" s="76" t="str">
        <f t="shared" si="8"/>
        <v xml:space="preserve"> Pesos</v>
      </c>
      <c r="J23" s="76" t="s">
        <v>79</v>
      </c>
      <c r="K23" s="76"/>
      <c r="L23" s="76" t="str">
        <f t="shared" si="9"/>
        <v xml:space="preserve"> Pesos</v>
      </c>
      <c r="M23" s="76" t="str">
        <f t="shared" si="10"/>
        <v xml:space="preserve">  millones</v>
      </c>
      <c r="N23" s="76"/>
      <c r="O23" s="76" t="str">
        <f t="shared" si="11"/>
        <v xml:space="preserve"> Pesos</v>
      </c>
      <c r="P23" s="76" t="s">
        <v>79</v>
      </c>
      <c r="Q23" s="76"/>
      <c r="R23" s="76" t="str">
        <f t="shared" si="12"/>
        <v xml:space="preserve"> Pesos</v>
      </c>
      <c r="S23" s="76" t="str">
        <f t="shared" si="13"/>
        <v xml:space="preserve"> Pesos</v>
      </c>
      <c r="T23" s="76" t="str">
        <f t="shared" si="14"/>
        <v xml:space="preserve"> Centavos</v>
      </c>
      <c r="U23" s="76" t="str">
        <f t="shared" si="15"/>
        <v xml:space="preserve"> centavos</v>
      </c>
      <c r="V23" s="76">
        <v>15</v>
      </c>
      <c r="W23" s="76">
        <v>14</v>
      </c>
      <c r="X23" s="76">
        <v>13</v>
      </c>
      <c r="Y23" s="76">
        <v>12</v>
      </c>
      <c r="Z23" s="76">
        <v>11</v>
      </c>
      <c r="AA23" s="76">
        <v>10</v>
      </c>
      <c r="AB23" s="76">
        <v>9</v>
      </c>
      <c r="AC23" s="76">
        <f t="shared" si="75"/>
        <v>8</v>
      </c>
      <c r="AD23" s="76">
        <f t="shared" si="75"/>
        <v>7</v>
      </c>
      <c r="AE23" s="76">
        <f t="shared" si="75"/>
        <v>6</v>
      </c>
      <c r="AF23" s="76">
        <f t="shared" si="75"/>
        <v>5</v>
      </c>
      <c r="AG23" s="76">
        <f t="shared" si="75"/>
        <v>4</v>
      </c>
      <c r="AH23" s="76">
        <f t="shared" si="75"/>
        <v>3</v>
      </c>
      <c r="AI23" s="76">
        <f t="shared" si="75"/>
        <v>2</v>
      </c>
      <c r="AJ23" s="76">
        <f t="shared" si="75"/>
        <v>1</v>
      </c>
      <c r="AK23" s="76">
        <f t="shared" si="75"/>
        <v>0</v>
      </c>
      <c r="AL23" s="76">
        <f t="shared" si="75"/>
        <v>-1</v>
      </c>
      <c r="AM23" s="76">
        <f t="shared" si="75"/>
        <v>-2</v>
      </c>
      <c r="AN23" s="76"/>
      <c r="AO23" s="78">
        <f t="shared" si="1"/>
        <v>0</v>
      </c>
      <c r="AP23" s="78">
        <f t="shared" si="76"/>
        <v>0</v>
      </c>
      <c r="AQ23" s="78">
        <f t="shared" si="76"/>
        <v>0</v>
      </c>
      <c r="AR23" s="78">
        <f t="shared" si="76"/>
        <v>0</v>
      </c>
      <c r="AS23" s="78">
        <f t="shared" si="76"/>
        <v>0</v>
      </c>
      <c r="AT23" s="78">
        <f t="shared" si="76"/>
        <v>0</v>
      </c>
      <c r="AU23" s="78">
        <f t="shared" si="76"/>
        <v>0</v>
      </c>
      <c r="AV23" s="78">
        <f t="shared" si="76"/>
        <v>0</v>
      </c>
      <c r="AW23" s="78">
        <f t="shared" si="76"/>
        <v>0</v>
      </c>
      <c r="AX23" s="78">
        <f t="shared" si="76"/>
        <v>0</v>
      </c>
      <c r="AY23" s="78">
        <f t="shared" si="76"/>
        <v>0</v>
      </c>
      <c r="AZ23" s="78">
        <f t="shared" si="76"/>
        <v>0</v>
      </c>
      <c r="BA23" s="78">
        <f t="shared" si="76"/>
        <v>0</v>
      </c>
      <c r="BB23" s="78">
        <f t="shared" si="76"/>
        <v>2</v>
      </c>
      <c r="BC23" s="78">
        <f t="shared" si="76"/>
        <v>20</v>
      </c>
      <c r="BD23" s="78">
        <f t="shared" si="76"/>
        <v>200</v>
      </c>
      <c r="BE23" s="78">
        <f t="shared" si="74"/>
        <v>2000</v>
      </c>
      <c r="BF23" s="76"/>
      <c r="BG23" s="76">
        <f t="shared" si="16"/>
        <v>0</v>
      </c>
      <c r="BH23" s="78">
        <f t="shared" si="17"/>
        <v>0</v>
      </c>
      <c r="BI23" s="78">
        <f t="shared" si="18"/>
        <v>0</v>
      </c>
      <c r="BJ23" s="78">
        <f t="shared" si="19"/>
        <v>0</v>
      </c>
      <c r="BK23" s="78">
        <f t="shared" si="20"/>
        <v>0</v>
      </c>
      <c r="BL23" s="78">
        <f t="shared" si="21"/>
        <v>0</v>
      </c>
      <c r="BM23" s="78">
        <f t="shared" si="22"/>
        <v>0</v>
      </c>
      <c r="BN23" s="78">
        <f t="shared" si="23"/>
        <v>0</v>
      </c>
      <c r="BO23" s="78">
        <f t="shared" si="24"/>
        <v>0</v>
      </c>
      <c r="BP23" s="78">
        <f t="shared" si="25"/>
        <v>0</v>
      </c>
      <c r="BQ23" s="78">
        <f t="shared" si="26"/>
        <v>0</v>
      </c>
      <c r="BR23" s="78">
        <f t="shared" si="27"/>
        <v>0</v>
      </c>
      <c r="BS23" s="78">
        <f t="shared" si="28"/>
        <v>0</v>
      </c>
      <c r="BT23" s="78">
        <f t="shared" si="29"/>
        <v>20</v>
      </c>
      <c r="BU23" s="78">
        <f t="shared" si="30"/>
        <v>0</v>
      </c>
      <c r="BV23" s="78">
        <f t="shared" si="31"/>
        <v>0</v>
      </c>
      <c r="BW23" s="78">
        <f t="shared" si="32"/>
        <v>0</v>
      </c>
      <c r="BX23" s="76"/>
      <c r="BY23" s="76"/>
      <c r="BZ23" s="78">
        <f t="shared" si="33"/>
        <v>0</v>
      </c>
      <c r="CA23" s="78"/>
      <c r="CB23" s="78"/>
      <c r="CC23" s="78">
        <f t="shared" si="34"/>
        <v>0</v>
      </c>
      <c r="CD23" s="78"/>
      <c r="CE23" s="78"/>
      <c r="CF23" s="78">
        <f t="shared" si="35"/>
        <v>0</v>
      </c>
      <c r="CG23" s="76"/>
      <c r="CH23" s="78"/>
      <c r="CI23" s="78">
        <f t="shared" si="36"/>
        <v>0</v>
      </c>
      <c r="CJ23" s="76"/>
      <c r="CK23" s="78"/>
      <c r="CL23" s="78">
        <f t="shared" si="37"/>
        <v>20</v>
      </c>
      <c r="CM23" s="76"/>
      <c r="CN23" s="78">
        <f t="shared" si="38"/>
        <v>0</v>
      </c>
      <c r="CO23" s="76"/>
      <c r="CP23" s="76"/>
      <c r="CQ23" s="76" t="str">
        <f t="shared" si="39"/>
        <v/>
      </c>
      <c r="CR23" s="76" t="str">
        <f t="shared" si="40"/>
        <v/>
      </c>
      <c r="CS23" s="76" t="str">
        <f t="shared" si="41"/>
        <v xml:space="preserve">   billones</v>
      </c>
      <c r="CT23" s="76" t="str">
        <f t="shared" si="42"/>
        <v/>
      </c>
      <c r="CU23" s="76" t="str">
        <f t="shared" si="43"/>
        <v/>
      </c>
      <c r="CV23" s="76" t="str">
        <f t="shared" si="44"/>
        <v xml:space="preserve">  mil</v>
      </c>
      <c r="CW23" s="76" t="str">
        <f t="shared" si="45"/>
        <v/>
      </c>
      <c r="CX23" s="76" t="str">
        <f t="shared" si="46"/>
        <v/>
      </c>
      <c r="CY23" s="76" t="str">
        <f t="shared" si="47"/>
        <v xml:space="preserve">   millones</v>
      </c>
      <c r="CZ23" s="76" t="str">
        <f t="shared" si="48"/>
        <v/>
      </c>
      <c r="DA23" s="76" t="str">
        <f t="shared" si="49"/>
        <v/>
      </c>
      <c r="DB23" s="76" t="str">
        <f t="shared" si="50"/>
        <v xml:space="preserve">  mil</v>
      </c>
      <c r="DC23" s="76" t="str">
        <f t="shared" si="51"/>
        <v/>
      </c>
      <c r="DD23" s="76" t="str">
        <f t="shared" si="52"/>
        <v>veinti</v>
      </c>
      <c r="DE23" s="76" t="str">
        <f t="shared" si="53"/>
        <v xml:space="preserve">  Pesos</v>
      </c>
      <c r="DF23" s="76" t="str">
        <f t="shared" si="54"/>
        <v xml:space="preserve">  Centavos</v>
      </c>
      <c r="DG23" s="76" t="str">
        <f t="shared" si="55"/>
        <v xml:space="preserve">  centavos</v>
      </c>
      <c r="DH23" s="76" t="str">
        <f t="shared" si="56"/>
        <v xml:space="preserve"> </v>
      </c>
      <c r="DI23" s="76" t="str">
        <f t="shared" si="57"/>
        <v/>
      </c>
      <c r="DJ23" s="76"/>
      <c r="DK23" s="76" t="str">
        <f t="shared" si="58"/>
        <v xml:space="preserve"> </v>
      </c>
      <c r="DL23" s="76" t="str">
        <f t="shared" si="59"/>
        <v/>
      </c>
      <c r="DM23" s="76"/>
      <c r="DN23" s="76" t="str">
        <f t="shared" si="60"/>
        <v xml:space="preserve"> </v>
      </c>
      <c r="DO23" s="76" t="str">
        <f t="shared" si="61"/>
        <v/>
      </c>
      <c r="DP23" s="76"/>
      <c r="DQ23" s="76" t="str">
        <f t="shared" si="62"/>
        <v xml:space="preserve"> </v>
      </c>
      <c r="DR23" s="76" t="str">
        <f t="shared" si="63"/>
        <v/>
      </c>
      <c r="DS23" s="76"/>
      <c r="DT23" s="76" t="str">
        <f t="shared" si="64"/>
        <v>Veinte</v>
      </c>
      <c r="DU23" s="76" t="str">
        <f t="shared" si="65"/>
        <v xml:space="preserve"> Pesos</v>
      </c>
      <c r="DV23" s="76" t="str">
        <f t="shared" si="66"/>
        <v xml:space="preserve"> </v>
      </c>
      <c r="DW23" s="76" t="str">
        <f t="shared" si="67"/>
        <v/>
      </c>
      <c r="DX23" s="76"/>
      <c r="DY23" s="76"/>
      <c r="DZ23" s="76"/>
      <c r="EA23" s="76" t="str">
        <f t="shared" si="68"/>
        <v xml:space="preserve"> </v>
      </c>
      <c r="EB23" s="76"/>
      <c r="EC23" s="76"/>
      <c r="ED23" s="76" t="str">
        <f t="shared" si="69"/>
        <v xml:space="preserve"> </v>
      </c>
      <c r="EE23" s="76"/>
      <c r="EF23" s="76"/>
      <c r="EG23" s="79" t="str">
        <f t="shared" si="70"/>
        <v xml:space="preserve"> </v>
      </c>
      <c r="EH23" s="76"/>
      <c r="EI23" s="76"/>
      <c r="EJ23" s="79" t="str">
        <f t="shared" si="71"/>
        <v xml:space="preserve"> </v>
      </c>
      <c r="EK23" s="76"/>
      <c r="EL23" s="76"/>
      <c r="EM23" s="79" t="str">
        <f t="shared" si="72"/>
        <v>Veinte Pesos</v>
      </c>
      <c r="EN23" s="79"/>
      <c r="EO23" s="79" t="str">
        <f t="shared" si="73"/>
        <v xml:space="preserve"> </v>
      </c>
      <c r="EP23" s="76"/>
      <c r="ER23" s="73">
        <v>18</v>
      </c>
      <c r="ES23" s="73" t="s">
        <v>276</v>
      </c>
    </row>
    <row r="24" spans="1:149" hidden="1" x14ac:dyDescent="0.2">
      <c r="A24" s="74">
        <v>21</v>
      </c>
      <c r="B24" s="75" t="str">
        <f t="shared" si="3"/>
        <v>veintiUn Pesos M/L</v>
      </c>
      <c r="C24" s="76"/>
      <c r="D24" s="77">
        <f t="shared" si="4"/>
        <v>21</v>
      </c>
      <c r="E24" s="76" t="str">
        <f t="shared" si="5"/>
        <v/>
      </c>
      <c r="F24" s="76" t="str">
        <f t="shared" si="6"/>
        <v xml:space="preserve"> Pesos</v>
      </c>
      <c r="G24" s="76" t="str">
        <f t="shared" si="7"/>
        <v xml:space="preserve">  billones</v>
      </c>
      <c r="H24" s="76"/>
      <c r="I24" s="76" t="str">
        <f t="shared" si="8"/>
        <v xml:space="preserve"> Pesos</v>
      </c>
      <c r="J24" s="76" t="s">
        <v>79</v>
      </c>
      <c r="K24" s="76"/>
      <c r="L24" s="76" t="str">
        <f t="shared" si="9"/>
        <v xml:space="preserve"> Pesos</v>
      </c>
      <c r="M24" s="76" t="str">
        <f t="shared" si="10"/>
        <v xml:space="preserve">  millones</v>
      </c>
      <c r="N24" s="76"/>
      <c r="O24" s="76" t="str">
        <f t="shared" si="11"/>
        <v xml:space="preserve"> Pesos</v>
      </c>
      <c r="P24" s="76" t="s">
        <v>79</v>
      </c>
      <c r="Q24" s="76"/>
      <c r="R24" s="76" t="str">
        <f t="shared" si="12"/>
        <v xml:space="preserve"> y </v>
      </c>
      <c r="S24" s="76" t="str">
        <f t="shared" si="13"/>
        <v xml:space="preserve"> Pesos</v>
      </c>
      <c r="T24" s="76" t="str">
        <f t="shared" si="14"/>
        <v xml:space="preserve"> Centavos</v>
      </c>
      <c r="U24" s="76" t="str">
        <f t="shared" si="15"/>
        <v xml:space="preserve"> centavos</v>
      </c>
      <c r="V24" s="76">
        <v>15</v>
      </c>
      <c r="W24" s="76">
        <v>14</v>
      </c>
      <c r="X24" s="76">
        <v>13</v>
      </c>
      <c r="Y24" s="76">
        <v>12</v>
      </c>
      <c r="Z24" s="76">
        <v>11</v>
      </c>
      <c r="AA24" s="76">
        <v>10</v>
      </c>
      <c r="AB24" s="76">
        <v>9</v>
      </c>
      <c r="AC24" s="76">
        <f t="shared" si="75"/>
        <v>8</v>
      </c>
      <c r="AD24" s="76">
        <f t="shared" si="75"/>
        <v>7</v>
      </c>
      <c r="AE24" s="76">
        <f t="shared" si="75"/>
        <v>6</v>
      </c>
      <c r="AF24" s="76">
        <f t="shared" si="75"/>
        <v>5</v>
      </c>
      <c r="AG24" s="76">
        <f t="shared" si="75"/>
        <v>4</v>
      </c>
      <c r="AH24" s="76">
        <f t="shared" si="75"/>
        <v>3</v>
      </c>
      <c r="AI24" s="76">
        <f t="shared" si="75"/>
        <v>2</v>
      </c>
      <c r="AJ24" s="76">
        <f t="shared" si="75"/>
        <v>1</v>
      </c>
      <c r="AK24" s="76">
        <f t="shared" si="75"/>
        <v>0</v>
      </c>
      <c r="AL24" s="76">
        <f t="shared" si="75"/>
        <v>-1</v>
      </c>
      <c r="AM24" s="76">
        <f t="shared" si="75"/>
        <v>-2</v>
      </c>
      <c r="AN24" s="76"/>
      <c r="AO24" s="78">
        <f t="shared" si="1"/>
        <v>0</v>
      </c>
      <c r="AP24" s="78">
        <f t="shared" si="76"/>
        <v>0</v>
      </c>
      <c r="AQ24" s="78">
        <f t="shared" si="76"/>
        <v>0</v>
      </c>
      <c r="AR24" s="78">
        <f t="shared" si="76"/>
        <v>0</v>
      </c>
      <c r="AS24" s="78">
        <f t="shared" si="76"/>
        <v>0</v>
      </c>
      <c r="AT24" s="78">
        <f t="shared" si="76"/>
        <v>0</v>
      </c>
      <c r="AU24" s="78">
        <f t="shared" si="76"/>
        <v>0</v>
      </c>
      <c r="AV24" s="78">
        <f t="shared" si="76"/>
        <v>0</v>
      </c>
      <c r="AW24" s="78">
        <f t="shared" si="76"/>
        <v>0</v>
      </c>
      <c r="AX24" s="78">
        <f t="shared" si="76"/>
        <v>0</v>
      </c>
      <c r="AY24" s="78">
        <f t="shared" si="76"/>
        <v>0</v>
      </c>
      <c r="AZ24" s="78">
        <f t="shared" si="76"/>
        <v>0</v>
      </c>
      <c r="BA24" s="78">
        <f t="shared" si="76"/>
        <v>0</v>
      </c>
      <c r="BB24" s="78">
        <f t="shared" si="76"/>
        <v>2</v>
      </c>
      <c r="BC24" s="78">
        <f t="shared" si="76"/>
        <v>21</v>
      </c>
      <c r="BD24" s="78">
        <f t="shared" si="76"/>
        <v>210</v>
      </c>
      <c r="BE24" s="78">
        <f t="shared" si="74"/>
        <v>2100</v>
      </c>
      <c r="BF24" s="76"/>
      <c r="BG24" s="76">
        <f t="shared" si="16"/>
        <v>0</v>
      </c>
      <c r="BH24" s="78">
        <f t="shared" si="17"/>
        <v>0</v>
      </c>
      <c r="BI24" s="78">
        <f t="shared" si="18"/>
        <v>0</v>
      </c>
      <c r="BJ24" s="78">
        <f t="shared" si="19"/>
        <v>0</v>
      </c>
      <c r="BK24" s="78">
        <f t="shared" si="20"/>
        <v>0</v>
      </c>
      <c r="BL24" s="78">
        <f t="shared" si="21"/>
        <v>0</v>
      </c>
      <c r="BM24" s="78">
        <f t="shared" si="22"/>
        <v>0</v>
      </c>
      <c r="BN24" s="78">
        <f t="shared" si="23"/>
        <v>0</v>
      </c>
      <c r="BO24" s="78">
        <f t="shared" si="24"/>
        <v>0</v>
      </c>
      <c r="BP24" s="78">
        <f t="shared" si="25"/>
        <v>0</v>
      </c>
      <c r="BQ24" s="78">
        <f t="shared" si="26"/>
        <v>0</v>
      </c>
      <c r="BR24" s="78">
        <f t="shared" si="27"/>
        <v>0</v>
      </c>
      <c r="BS24" s="78">
        <f t="shared" si="28"/>
        <v>0</v>
      </c>
      <c r="BT24" s="78">
        <f t="shared" si="29"/>
        <v>20</v>
      </c>
      <c r="BU24" s="78">
        <f t="shared" si="30"/>
        <v>1</v>
      </c>
      <c r="BV24" s="78">
        <f t="shared" si="31"/>
        <v>0</v>
      </c>
      <c r="BW24" s="78">
        <f t="shared" si="32"/>
        <v>0</v>
      </c>
      <c r="BX24" s="76"/>
      <c r="BY24" s="76"/>
      <c r="BZ24" s="78">
        <f t="shared" si="33"/>
        <v>0</v>
      </c>
      <c r="CA24" s="78"/>
      <c r="CB24" s="78"/>
      <c r="CC24" s="78">
        <f t="shared" si="34"/>
        <v>0</v>
      </c>
      <c r="CD24" s="78"/>
      <c r="CE24" s="78"/>
      <c r="CF24" s="78">
        <f t="shared" si="35"/>
        <v>0</v>
      </c>
      <c r="CG24" s="76"/>
      <c r="CH24" s="78"/>
      <c r="CI24" s="78">
        <f t="shared" si="36"/>
        <v>0</v>
      </c>
      <c r="CJ24" s="76"/>
      <c r="CK24" s="78"/>
      <c r="CL24" s="78">
        <f t="shared" si="37"/>
        <v>21</v>
      </c>
      <c r="CM24" s="76"/>
      <c r="CN24" s="78">
        <f t="shared" si="38"/>
        <v>0</v>
      </c>
      <c r="CO24" s="76"/>
      <c r="CP24" s="76"/>
      <c r="CQ24" s="76" t="str">
        <f t="shared" si="39"/>
        <v/>
      </c>
      <c r="CR24" s="76" t="str">
        <f t="shared" si="40"/>
        <v/>
      </c>
      <c r="CS24" s="76" t="str">
        <f t="shared" si="41"/>
        <v xml:space="preserve">   billones</v>
      </c>
      <c r="CT24" s="76" t="str">
        <f t="shared" si="42"/>
        <v/>
      </c>
      <c r="CU24" s="76" t="str">
        <f t="shared" si="43"/>
        <v/>
      </c>
      <c r="CV24" s="76" t="str">
        <f t="shared" si="44"/>
        <v xml:space="preserve">  mil</v>
      </c>
      <c r="CW24" s="76" t="str">
        <f t="shared" si="45"/>
        <v/>
      </c>
      <c r="CX24" s="76" t="str">
        <f t="shared" si="46"/>
        <v/>
      </c>
      <c r="CY24" s="76" t="str">
        <f t="shared" si="47"/>
        <v xml:space="preserve">   millones</v>
      </c>
      <c r="CZ24" s="76" t="str">
        <f t="shared" si="48"/>
        <v/>
      </c>
      <c r="DA24" s="76" t="str">
        <f t="shared" si="49"/>
        <v/>
      </c>
      <c r="DB24" s="76" t="str">
        <f t="shared" si="50"/>
        <v xml:space="preserve">  mil</v>
      </c>
      <c r="DC24" s="76" t="str">
        <f t="shared" si="51"/>
        <v/>
      </c>
      <c r="DD24" s="76" t="str">
        <f t="shared" si="52"/>
        <v>veinti</v>
      </c>
      <c r="DE24" s="76" t="str">
        <f t="shared" si="53"/>
        <v>Un Pesos</v>
      </c>
      <c r="DF24" s="76" t="str">
        <f t="shared" si="54"/>
        <v xml:space="preserve">  Centavos</v>
      </c>
      <c r="DG24" s="76" t="str">
        <f t="shared" si="55"/>
        <v xml:space="preserve">  centavos</v>
      </c>
      <c r="DH24" s="76" t="str">
        <f t="shared" si="56"/>
        <v xml:space="preserve"> </v>
      </c>
      <c r="DI24" s="76" t="str">
        <f t="shared" si="57"/>
        <v/>
      </c>
      <c r="DJ24" s="76"/>
      <c r="DK24" s="76" t="str">
        <f t="shared" si="58"/>
        <v xml:space="preserve"> </v>
      </c>
      <c r="DL24" s="76" t="str">
        <f t="shared" si="59"/>
        <v/>
      </c>
      <c r="DM24" s="76"/>
      <c r="DN24" s="76" t="str">
        <f t="shared" si="60"/>
        <v xml:space="preserve"> </v>
      </c>
      <c r="DO24" s="76" t="str">
        <f t="shared" si="61"/>
        <v/>
      </c>
      <c r="DP24" s="76"/>
      <c r="DQ24" s="76" t="str">
        <f t="shared" si="62"/>
        <v xml:space="preserve"> </v>
      </c>
      <c r="DR24" s="76" t="str">
        <f t="shared" si="63"/>
        <v/>
      </c>
      <c r="DS24" s="76"/>
      <c r="DT24" s="76" t="e">
        <f t="shared" si="64"/>
        <v>#N/A</v>
      </c>
      <c r="DU24" s="76" t="str">
        <f t="shared" si="65"/>
        <v xml:space="preserve"> Pesos</v>
      </c>
      <c r="DV24" s="76" t="str">
        <f t="shared" si="66"/>
        <v xml:space="preserve"> </v>
      </c>
      <c r="DW24" s="76" t="str">
        <f t="shared" si="67"/>
        <v/>
      </c>
      <c r="DX24" s="76"/>
      <c r="DY24" s="76"/>
      <c r="DZ24" s="76"/>
      <c r="EA24" s="76" t="str">
        <f t="shared" si="68"/>
        <v xml:space="preserve"> </v>
      </c>
      <c r="EB24" s="76"/>
      <c r="EC24" s="76"/>
      <c r="ED24" s="76" t="str">
        <f t="shared" si="69"/>
        <v xml:space="preserve"> </v>
      </c>
      <c r="EE24" s="76"/>
      <c r="EF24" s="76"/>
      <c r="EG24" s="79" t="str">
        <f t="shared" si="70"/>
        <v xml:space="preserve"> </v>
      </c>
      <c r="EH24" s="76"/>
      <c r="EI24" s="76"/>
      <c r="EJ24" s="79" t="str">
        <f t="shared" si="71"/>
        <v xml:space="preserve"> </v>
      </c>
      <c r="EK24" s="76"/>
      <c r="EL24" s="76"/>
      <c r="EM24" s="79" t="str">
        <f t="shared" si="72"/>
        <v>veintiUn Pesos</v>
      </c>
      <c r="EN24" s="79"/>
      <c r="EO24" s="79" t="str">
        <f t="shared" si="73"/>
        <v xml:space="preserve"> </v>
      </c>
      <c r="EP24" s="76"/>
      <c r="ER24" s="73">
        <v>19</v>
      </c>
      <c r="ES24" s="73" t="s">
        <v>277</v>
      </c>
    </row>
    <row r="25" spans="1:149" hidden="1" x14ac:dyDescent="0.2">
      <c r="A25" s="74">
        <v>22</v>
      </c>
      <c r="B25" s="75" t="str">
        <f t="shared" si="3"/>
        <v>veintiDos Pesos M/L</v>
      </c>
      <c r="C25" s="76"/>
      <c r="D25" s="77">
        <f t="shared" si="4"/>
        <v>22</v>
      </c>
      <c r="E25" s="76" t="str">
        <f t="shared" si="5"/>
        <v/>
      </c>
      <c r="F25" s="76" t="str">
        <f t="shared" si="6"/>
        <v xml:space="preserve"> Pesos</v>
      </c>
      <c r="G25" s="76" t="str">
        <f t="shared" si="7"/>
        <v xml:space="preserve">  billones</v>
      </c>
      <c r="H25" s="76"/>
      <c r="I25" s="76" t="str">
        <f t="shared" si="8"/>
        <v xml:space="preserve"> Pesos</v>
      </c>
      <c r="J25" s="76" t="s">
        <v>79</v>
      </c>
      <c r="K25" s="76"/>
      <c r="L25" s="76" t="str">
        <f t="shared" si="9"/>
        <v xml:space="preserve"> Pesos</v>
      </c>
      <c r="M25" s="76" t="str">
        <f t="shared" si="10"/>
        <v xml:space="preserve">  millones</v>
      </c>
      <c r="N25" s="76"/>
      <c r="O25" s="76" t="str">
        <f t="shared" si="11"/>
        <v xml:space="preserve"> Pesos</v>
      </c>
      <c r="P25" s="76" t="s">
        <v>79</v>
      </c>
      <c r="Q25" s="76"/>
      <c r="R25" s="76" t="str">
        <f t="shared" si="12"/>
        <v xml:space="preserve"> y </v>
      </c>
      <c r="S25" s="76" t="str">
        <f t="shared" si="13"/>
        <v xml:space="preserve"> Pesos</v>
      </c>
      <c r="T25" s="76" t="str">
        <f t="shared" si="14"/>
        <v xml:space="preserve"> Centavos</v>
      </c>
      <c r="U25" s="76" t="str">
        <f t="shared" si="15"/>
        <v xml:space="preserve"> centavos</v>
      </c>
      <c r="V25" s="76">
        <v>15</v>
      </c>
      <c r="W25" s="76">
        <v>14</v>
      </c>
      <c r="X25" s="76">
        <v>13</v>
      </c>
      <c r="Y25" s="76">
        <v>12</v>
      </c>
      <c r="Z25" s="76">
        <v>11</v>
      </c>
      <c r="AA25" s="76">
        <v>10</v>
      </c>
      <c r="AB25" s="76">
        <v>9</v>
      </c>
      <c r="AC25" s="76">
        <f t="shared" si="75"/>
        <v>8</v>
      </c>
      <c r="AD25" s="76">
        <f t="shared" si="75"/>
        <v>7</v>
      </c>
      <c r="AE25" s="76">
        <f t="shared" si="75"/>
        <v>6</v>
      </c>
      <c r="AF25" s="76">
        <f t="shared" si="75"/>
        <v>5</v>
      </c>
      <c r="AG25" s="76">
        <f t="shared" si="75"/>
        <v>4</v>
      </c>
      <c r="AH25" s="76">
        <f t="shared" si="75"/>
        <v>3</v>
      </c>
      <c r="AI25" s="76">
        <f t="shared" si="75"/>
        <v>2</v>
      </c>
      <c r="AJ25" s="76">
        <f t="shared" si="75"/>
        <v>1</v>
      </c>
      <c r="AK25" s="76">
        <f t="shared" si="75"/>
        <v>0</v>
      </c>
      <c r="AL25" s="76">
        <f t="shared" si="75"/>
        <v>-1</v>
      </c>
      <c r="AM25" s="76">
        <f t="shared" si="75"/>
        <v>-2</v>
      </c>
      <c r="AN25" s="76"/>
      <c r="AO25" s="78">
        <f t="shared" si="1"/>
        <v>0</v>
      </c>
      <c r="AP25" s="78">
        <f t="shared" si="76"/>
        <v>0</v>
      </c>
      <c r="AQ25" s="78">
        <f t="shared" si="76"/>
        <v>0</v>
      </c>
      <c r="AR25" s="78">
        <f t="shared" si="76"/>
        <v>0</v>
      </c>
      <c r="AS25" s="78">
        <f t="shared" si="76"/>
        <v>0</v>
      </c>
      <c r="AT25" s="78">
        <f t="shared" si="76"/>
        <v>0</v>
      </c>
      <c r="AU25" s="78">
        <f t="shared" si="76"/>
        <v>0</v>
      </c>
      <c r="AV25" s="78">
        <f t="shared" si="76"/>
        <v>0</v>
      </c>
      <c r="AW25" s="78">
        <f t="shared" si="76"/>
        <v>0</v>
      </c>
      <c r="AX25" s="78">
        <f t="shared" si="76"/>
        <v>0</v>
      </c>
      <c r="AY25" s="78">
        <f t="shared" si="76"/>
        <v>0</v>
      </c>
      <c r="AZ25" s="78">
        <f t="shared" si="76"/>
        <v>0</v>
      </c>
      <c r="BA25" s="78">
        <f t="shared" si="76"/>
        <v>0</v>
      </c>
      <c r="BB25" s="78">
        <f t="shared" si="76"/>
        <v>2</v>
      </c>
      <c r="BC25" s="78">
        <f t="shared" si="76"/>
        <v>22</v>
      </c>
      <c r="BD25" s="78">
        <f t="shared" si="76"/>
        <v>220</v>
      </c>
      <c r="BE25" s="78">
        <f t="shared" si="74"/>
        <v>2200</v>
      </c>
      <c r="BF25" s="76"/>
      <c r="BG25" s="76">
        <f t="shared" si="16"/>
        <v>0</v>
      </c>
      <c r="BH25" s="78">
        <f t="shared" si="17"/>
        <v>0</v>
      </c>
      <c r="BI25" s="78">
        <f t="shared" si="18"/>
        <v>0</v>
      </c>
      <c r="BJ25" s="78">
        <f t="shared" si="19"/>
        <v>0</v>
      </c>
      <c r="BK25" s="78">
        <f t="shared" si="20"/>
        <v>0</v>
      </c>
      <c r="BL25" s="78">
        <f t="shared" si="21"/>
        <v>0</v>
      </c>
      <c r="BM25" s="78">
        <f t="shared" si="22"/>
        <v>0</v>
      </c>
      <c r="BN25" s="78">
        <f t="shared" si="23"/>
        <v>0</v>
      </c>
      <c r="BO25" s="78">
        <f t="shared" si="24"/>
        <v>0</v>
      </c>
      <c r="BP25" s="78">
        <f t="shared" si="25"/>
        <v>0</v>
      </c>
      <c r="BQ25" s="78">
        <f t="shared" si="26"/>
        <v>0</v>
      </c>
      <c r="BR25" s="78">
        <f t="shared" si="27"/>
        <v>0</v>
      </c>
      <c r="BS25" s="78">
        <f t="shared" si="28"/>
        <v>0</v>
      </c>
      <c r="BT25" s="78">
        <f t="shared" si="29"/>
        <v>20</v>
      </c>
      <c r="BU25" s="78">
        <f t="shared" si="30"/>
        <v>2</v>
      </c>
      <c r="BV25" s="78">
        <f t="shared" si="31"/>
        <v>0</v>
      </c>
      <c r="BW25" s="78">
        <f t="shared" si="32"/>
        <v>0</v>
      </c>
      <c r="BX25" s="76"/>
      <c r="BY25" s="76"/>
      <c r="BZ25" s="78">
        <f t="shared" si="33"/>
        <v>0</v>
      </c>
      <c r="CA25" s="78"/>
      <c r="CB25" s="78"/>
      <c r="CC25" s="78">
        <f t="shared" si="34"/>
        <v>0</v>
      </c>
      <c r="CD25" s="78"/>
      <c r="CE25" s="78"/>
      <c r="CF25" s="78">
        <f t="shared" si="35"/>
        <v>0</v>
      </c>
      <c r="CG25" s="76"/>
      <c r="CH25" s="78"/>
      <c r="CI25" s="78">
        <f t="shared" si="36"/>
        <v>0</v>
      </c>
      <c r="CJ25" s="76"/>
      <c r="CK25" s="78"/>
      <c r="CL25" s="78">
        <f t="shared" si="37"/>
        <v>22</v>
      </c>
      <c r="CM25" s="76"/>
      <c r="CN25" s="78">
        <f t="shared" si="38"/>
        <v>0</v>
      </c>
      <c r="CO25" s="76"/>
      <c r="CP25" s="76"/>
      <c r="CQ25" s="76" t="str">
        <f t="shared" si="39"/>
        <v/>
      </c>
      <c r="CR25" s="76" t="str">
        <f t="shared" si="40"/>
        <v/>
      </c>
      <c r="CS25" s="76" t="str">
        <f t="shared" si="41"/>
        <v xml:space="preserve">   billones</v>
      </c>
      <c r="CT25" s="76" t="str">
        <f t="shared" si="42"/>
        <v/>
      </c>
      <c r="CU25" s="76" t="str">
        <f t="shared" si="43"/>
        <v/>
      </c>
      <c r="CV25" s="76" t="str">
        <f t="shared" si="44"/>
        <v xml:space="preserve">  mil</v>
      </c>
      <c r="CW25" s="76" t="str">
        <f t="shared" si="45"/>
        <v/>
      </c>
      <c r="CX25" s="76" t="str">
        <f t="shared" si="46"/>
        <v/>
      </c>
      <c r="CY25" s="76" t="str">
        <f t="shared" si="47"/>
        <v xml:space="preserve">   millones</v>
      </c>
      <c r="CZ25" s="76" t="str">
        <f t="shared" si="48"/>
        <v/>
      </c>
      <c r="DA25" s="76" t="str">
        <f t="shared" si="49"/>
        <v/>
      </c>
      <c r="DB25" s="76" t="str">
        <f t="shared" si="50"/>
        <v xml:space="preserve">  mil</v>
      </c>
      <c r="DC25" s="76" t="str">
        <f t="shared" si="51"/>
        <v/>
      </c>
      <c r="DD25" s="76" t="str">
        <f t="shared" si="52"/>
        <v>veinti</v>
      </c>
      <c r="DE25" s="76" t="str">
        <f t="shared" si="53"/>
        <v>Dos Pesos</v>
      </c>
      <c r="DF25" s="76" t="str">
        <f t="shared" si="54"/>
        <v xml:space="preserve">  Centavos</v>
      </c>
      <c r="DG25" s="76" t="str">
        <f t="shared" si="55"/>
        <v xml:space="preserve">  centavos</v>
      </c>
      <c r="DH25" s="76" t="str">
        <f t="shared" si="56"/>
        <v xml:space="preserve"> </v>
      </c>
      <c r="DI25" s="76" t="str">
        <f t="shared" si="57"/>
        <v/>
      </c>
      <c r="DJ25" s="76"/>
      <c r="DK25" s="76" t="str">
        <f t="shared" si="58"/>
        <v xml:space="preserve"> </v>
      </c>
      <c r="DL25" s="76" t="str">
        <f t="shared" si="59"/>
        <v/>
      </c>
      <c r="DM25" s="76"/>
      <c r="DN25" s="76" t="str">
        <f t="shared" si="60"/>
        <v xml:space="preserve"> </v>
      </c>
      <c r="DO25" s="76" t="str">
        <f t="shared" si="61"/>
        <v/>
      </c>
      <c r="DP25" s="76"/>
      <c r="DQ25" s="76" t="str">
        <f t="shared" si="62"/>
        <v xml:space="preserve"> </v>
      </c>
      <c r="DR25" s="76" t="str">
        <f t="shared" si="63"/>
        <v/>
      </c>
      <c r="DS25" s="76"/>
      <c r="DT25" s="76" t="e">
        <f t="shared" si="64"/>
        <v>#N/A</v>
      </c>
      <c r="DU25" s="76" t="str">
        <f t="shared" si="65"/>
        <v xml:space="preserve"> Pesos</v>
      </c>
      <c r="DV25" s="76" t="str">
        <f t="shared" si="66"/>
        <v xml:space="preserve"> </v>
      </c>
      <c r="DW25" s="76" t="str">
        <f t="shared" si="67"/>
        <v/>
      </c>
      <c r="DX25" s="76"/>
      <c r="DY25" s="76"/>
      <c r="DZ25" s="76"/>
      <c r="EA25" s="76" t="str">
        <f t="shared" si="68"/>
        <v xml:space="preserve"> </v>
      </c>
      <c r="EB25" s="76"/>
      <c r="EC25" s="76"/>
      <c r="ED25" s="76" t="str">
        <f t="shared" si="69"/>
        <v xml:space="preserve"> </v>
      </c>
      <c r="EE25" s="76"/>
      <c r="EF25" s="76"/>
      <c r="EG25" s="79" t="str">
        <f t="shared" si="70"/>
        <v xml:space="preserve"> </v>
      </c>
      <c r="EH25" s="76"/>
      <c r="EI25" s="76"/>
      <c r="EJ25" s="79" t="str">
        <f t="shared" si="71"/>
        <v xml:space="preserve"> </v>
      </c>
      <c r="EK25" s="76"/>
      <c r="EL25" s="76"/>
      <c r="EM25" s="79" t="str">
        <f t="shared" si="72"/>
        <v>veintiDos Pesos</v>
      </c>
      <c r="EN25" s="79"/>
      <c r="EO25" s="79" t="str">
        <f t="shared" si="73"/>
        <v xml:space="preserve"> </v>
      </c>
      <c r="EP25" s="76"/>
      <c r="ER25" s="73">
        <v>20</v>
      </c>
      <c r="ES25" s="73" t="s">
        <v>278</v>
      </c>
    </row>
    <row r="26" spans="1:149" hidden="1" x14ac:dyDescent="0.2">
      <c r="A26" s="74">
        <v>23</v>
      </c>
      <c r="B26" s="75" t="str">
        <f t="shared" si="3"/>
        <v>veintiTres Pesos M/L</v>
      </c>
      <c r="C26" s="76"/>
      <c r="D26" s="77">
        <f t="shared" si="4"/>
        <v>23</v>
      </c>
      <c r="E26" s="76" t="str">
        <f t="shared" si="5"/>
        <v/>
      </c>
      <c r="F26" s="76" t="str">
        <f t="shared" si="6"/>
        <v xml:space="preserve"> Pesos</v>
      </c>
      <c r="G26" s="76" t="str">
        <f t="shared" si="7"/>
        <v xml:space="preserve">  billones</v>
      </c>
      <c r="H26" s="76"/>
      <c r="I26" s="76" t="str">
        <f t="shared" si="8"/>
        <v xml:space="preserve"> Pesos</v>
      </c>
      <c r="J26" s="76" t="s">
        <v>79</v>
      </c>
      <c r="K26" s="76"/>
      <c r="L26" s="76" t="str">
        <f t="shared" si="9"/>
        <v xml:space="preserve"> Pesos</v>
      </c>
      <c r="M26" s="76" t="str">
        <f t="shared" si="10"/>
        <v xml:space="preserve">  millones</v>
      </c>
      <c r="N26" s="76"/>
      <c r="O26" s="76" t="str">
        <f t="shared" si="11"/>
        <v xml:space="preserve"> Pesos</v>
      </c>
      <c r="P26" s="76" t="s">
        <v>79</v>
      </c>
      <c r="Q26" s="76"/>
      <c r="R26" s="76" t="str">
        <f t="shared" si="12"/>
        <v xml:space="preserve"> y </v>
      </c>
      <c r="S26" s="76" t="str">
        <f t="shared" si="13"/>
        <v xml:space="preserve"> Pesos</v>
      </c>
      <c r="T26" s="76" t="str">
        <f t="shared" si="14"/>
        <v xml:space="preserve"> Centavos</v>
      </c>
      <c r="U26" s="76" t="str">
        <f t="shared" si="15"/>
        <v xml:space="preserve"> centavos</v>
      </c>
      <c r="V26" s="76">
        <v>15</v>
      </c>
      <c r="W26" s="76">
        <v>14</v>
      </c>
      <c r="X26" s="76">
        <v>13</v>
      </c>
      <c r="Y26" s="76">
        <v>12</v>
      </c>
      <c r="Z26" s="76">
        <v>11</v>
      </c>
      <c r="AA26" s="76">
        <v>10</v>
      </c>
      <c r="AB26" s="76">
        <v>9</v>
      </c>
      <c r="AC26" s="76">
        <f t="shared" si="75"/>
        <v>8</v>
      </c>
      <c r="AD26" s="76">
        <f t="shared" si="75"/>
        <v>7</v>
      </c>
      <c r="AE26" s="76">
        <f t="shared" si="75"/>
        <v>6</v>
      </c>
      <c r="AF26" s="76">
        <f t="shared" si="75"/>
        <v>5</v>
      </c>
      <c r="AG26" s="76">
        <f t="shared" si="75"/>
        <v>4</v>
      </c>
      <c r="AH26" s="76">
        <f t="shared" si="75"/>
        <v>3</v>
      </c>
      <c r="AI26" s="76">
        <f t="shared" si="75"/>
        <v>2</v>
      </c>
      <c r="AJ26" s="76">
        <f t="shared" si="75"/>
        <v>1</v>
      </c>
      <c r="AK26" s="76">
        <f t="shared" si="75"/>
        <v>0</v>
      </c>
      <c r="AL26" s="76">
        <f t="shared" si="75"/>
        <v>-1</v>
      </c>
      <c r="AM26" s="76">
        <f t="shared" si="75"/>
        <v>-2</v>
      </c>
      <c r="AN26" s="76"/>
      <c r="AO26" s="78">
        <f t="shared" ref="AO26:BD41" si="77">INT($D26/10^W26)</f>
        <v>0</v>
      </c>
      <c r="AP26" s="78">
        <f t="shared" si="77"/>
        <v>0</v>
      </c>
      <c r="AQ26" s="78">
        <f t="shared" si="77"/>
        <v>0</v>
      </c>
      <c r="AR26" s="78">
        <f t="shared" si="77"/>
        <v>0</v>
      </c>
      <c r="AS26" s="78">
        <f t="shared" si="77"/>
        <v>0</v>
      </c>
      <c r="AT26" s="78">
        <f t="shared" si="77"/>
        <v>0</v>
      </c>
      <c r="AU26" s="78">
        <f t="shared" si="77"/>
        <v>0</v>
      </c>
      <c r="AV26" s="78">
        <f t="shared" si="77"/>
        <v>0</v>
      </c>
      <c r="AW26" s="78">
        <f t="shared" si="77"/>
        <v>0</v>
      </c>
      <c r="AX26" s="78">
        <f t="shared" si="77"/>
        <v>0</v>
      </c>
      <c r="AY26" s="78">
        <f t="shared" si="77"/>
        <v>0</v>
      </c>
      <c r="AZ26" s="78">
        <f t="shared" si="77"/>
        <v>0</v>
      </c>
      <c r="BA26" s="78">
        <f t="shared" si="77"/>
        <v>0</v>
      </c>
      <c r="BB26" s="78">
        <f t="shared" si="77"/>
        <v>2</v>
      </c>
      <c r="BC26" s="78">
        <f t="shared" si="77"/>
        <v>23</v>
      </c>
      <c r="BD26" s="78">
        <f t="shared" si="77"/>
        <v>230</v>
      </c>
      <c r="BE26" s="78">
        <f t="shared" si="74"/>
        <v>2300</v>
      </c>
      <c r="BF26" s="76"/>
      <c r="BG26" s="76">
        <f t="shared" si="16"/>
        <v>0</v>
      </c>
      <c r="BH26" s="78">
        <f t="shared" si="17"/>
        <v>0</v>
      </c>
      <c r="BI26" s="78">
        <f t="shared" si="18"/>
        <v>0</v>
      </c>
      <c r="BJ26" s="78">
        <f t="shared" si="19"/>
        <v>0</v>
      </c>
      <c r="BK26" s="78">
        <f t="shared" si="20"/>
        <v>0</v>
      </c>
      <c r="BL26" s="78">
        <f t="shared" si="21"/>
        <v>0</v>
      </c>
      <c r="BM26" s="78">
        <f t="shared" si="22"/>
        <v>0</v>
      </c>
      <c r="BN26" s="78">
        <f t="shared" si="23"/>
        <v>0</v>
      </c>
      <c r="BO26" s="78">
        <f t="shared" si="24"/>
        <v>0</v>
      </c>
      <c r="BP26" s="78">
        <f t="shared" si="25"/>
        <v>0</v>
      </c>
      <c r="BQ26" s="78">
        <f t="shared" si="26"/>
        <v>0</v>
      </c>
      <c r="BR26" s="78">
        <f t="shared" si="27"/>
        <v>0</v>
      </c>
      <c r="BS26" s="78">
        <f t="shared" si="28"/>
        <v>0</v>
      </c>
      <c r="BT26" s="78">
        <f t="shared" si="29"/>
        <v>20</v>
      </c>
      <c r="BU26" s="78">
        <f t="shared" si="30"/>
        <v>3</v>
      </c>
      <c r="BV26" s="78">
        <f t="shared" si="31"/>
        <v>0</v>
      </c>
      <c r="BW26" s="78">
        <f t="shared" si="32"/>
        <v>0</v>
      </c>
      <c r="BX26" s="76"/>
      <c r="BY26" s="76"/>
      <c r="BZ26" s="78">
        <f t="shared" si="33"/>
        <v>0</v>
      </c>
      <c r="CA26" s="78"/>
      <c r="CB26" s="78"/>
      <c r="CC26" s="78">
        <f t="shared" si="34"/>
        <v>0</v>
      </c>
      <c r="CD26" s="78"/>
      <c r="CE26" s="78"/>
      <c r="CF26" s="78">
        <f t="shared" si="35"/>
        <v>0</v>
      </c>
      <c r="CG26" s="76"/>
      <c r="CH26" s="78"/>
      <c r="CI26" s="78">
        <f t="shared" si="36"/>
        <v>0</v>
      </c>
      <c r="CJ26" s="76"/>
      <c r="CK26" s="78"/>
      <c r="CL26" s="78">
        <f t="shared" si="37"/>
        <v>23</v>
      </c>
      <c r="CM26" s="76"/>
      <c r="CN26" s="78">
        <f t="shared" si="38"/>
        <v>0</v>
      </c>
      <c r="CO26" s="76"/>
      <c r="CP26" s="76"/>
      <c r="CQ26" s="76" t="str">
        <f t="shared" si="39"/>
        <v/>
      </c>
      <c r="CR26" s="76" t="str">
        <f t="shared" si="40"/>
        <v/>
      </c>
      <c r="CS26" s="76" t="str">
        <f t="shared" si="41"/>
        <v xml:space="preserve">   billones</v>
      </c>
      <c r="CT26" s="76" t="str">
        <f t="shared" si="42"/>
        <v/>
      </c>
      <c r="CU26" s="76" t="str">
        <f t="shared" si="43"/>
        <v/>
      </c>
      <c r="CV26" s="76" t="str">
        <f t="shared" si="44"/>
        <v xml:space="preserve">  mil</v>
      </c>
      <c r="CW26" s="76" t="str">
        <f t="shared" si="45"/>
        <v/>
      </c>
      <c r="CX26" s="76" t="str">
        <f t="shared" si="46"/>
        <v/>
      </c>
      <c r="CY26" s="76" t="str">
        <f t="shared" si="47"/>
        <v xml:space="preserve">   millones</v>
      </c>
      <c r="CZ26" s="76" t="str">
        <f t="shared" si="48"/>
        <v/>
      </c>
      <c r="DA26" s="76" t="str">
        <f t="shared" si="49"/>
        <v/>
      </c>
      <c r="DB26" s="76" t="str">
        <f t="shared" si="50"/>
        <v xml:space="preserve">  mil</v>
      </c>
      <c r="DC26" s="76" t="str">
        <f t="shared" si="51"/>
        <v/>
      </c>
      <c r="DD26" s="76" t="str">
        <f t="shared" si="52"/>
        <v>veinti</v>
      </c>
      <c r="DE26" s="76" t="str">
        <f t="shared" si="53"/>
        <v>Tres Pesos</v>
      </c>
      <c r="DF26" s="76" t="str">
        <f t="shared" si="54"/>
        <v xml:space="preserve">  Centavos</v>
      </c>
      <c r="DG26" s="76" t="str">
        <f t="shared" si="55"/>
        <v xml:space="preserve">  centavos</v>
      </c>
      <c r="DH26" s="76" t="str">
        <f t="shared" si="56"/>
        <v xml:space="preserve"> </v>
      </c>
      <c r="DI26" s="76" t="str">
        <f t="shared" si="57"/>
        <v/>
      </c>
      <c r="DJ26" s="76"/>
      <c r="DK26" s="76" t="str">
        <f t="shared" si="58"/>
        <v xml:space="preserve"> </v>
      </c>
      <c r="DL26" s="76" t="str">
        <f t="shared" si="59"/>
        <v/>
      </c>
      <c r="DM26" s="76"/>
      <c r="DN26" s="76" t="str">
        <f t="shared" si="60"/>
        <v xml:space="preserve"> </v>
      </c>
      <c r="DO26" s="76" t="str">
        <f t="shared" si="61"/>
        <v/>
      </c>
      <c r="DP26" s="76"/>
      <c r="DQ26" s="76" t="str">
        <f t="shared" si="62"/>
        <v xml:space="preserve"> </v>
      </c>
      <c r="DR26" s="76" t="str">
        <f t="shared" si="63"/>
        <v/>
      </c>
      <c r="DS26" s="76"/>
      <c r="DT26" s="76" t="e">
        <f t="shared" si="64"/>
        <v>#N/A</v>
      </c>
      <c r="DU26" s="76" t="str">
        <f t="shared" si="65"/>
        <v xml:space="preserve"> Pesos</v>
      </c>
      <c r="DV26" s="76" t="str">
        <f t="shared" si="66"/>
        <v xml:space="preserve"> </v>
      </c>
      <c r="DW26" s="76" t="str">
        <f t="shared" si="67"/>
        <v/>
      </c>
      <c r="DX26" s="76"/>
      <c r="DY26" s="76"/>
      <c r="DZ26" s="76"/>
      <c r="EA26" s="76" t="str">
        <f t="shared" si="68"/>
        <v xml:space="preserve"> </v>
      </c>
      <c r="EB26" s="76"/>
      <c r="EC26" s="76"/>
      <c r="ED26" s="76" t="str">
        <f t="shared" si="69"/>
        <v xml:space="preserve"> </v>
      </c>
      <c r="EE26" s="76"/>
      <c r="EF26" s="76"/>
      <c r="EG26" s="79" t="str">
        <f t="shared" si="70"/>
        <v xml:space="preserve"> </v>
      </c>
      <c r="EH26" s="76"/>
      <c r="EI26" s="76"/>
      <c r="EJ26" s="79" t="str">
        <f t="shared" si="71"/>
        <v xml:space="preserve"> </v>
      </c>
      <c r="EK26" s="76"/>
      <c r="EL26" s="76"/>
      <c r="EM26" s="79" t="str">
        <f t="shared" si="72"/>
        <v>veintiTres Pesos</v>
      </c>
      <c r="EN26" s="79"/>
      <c r="EO26" s="79" t="str">
        <f t="shared" si="73"/>
        <v xml:space="preserve"> </v>
      </c>
      <c r="EP26" s="76"/>
      <c r="ER26" s="73">
        <v>30</v>
      </c>
      <c r="ES26" s="73" t="s">
        <v>279</v>
      </c>
    </row>
    <row r="27" spans="1:149" hidden="1" x14ac:dyDescent="0.2">
      <c r="A27" s="74">
        <v>24</v>
      </c>
      <c r="B27" s="75" t="str">
        <f t="shared" si="3"/>
        <v>veintiCuatro Pesos M/L</v>
      </c>
      <c r="C27" s="76"/>
      <c r="D27" s="77">
        <f t="shared" si="4"/>
        <v>24</v>
      </c>
      <c r="E27" s="76" t="str">
        <f t="shared" si="5"/>
        <v/>
      </c>
      <c r="F27" s="76" t="str">
        <f t="shared" si="6"/>
        <v xml:space="preserve"> Pesos</v>
      </c>
      <c r="G27" s="76" t="str">
        <f t="shared" si="7"/>
        <v xml:space="preserve">  billones</v>
      </c>
      <c r="H27" s="76"/>
      <c r="I27" s="76" t="str">
        <f t="shared" si="8"/>
        <v xml:space="preserve"> Pesos</v>
      </c>
      <c r="J27" s="76" t="s">
        <v>79</v>
      </c>
      <c r="K27" s="76"/>
      <c r="L27" s="76" t="str">
        <f t="shared" si="9"/>
        <v xml:space="preserve"> Pesos</v>
      </c>
      <c r="M27" s="76" t="str">
        <f t="shared" si="10"/>
        <v xml:space="preserve">  millones</v>
      </c>
      <c r="N27" s="76"/>
      <c r="O27" s="76" t="str">
        <f t="shared" si="11"/>
        <v xml:space="preserve"> Pesos</v>
      </c>
      <c r="P27" s="76" t="s">
        <v>79</v>
      </c>
      <c r="Q27" s="76"/>
      <c r="R27" s="76" t="str">
        <f t="shared" si="12"/>
        <v xml:space="preserve"> y </v>
      </c>
      <c r="S27" s="76" t="str">
        <f t="shared" si="13"/>
        <v xml:space="preserve"> Pesos</v>
      </c>
      <c r="T27" s="76" t="str">
        <f t="shared" si="14"/>
        <v xml:space="preserve"> Centavos</v>
      </c>
      <c r="U27" s="76" t="str">
        <f t="shared" si="15"/>
        <v xml:space="preserve"> centavos</v>
      </c>
      <c r="V27" s="76">
        <v>15</v>
      </c>
      <c r="W27" s="76">
        <v>14</v>
      </c>
      <c r="X27" s="76">
        <v>13</v>
      </c>
      <c r="Y27" s="76">
        <v>12</v>
      </c>
      <c r="Z27" s="76">
        <v>11</v>
      </c>
      <c r="AA27" s="76">
        <v>10</v>
      </c>
      <c r="AB27" s="76">
        <v>9</v>
      </c>
      <c r="AC27" s="76">
        <f t="shared" si="75"/>
        <v>8</v>
      </c>
      <c r="AD27" s="76">
        <f t="shared" si="75"/>
        <v>7</v>
      </c>
      <c r="AE27" s="76">
        <f t="shared" si="75"/>
        <v>6</v>
      </c>
      <c r="AF27" s="76">
        <f t="shared" si="75"/>
        <v>5</v>
      </c>
      <c r="AG27" s="76">
        <f t="shared" si="75"/>
        <v>4</v>
      </c>
      <c r="AH27" s="76">
        <f t="shared" si="75"/>
        <v>3</v>
      </c>
      <c r="AI27" s="76">
        <f t="shared" si="75"/>
        <v>2</v>
      </c>
      <c r="AJ27" s="76">
        <f t="shared" si="75"/>
        <v>1</v>
      </c>
      <c r="AK27" s="76">
        <f t="shared" si="75"/>
        <v>0</v>
      </c>
      <c r="AL27" s="76">
        <f t="shared" si="75"/>
        <v>-1</v>
      </c>
      <c r="AM27" s="76">
        <f t="shared" si="75"/>
        <v>-2</v>
      </c>
      <c r="AN27" s="76"/>
      <c r="AO27" s="78">
        <f t="shared" si="77"/>
        <v>0</v>
      </c>
      <c r="AP27" s="78">
        <f t="shared" si="77"/>
        <v>0</v>
      </c>
      <c r="AQ27" s="78">
        <f t="shared" si="77"/>
        <v>0</v>
      </c>
      <c r="AR27" s="78">
        <f t="shared" si="77"/>
        <v>0</v>
      </c>
      <c r="AS27" s="78">
        <f t="shared" si="77"/>
        <v>0</v>
      </c>
      <c r="AT27" s="78">
        <f t="shared" si="77"/>
        <v>0</v>
      </c>
      <c r="AU27" s="78">
        <f t="shared" si="77"/>
        <v>0</v>
      </c>
      <c r="AV27" s="78">
        <f t="shared" si="77"/>
        <v>0</v>
      </c>
      <c r="AW27" s="78">
        <f t="shared" si="77"/>
        <v>0</v>
      </c>
      <c r="AX27" s="78">
        <f t="shared" si="77"/>
        <v>0</v>
      </c>
      <c r="AY27" s="78">
        <f t="shared" si="77"/>
        <v>0</v>
      </c>
      <c r="AZ27" s="78">
        <f t="shared" si="77"/>
        <v>0</v>
      </c>
      <c r="BA27" s="78">
        <f t="shared" si="77"/>
        <v>0</v>
      </c>
      <c r="BB27" s="78">
        <f t="shared" si="77"/>
        <v>2</v>
      </c>
      <c r="BC27" s="78">
        <f t="shared" si="77"/>
        <v>24</v>
      </c>
      <c r="BD27" s="78">
        <f t="shared" si="77"/>
        <v>240</v>
      </c>
      <c r="BE27" s="78">
        <f t="shared" si="74"/>
        <v>2400</v>
      </c>
      <c r="BF27" s="76"/>
      <c r="BG27" s="76">
        <f t="shared" si="16"/>
        <v>0</v>
      </c>
      <c r="BH27" s="78">
        <f t="shared" si="17"/>
        <v>0</v>
      </c>
      <c r="BI27" s="78">
        <f t="shared" si="18"/>
        <v>0</v>
      </c>
      <c r="BJ27" s="78">
        <f t="shared" si="19"/>
        <v>0</v>
      </c>
      <c r="BK27" s="78">
        <f t="shared" si="20"/>
        <v>0</v>
      </c>
      <c r="BL27" s="78">
        <f t="shared" si="21"/>
        <v>0</v>
      </c>
      <c r="BM27" s="78">
        <f t="shared" si="22"/>
        <v>0</v>
      </c>
      <c r="BN27" s="78">
        <f t="shared" si="23"/>
        <v>0</v>
      </c>
      <c r="BO27" s="78">
        <f t="shared" si="24"/>
        <v>0</v>
      </c>
      <c r="BP27" s="78">
        <f t="shared" si="25"/>
        <v>0</v>
      </c>
      <c r="BQ27" s="78">
        <f t="shared" si="26"/>
        <v>0</v>
      </c>
      <c r="BR27" s="78">
        <f t="shared" si="27"/>
        <v>0</v>
      </c>
      <c r="BS27" s="78">
        <f t="shared" si="28"/>
        <v>0</v>
      </c>
      <c r="BT27" s="78">
        <f t="shared" si="29"/>
        <v>20</v>
      </c>
      <c r="BU27" s="78">
        <f t="shared" si="30"/>
        <v>4</v>
      </c>
      <c r="BV27" s="78">
        <f t="shared" si="31"/>
        <v>0</v>
      </c>
      <c r="BW27" s="78">
        <f t="shared" si="32"/>
        <v>0</v>
      </c>
      <c r="BX27" s="76"/>
      <c r="BY27" s="76"/>
      <c r="BZ27" s="78">
        <f t="shared" si="33"/>
        <v>0</v>
      </c>
      <c r="CA27" s="78"/>
      <c r="CB27" s="78"/>
      <c r="CC27" s="78">
        <f t="shared" si="34"/>
        <v>0</v>
      </c>
      <c r="CD27" s="78"/>
      <c r="CE27" s="78"/>
      <c r="CF27" s="78">
        <f t="shared" si="35"/>
        <v>0</v>
      </c>
      <c r="CG27" s="76"/>
      <c r="CH27" s="78"/>
      <c r="CI27" s="78">
        <f t="shared" si="36"/>
        <v>0</v>
      </c>
      <c r="CJ27" s="76"/>
      <c r="CK27" s="78"/>
      <c r="CL27" s="78">
        <f t="shared" si="37"/>
        <v>24</v>
      </c>
      <c r="CM27" s="76"/>
      <c r="CN27" s="78">
        <f t="shared" si="38"/>
        <v>0</v>
      </c>
      <c r="CO27" s="76"/>
      <c r="CP27" s="76"/>
      <c r="CQ27" s="76" t="str">
        <f t="shared" si="39"/>
        <v/>
      </c>
      <c r="CR27" s="76" t="str">
        <f t="shared" si="40"/>
        <v/>
      </c>
      <c r="CS27" s="76" t="str">
        <f t="shared" si="41"/>
        <v xml:space="preserve">   billones</v>
      </c>
      <c r="CT27" s="76" t="str">
        <f t="shared" si="42"/>
        <v/>
      </c>
      <c r="CU27" s="76" t="str">
        <f t="shared" si="43"/>
        <v/>
      </c>
      <c r="CV27" s="76" t="str">
        <f t="shared" si="44"/>
        <v xml:space="preserve">  mil</v>
      </c>
      <c r="CW27" s="76" t="str">
        <f t="shared" si="45"/>
        <v/>
      </c>
      <c r="CX27" s="76" t="str">
        <f t="shared" si="46"/>
        <v/>
      </c>
      <c r="CY27" s="76" t="str">
        <f t="shared" si="47"/>
        <v xml:space="preserve">   millones</v>
      </c>
      <c r="CZ27" s="76" t="str">
        <f t="shared" si="48"/>
        <v/>
      </c>
      <c r="DA27" s="76" t="str">
        <f t="shared" si="49"/>
        <v/>
      </c>
      <c r="DB27" s="76" t="str">
        <f t="shared" si="50"/>
        <v xml:space="preserve">  mil</v>
      </c>
      <c r="DC27" s="76" t="str">
        <f t="shared" si="51"/>
        <v/>
      </c>
      <c r="DD27" s="76" t="str">
        <f t="shared" si="52"/>
        <v>veinti</v>
      </c>
      <c r="DE27" s="76" t="str">
        <f t="shared" si="53"/>
        <v>Cuatro Pesos</v>
      </c>
      <c r="DF27" s="76" t="str">
        <f t="shared" si="54"/>
        <v xml:space="preserve">  Centavos</v>
      </c>
      <c r="DG27" s="76" t="str">
        <f t="shared" si="55"/>
        <v xml:space="preserve">  centavos</v>
      </c>
      <c r="DH27" s="76" t="str">
        <f t="shared" si="56"/>
        <v xml:space="preserve"> </v>
      </c>
      <c r="DI27" s="76" t="str">
        <f t="shared" si="57"/>
        <v/>
      </c>
      <c r="DJ27" s="76"/>
      <c r="DK27" s="76" t="str">
        <f t="shared" si="58"/>
        <v xml:space="preserve"> </v>
      </c>
      <c r="DL27" s="76" t="str">
        <f t="shared" si="59"/>
        <v/>
      </c>
      <c r="DM27" s="76"/>
      <c r="DN27" s="76" t="str">
        <f t="shared" si="60"/>
        <v xml:space="preserve"> </v>
      </c>
      <c r="DO27" s="76" t="str">
        <f t="shared" si="61"/>
        <v/>
      </c>
      <c r="DP27" s="76"/>
      <c r="DQ27" s="76" t="str">
        <f t="shared" si="62"/>
        <v xml:space="preserve"> </v>
      </c>
      <c r="DR27" s="76" t="str">
        <f t="shared" si="63"/>
        <v/>
      </c>
      <c r="DS27" s="76"/>
      <c r="DT27" s="76" t="e">
        <f t="shared" si="64"/>
        <v>#N/A</v>
      </c>
      <c r="DU27" s="76" t="str">
        <f t="shared" si="65"/>
        <v xml:space="preserve"> Pesos</v>
      </c>
      <c r="DV27" s="76" t="str">
        <f t="shared" si="66"/>
        <v xml:space="preserve"> </v>
      </c>
      <c r="DW27" s="76" t="str">
        <f t="shared" si="67"/>
        <v/>
      </c>
      <c r="DX27" s="76"/>
      <c r="DY27" s="76"/>
      <c r="DZ27" s="76"/>
      <c r="EA27" s="76" t="str">
        <f t="shared" si="68"/>
        <v xml:space="preserve"> </v>
      </c>
      <c r="EB27" s="76"/>
      <c r="EC27" s="76"/>
      <c r="ED27" s="76" t="str">
        <f t="shared" si="69"/>
        <v xml:space="preserve"> </v>
      </c>
      <c r="EE27" s="76"/>
      <c r="EF27" s="76"/>
      <c r="EG27" s="79" t="str">
        <f t="shared" si="70"/>
        <v xml:space="preserve"> </v>
      </c>
      <c r="EH27" s="76"/>
      <c r="EI27" s="76"/>
      <c r="EJ27" s="79" t="str">
        <f t="shared" si="71"/>
        <v xml:space="preserve"> </v>
      </c>
      <c r="EK27" s="76"/>
      <c r="EL27" s="76"/>
      <c r="EM27" s="79" t="str">
        <f t="shared" si="72"/>
        <v>veintiCuatro Pesos</v>
      </c>
      <c r="EN27" s="79"/>
      <c r="EO27" s="79" t="str">
        <f t="shared" si="73"/>
        <v xml:space="preserve"> </v>
      </c>
      <c r="EP27" s="76"/>
      <c r="ER27" s="73">
        <v>40</v>
      </c>
      <c r="ES27" s="73" t="s">
        <v>280</v>
      </c>
    </row>
    <row r="28" spans="1:149" hidden="1" x14ac:dyDescent="0.2">
      <c r="A28" s="74">
        <v>25</v>
      </c>
      <c r="B28" s="75" t="str">
        <f t="shared" si="3"/>
        <v>veintiCinco Pesos M/L</v>
      </c>
      <c r="C28" s="76"/>
      <c r="D28" s="77">
        <f t="shared" si="4"/>
        <v>25</v>
      </c>
      <c r="E28" s="76" t="str">
        <f t="shared" si="5"/>
        <v/>
      </c>
      <c r="F28" s="76" t="str">
        <f t="shared" si="6"/>
        <v xml:space="preserve"> Pesos</v>
      </c>
      <c r="G28" s="76" t="str">
        <f t="shared" si="7"/>
        <v xml:space="preserve">  billones</v>
      </c>
      <c r="H28" s="76"/>
      <c r="I28" s="76" t="str">
        <f t="shared" si="8"/>
        <v xml:space="preserve"> Pesos</v>
      </c>
      <c r="J28" s="76" t="s">
        <v>79</v>
      </c>
      <c r="K28" s="76"/>
      <c r="L28" s="76" t="str">
        <f t="shared" si="9"/>
        <v xml:space="preserve"> Pesos</v>
      </c>
      <c r="M28" s="76" t="str">
        <f t="shared" si="10"/>
        <v xml:space="preserve">  millones</v>
      </c>
      <c r="N28" s="76"/>
      <c r="O28" s="76" t="str">
        <f t="shared" si="11"/>
        <v xml:space="preserve"> Pesos</v>
      </c>
      <c r="P28" s="76" t="s">
        <v>79</v>
      </c>
      <c r="Q28" s="76"/>
      <c r="R28" s="76" t="str">
        <f t="shared" si="12"/>
        <v xml:space="preserve"> y </v>
      </c>
      <c r="S28" s="76" t="str">
        <f t="shared" si="13"/>
        <v xml:space="preserve"> Pesos</v>
      </c>
      <c r="T28" s="76" t="str">
        <f t="shared" si="14"/>
        <v xml:space="preserve"> Centavos</v>
      </c>
      <c r="U28" s="76" t="str">
        <f t="shared" si="15"/>
        <v xml:space="preserve"> centavos</v>
      </c>
      <c r="V28" s="76">
        <v>15</v>
      </c>
      <c r="W28" s="76">
        <v>14</v>
      </c>
      <c r="X28" s="76">
        <v>13</v>
      </c>
      <c r="Y28" s="76">
        <v>12</v>
      </c>
      <c r="Z28" s="76">
        <v>11</v>
      </c>
      <c r="AA28" s="76">
        <v>10</v>
      </c>
      <c r="AB28" s="76">
        <v>9</v>
      </c>
      <c r="AC28" s="76">
        <f t="shared" si="75"/>
        <v>8</v>
      </c>
      <c r="AD28" s="76">
        <f t="shared" si="75"/>
        <v>7</v>
      </c>
      <c r="AE28" s="76">
        <f t="shared" si="75"/>
        <v>6</v>
      </c>
      <c r="AF28" s="76">
        <f t="shared" si="75"/>
        <v>5</v>
      </c>
      <c r="AG28" s="76">
        <f t="shared" si="75"/>
        <v>4</v>
      </c>
      <c r="AH28" s="76">
        <f t="shared" si="75"/>
        <v>3</v>
      </c>
      <c r="AI28" s="76">
        <f t="shared" si="75"/>
        <v>2</v>
      </c>
      <c r="AJ28" s="76">
        <f t="shared" si="75"/>
        <v>1</v>
      </c>
      <c r="AK28" s="76">
        <f t="shared" si="75"/>
        <v>0</v>
      </c>
      <c r="AL28" s="76">
        <f t="shared" si="75"/>
        <v>-1</v>
      </c>
      <c r="AM28" s="76">
        <f t="shared" si="75"/>
        <v>-2</v>
      </c>
      <c r="AN28" s="76"/>
      <c r="AO28" s="78">
        <f t="shared" si="77"/>
        <v>0</v>
      </c>
      <c r="AP28" s="78">
        <f t="shared" si="77"/>
        <v>0</v>
      </c>
      <c r="AQ28" s="78">
        <f t="shared" si="77"/>
        <v>0</v>
      </c>
      <c r="AR28" s="78">
        <f t="shared" si="77"/>
        <v>0</v>
      </c>
      <c r="AS28" s="78">
        <f t="shared" si="77"/>
        <v>0</v>
      </c>
      <c r="AT28" s="78">
        <f t="shared" si="77"/>
        <v>0</v>
      </c>
      <c r="AU28" s="78">
        <f t="shared" si="77"/>
        <v>0</v>
      </c>
      <c r="AV28" s="78">
        <f t="shared" si="77"/>
        <v>0</v>
      </c>
      <c r="AW28" s="78">
        <f t="shared" si="77"/>
        <v>0</v>
      </c>
      <c r="AX28" s="78">
        <f t="shared" si="77"/>
        <v>0</v>
      </c>
      <c r="AY28" s="78">
        <f t="shared" si="77"/>
        <v>0</v>
      </c>
      <c r="AZ28" s="78">
        <f t="shared" si="77"/>
        <v>0</v>
      </c>
      <c r="BA28" s="78">
        <f t="shared" si="77"/>
        <v>0</v>
      </c>
      <c r="BB28" s="78">
        <f t="shared" si="77"/>
        <v>2</v>
      </c>
      <c r="BC28" s="78">
        <f t="shared" si="77"/>
        <v>25</v>
      </c>
      <c r="BD28" s="78">
        <f t="shared" si="77"/>
        <v>250</v>
      </c>
      <c r="BE28" s="78">
        <f t="shared" si="74"/>
        <v>2500</v>
      </c>
      <c r="BF28" s="76"/>
      <c r="BG28" s="76">
        <f t="shared" si="16"/>
        <v>0</v>
      </c>
      <c r="BH28" s="78">
        <f t="shared" si="17"/>
        <v>0</v>
      </c>
      <c r="BI28" s="78">
        <f t="shared" si="18"/>
        <v>0</v>
      </c>
      <c r="BJ28" s="78">
        <f t="shared" si="19"/>
        <v>0</v>
      </c>
      <c r="BK28" s="78">
        <f t="shared" si="20"/>
        <v>0</v>
      </c>
      <c r="BL28" s="78">
        <f t="shared" si="21"/>
        <v>0</v>
      </c>
      <c r="BM28" s="78">
        <f t="shared" si="22"/>
        <v>0</v>
      </c>
      <c r="BN28" s="78">
        <f t="shared" si="23"/>
        <v>0</v>
      </c>
      <c r="BO28" s="78">
        <f t="shared" si="24"/>
        <v>0</v>
      </c>
      <c r="BP28" s="78">
        <f t="shared" si="25"/>
        <v>0</v>
      </c>
      <c r="BQ28" s="78">
        <f t="shared" si="26"/>
        <v>0</v>
      </c>
      <c r="BR28" s="78">
        <f t="shared" si="27"/>
        <v>0</v>
      </c>
      <c r="BS28" s="78">
        <f t="shared" si="28"/>
        <v>0</v>
      </c>
      <c r="BT28" s="78">
        <f t="shared" si="29"/>
        <v>20</v>
      </c>
      <c r="BU28" s="78">
        <f t="shared" si="30"/>
        <v>5</v>
      </c>
      <c r="BV28" s="78">
        <f t="shared" si="31"/>
        <v>0</v>
      </c>
      <c r="BW28" s="78">
        <f t="shared" si="32"/>
        <v>0</v>
      </c>
      <c r="BX28" s="76"/>
      <c r="BY28" s="76"/>
      <c r="BZ28" s="78">
        <f t="shared" si="33"/>
        <v>0</v>
      </c>
      <c r="CA28" s="78"/>
      <c r="CB28" s="78"/>
      <c r="CC28" s="78">
        <f t="shared" si="34"/>
        <v>0</v>
      </c>
      <c r="CD28" s="78"/>
      <c r="CE28" s="78"/>
      <c r="CF28" s="78">
        <f t="shared" si="35"/>
        <v>0</v>
      </c>
      <c r="CG28" s="76"/>
      <c r="CH28" s="78"/>
      <c r="CI28" s="78">
        <f t="shared" si="36"/>
        <v>0</v>
      </c>
      <c r="CJ28" s="76"/>
      <c r="CK28" s="78"/>
      <c r="CL28" s="78">
        <f t="shared" si="37"/>
        <v>25</v>
      </c>
      <c r="CM28" s="76"/>
      <c r="CN28" s="78">
        <f t="shared" si="38"/>
        <v>0</v>
      </c>
      <c r="CO28" s="76"/>
      <c r="CP28" s="76"/>
      <c r="CQ28" s="76" t="str">
        <f t="shared" si="39"/>
        <v/>
      </c>
      <c r="CR28" s="76" t="str">
        <f t="shared" si="40"/>
        <v/>
      </c>
      <c r="CS28" s="76" t="str">
        <f t="shared" si="41"/>
        <v xml:space="preserve">   billones</v>
      </c>
      <c r="CT28" s="76" t="str">
        <f t="shared" si="42"/>
        <v/>
      </c>
      <c r="CU28" s="76" t="str">
        <f t="shared" si="43"/>
        <v/>
      </c>
      <c r="CV28" s="76" t="str">
        <f t="shared" si="44"/>
        <v xml:space="preserve">  mil</v>
      </c>
      <c r="CW28" s="76" t="str">
        <f t="shared" si="45"/>
        <v/>
      </c>
      <c r="CX28" s="76" t="str">
        <f t="shared" si="46"/>
        <v/>
      </c>
      <c r="CY28" s="76" t="str">
        <f t="shared" si="47"/>
        <v xml:space="preserve">   millones</v>
      </c>
      <c r="CZ28" s="76" t="str">
        <f t="shared" si="48"/>
        <v/>
      </c>
      <c r="DA28" s="76" t="str">
        <f t="shared" si="49"/>
        <v/>
      </c>
      <c r="DB28" s="76" t="str">
        <f t="shared" si="50"/>
        <v xml:space="preserve">  mil</v>
      </c>
      <c r="DC28" s="76" t="str">
        <f t="shared" si="51"/>
        <v/>
      </c>
      <c r="DD28" s="76" t="str">
        <f t="shared" si="52"/>
        <v>veinti</v>
      </c>
      <c r="DE28" s="76" t="str">
        <f t="shared" si="53"/>
        <v>Cinco Pesos</v>
      </c>
      <c r="DF28" s="76" t="str">
        <f t="shared" si="54"/>
        <v xml:space="preserve">  Centavos</v>
      </c>
      <c r="DG28" s="76" t="str">
        <f t="shared" si="55"/>
        <v xml:space="preserve">  centavos</v>
      </c>
      <c r="DH28" s="76" t="str">
        <f t="shared" si="56"/>
        <v xml:space="preserve"> </v>
      </c>
      <c r="DI28" s="76" t="str">
        <f t="shared" si="57"/>
        <v/>
      </c>
      <c r="DJ28" s="76"/>
      <c r="DK28" s="76" t="str">
        <f t="shared" si="58"/>
        <v xml:space="preserve"> </v>
      </c>
      <c r="DL28" s="76" t="str">
        <f t="shared" si="59"/>
        <v/>
      </c>
      <c r="DM28" s="76"/>
      <c r="DN28" s="76" t="str">
        <f t="shared" si="60"/>
        <v xml:space="preserve"> </v>
      </c>
      <c r="DO28" s="76" t="str">
        <f t="shared" si="61"/>
        <v/>
      </c>
      <c r="DP28" s="76"/>
      <c r="DQ28" s="76" t="str">
        <f t="shared" si="62"/>
        <v xml:space="preserve"> </v>
      </c>
      <c r="DR28" s="76" t="str">
        <f t="shared" si="63"/>
        <v/>
      </c>
      <c r="DS28" s="76"/>
      <c r="DT28" s="76" t="e">
        <f t="shared" si="64"/>
        <v>#N/A</v>
      </c>
      <c r="DU28" s="76" t="str">
        <f t="shared" si="65"/>
        <v xml:space="preserve"> Pesos</v>
      </c>
      <c r="DV28" s="76" t="str">
        <f t="shared" si="66"/>
        <v xml:space="preserve"> </v>
      </c>
      <c r="DW28" s="76" t="str">
        <f t="shared" si="67"/>
        <v/>
      </c>
      <c r="DX28" s="76"/>
      <c r="DY28" s="76"/>
      <c r="DZ28" s="76"/>
      <c r="EA28" s="76" t="str">
        <f t="shared" si="68"/>
        <v xml:space="preserve"> </v>
      </c>
      <c r="EB28" s="76"/>
      <c r="EC28" s="76"/>
      <c r="ED28" s="76" t="str">
        <f t="shared" si="69"/>
        <v xml:space="preserve"> </v>
      </c>
      <c r="EE28" s="76"/>
      <c r="EF28" s="76"/>
      <c r="EG28" s="79" t="str">
        <f t="shared" si="70"/>
        <v xml:space="preserve"> </v>
      </c>
      <c r="EH28" s="76"/>
      <c r="EI28" s="76"/>
      <c r="EJ28" s="79" t="str">
        <f t="shared" si="71"/>
        <v xml:space="preserve"> </v>
      </c>
      <c r="EK28" s="76"/>
      <c r="EL28" s="76"/>
      <c r="EM28" s="79" t="str">
        <f t="shared" si="72"/>
        <v>veintiCinco Pesos</v>
      </c>
      <c r="EN28" s="79"/>
      <c r="EO28" s="79" t="str">
        <f t="shared" si="73"/>
        <v xml:space="preserve"> </v>
      </c>
      <c r="EP28" s="76"/>
      <c r="ER28" s="73">
        <v>50</v>
      </c>
      <c r="ES28" s="73" t="s">
        <v>281</v>
      </c>
    </row>
    <row r="29" spans="1:149" hidden="1" x14ac:dyDescent="0.2">
      <c r="A29" s="74">
        <v>26</v>
      </c>
      <c r="B29" s="75" t="str">
        <f t="shared" si="3"/>
        <v>veintiSeis Pesos M/L</v>
      </c>
      <c r="C29" s="76"/>
      <c r="D29" s="77">
        <f t="shared" si="4"/>
        <v>26</v>
      </c>
      <c r="E29" s="76" t="str">
        <f t="shared" si="5"/>
        <v/>
      </c>
      <c r="F29" s="76" t="str">
        <f t="shared" si="6"/>
        <v xml:space="preserve"> Pesos</v>
      </c>
      <c r="G29" s="76" t="str">
        <f t="shared" si="7"/>
        <v xml:space="preserve">  billones</v>
      </c>
      <c r="H29" s="76"/>
      <c r="I29" s="76" t="str">
        <f t="shared" si="8"/>
        <v xml:space="preserve"> Pesos</v>
      </c>
      <c r="J29" s="76" t="s">
        <v>79</v>
      </c>
      <c r="K29" s="76"/>
      <c r="L29" s="76" t="str">
        <f t="shared" si="9"/>
        <v xml:space="preserve"> Pesos</v>
      </c>
      <c r="M29" s="76" t="str">
        <f t="shared" si="10"/>
        <v xml:space="preserve">  millones</v>
      </c>
      <c r="N29" s="76"/>
      <c r="O29" s="76" t="str">
        <f t="shared" si="11"/>
        <v xml:space="preserve"> Pesos</v>
      </c>
      <c r="P29" s="76" t="s">
        <v>79</v>
      </c>
      <c r="Q29" s="76"/>
      <c r="R29" s="76" t="str">
        <f t="shared" si="12"/>
        <v xml:space="preserve"> y </v>
      </c>
      <c r="S29" s="76" t="str">
        <f t="shared" si="13"/>
        <v xml:space="preserve"> Pesos</v>
      </c>
      <c r="T29" s="76" t="str">
        <f t="shared" si="14"/>
        <v xml:space="preserve"> Centavos</v>
      </c>
      <c r="U29" s="76" t="str">
        <f t="shared" si="15"/>
        <v xml:space="preserve"> centavos</v>
      </c>
      <c r="V29" s="76">
        <v>15</v>
      </c>
      <c r="W29" s="76">
        <v>14</v>
      </c>
      <c r="X29" s="76">
        <v>13</v>
      </c>
      <c r="Y29" s="76">
        <v>12</v>
      </c>
      <c r="Z29" s="76">
        <v>11</v>
      </c>
      <c r="AA29" s="76">
        <v>10</v>
      </c>
      <c r="AB29" s="76">
        <v>9</v>
      </c>
      <c r="AC29" s="76">
        <f t="shared" si="75"/>
        <v>8</v>
      </c>
      <c r="AD29" s="76">
        <f t="shared" si="75"/>
        <v>7</v>
      </c>
      <c r="AE29" s="76">
        <f t="shared" si="75"/>
        <v>6</v>
      </c>
      <c r="AF29" s="76">
        <f t="shared" si="75"/>
        <v>5</v>
      </c>
      <c r="AG29" s="76">
        <f t="shared" si="75"/>
        <v>4</v>
      </c>
      <c r="AH29" s="76">
        <f t="shared" si="75"/>
        <v>3</v>
      </c>
      <c r="AI29" s="76">
        <f t="shared" si="75"/>
        <v>2</v>
      </c>
      <c r="AJ29" s="76">
        <f t="shared" si="75"/>
        <v>1</v>
      </c>
      <c r="AK29" s="76">
        <f t="shared" si="75"/>
        <v>0</v>
      </c>
      <c r="AL29" s="76">
        <f t="shared" si="75"/>
        <v>-1</v>
      </c>
      <c r="AM29" s="76">
        <f t="shared" si="75"/>
        <v>-2</v>
      </c>
      <c r="AN29" s="76"/>
      <c r="AO29" s="78">
        <f t="shared" si="77"/>
        <v>0</v>
      </c>
      <c r="AP29" s="78">
        <f t="shared" si="77"/>
        <v>0</v>
      </c>
      <c r="AQ29" s="78">
        <f t="shared" si="77"/>
        <v>0</v>
      </c>
      <c r="AR29" s="78">
        <f t="shared" si="77"/>
        <v>0</v>
      </c>
      <c r="AS29" s="78">
        <f t="shared" si="77"/>
        <v>0</v>
      </c>
      <c r="AT29" s="78">
        <f t="shared" si="77"/>
        <v>0</v>
      </c>
      <c r="AU29" s="78">
        <f t="shared" si="77"/>
        <v>0</v>
      </c>
      <c r="AV29" s="78">
        <f t="shared" si="77"/>
        <v>0</v>
      </c>
      <c r="AW29" s="78">
        <f t="shared" si="77"/>
        <v>0</v>
      </c>
      <c r="AX29" s="78">
        <f t="shared" si="77"/>
        <v>0</v>
      </c>
      <c r="AY29" s="78">
        <f t="shared" si="77"/>
        <v>0</v>
      </c>
      <c r="AZ29" s="78">
        <f t="shared" si="77"/>
        <v>0</v>
      </c>
      <c r="BA29" s="78">
        <f t="shared" si="77"/>
        <v>0</v>
      </c>
      <c r="BB29" s="78">
        <f t="shared" si="77"/>
        <v>2</v>
      </c>
      <c r="BC29" s="78">
        <f t="shared" si="77"/>
        <v>26</v>
      </c>
      <c r="BD29" s="78">
        <f t="shared" si="77"/>
        <v>260</v>
      </c>
      <c r="BE29" s="78">
        <f t="shared" si="74"/>
        <v>2600</v>
      </c>
      <c r="BF29" s="76"/>
      <c r="BG29" s="76">
        <f t="shared" si="16"/>
        <v>0</v>
      </c>
      <c r="BH29" s="78">
        <f t="shared" si="17"/>
        <v>0</v>
      </c>
      <c r="BI29" s="78">
        <f t="shared" si="18"/>
        <v>0</v>
      </c>
      <c r="BJ29" s="78">
        <f t="shared" si="19"/>
        <v>0</v>
      </c>
      <c r="BK29" s="78">
        <f t="shared" si="20"/>
        <v>0</v>
      </c>
      <c r="BL29" s="78">
        <f t="shared" si="21"/>
        <v>0</v>
      </c>
      <c r="BM29" s="78">
        <f t="shared" si="22"/>
        <v>0</v>
      </c>
      <c r="BN29" s="78">
        <f t="shared" si="23"/>
        <v>0</v>
      </c>
      <c r="BO29" s="78">
        <f t="shared" si="24"/>
        <v>0</v>
      </c>
      <c r="BP29" s="78">
        <f t="shared" si="25"/>
        <v>0</v>
      </c>
      <c r="BQ29" s="78">
        <f t="shared" si="26"/>
        <v>0</v>
      </c>
      <c r="BR29" s="78">
        <f t="shared" si="27"/>
        <v>0</v>
      </c>
      <c r="BS29" s="78">
        <f t="shared" si="28"/>
        <v>0</v>
      </c>
      <c r="BT29" s="78">
        <f t="shared" si="29"/>
        <v>20</v>
      </c>
      <c r="BU29" s="78">
        <f t="shared" si="30"/>
        <v>6</v>
      </c>
      <c r="BV29" s="78">
        <f t="shared" si="31"/>
        <v>0</v>
      </c>
      <c r="BW29" s="78">
        <f t="shared" si="32"/>
        <v>0</v>
      </c>
      <c r="BX29" s="76"/>
      <c r="BY29" s="76"/>
      <c r="BZ29" s="78">
        <f t="shared" si="33"/>
        <v>0</v>
      </c>
      <c r="CA29" s="78"/>
      <c r="CB29" s="78"/>
      <c r="CC29" s="78">
        <f t="shared" si="34"/>
        <v>0</v>
      </c>
      <c r="CD29" s="78"/>
      <c r="CE29" s="78"/>
      <c r="CF29" s="78">
        <f t="shared" si="35"/>
        <v>0</v>
      </c>
      <c r="CG29" s="76"/>
      <c r="CH29" s="78"/>
      <c r="CI29" s="78">
        <f t="shared" si="36"/>
        <v>0</v>
      </c>
      <c r="CJ29" s="76"/>
      <c r="CK29" s="78"/>
      <c r="CL29" s="78">
        <f t="shared" si="37"/>
        <v>26</v>
      </c>
      <c r="CM29" s="76"/>
      <c r="CN29" s="78">
        <f t="shared" si="38"/>
        <v>0</v>
      </c>
      <c r="CO29" s="76"/>
      <c r="CP29" s="76"/>
      <c r="CQ29" s="76" t="str">
        <f t="shared" si="39"/>
        <v/>
      </c>
      <c r="CR29" s="76" t="str">
        <f t="shared" si="40"/>
        <v/>
      </c>
      <c r="CS29" s="76" t="str">
        <f t="shared" si="41"/>
        <v xml:space="preserve">   billones</v>
      </c>
      <c r="CT29" s="76" t="str">
        <f t="shared" si="42"/>
        <v/>
      </c>
      <c r="CU29" s="76" t="str">
        <f t="shared" si="43"/>
        <v/>
      </c>
      <c r="CV29" s="76" t="str">
        <f t="shared" si="44"/>
        <v xml:space="preserve">  mil</v>
      </c>
      <c r="CW29" s="76" t="str">
        <f t="shared" si="45"/>
        <v/>
      </c>
      <c r="CX29" s="76" t="str">
        <f t="shared" si="46"/>
        <v/>
      </c>
      <c r="CY29" s="76" t="str">
        <f t="shared" si="47"/>
        <v xml:space="preserve">   millones</v>
      </c>
      <c r="CZ29" s="76" t="str">
        <f t="shared" si="48"/>
        <v/>
      </c>
      <c r="DA29" s="76" t="str">
        <f t="shared" si="49"/>
        <v/>
      </c>
      <c r="DB29" s="76" t="str">
        <f t="shared" si="50"/>
        <v xml:space="preserve">  mil</v>
      </c>
      <c r="DC29" s="76" t="str">
        <f t="shared" si="51"/>
        <v/>
      </c>
      <c r="DD29" s="76" t="str">
        <f t="shared" si="52"/>
        <v>veinti</v>
      </c>
      <c r="DE29" s="76" t="str">
        <f t="shared" si="53"/>
        <v>Seis Pesos</v>
      </c>
      <c r="DF29" s="76" t="str">
        <f t="shared" si="54"/>
        <v xml:space="preserve">  Centavos</v>
      </c>
      <c r="DG29" s="76" t="str">
        <f t="shared" si="55"/>
        <v xml:space="preserve">  centavos</v>
      </c>
      <c r="DH29" s="76" t="str">
        <f t="shared" si="56"/>
        <v xml:space="preserve"> </v>
      </c>
      <c r="DI29" s="76" t="str">
        <f t="shared" si="57"/>
        <v/>
      </c>
      <c r="DJ29" s="76"/>
      <c r="DK29" s="76" t="str">
        <f t="shared" si="58"/>
        <v xml:space="preserve"> </v>
      </c>
      <c r="DL29" s="76" t="str">
        <f t="shared" si="59"/>
        <v/>
      </c>
      <c r="DM29" s="76"/>
      <c r="DN29" s="76" t="str">
        <f t="shared" si="60"/>
        <v xml:space="preserve"> </v>
      </c>
      <c r="DO29" s="76" t="str">
        <f t="shared" si="61"/>
        <v/>
      </c>
      <c r="DP29" s="76"/>
      <c r="DQ29" s="76" t="str">
        <f t="shared" si="62"/>
        <v xml:space="preserve"> </v>
      </c>
      <c r="DR29" s="76" t="str">
        <f t="shared" si="63"/>
        <v/>
      </c>
      <c r="DS29" s="76"/>
      <c r="DT29" s="76" t="e">
        <f t="shared" si="64"/>
        <v>#N/A</v>
      </c>
      <c r="DU29" s="76" t="str">
        <f t="shared" si="65"/>
        <v xml:space="preserve"> Pesos</v>
      </c>
      <c r="DV29" s="76" t="str">
        <f t="shared" si="66"/>
        <v xml:space="preserve"> </v>
      </c>
      <c r="DW29" s="76" t="str">
        <f t="shared" si="67"/>
        <v/>
      </c>
      <c r="DX29" s="76"/>
      <c r="DY29" s="76"/>
      <c r="DZ29" s="76"/>
      <c r="EA29" s="76" t="str">
        <f t="shared" si="68"/>
        <v xml:space="preserve"> </v>
      </c>
      <c r="EB29" s="76"/>
      <c r="EC29" s="76"/>
      <c r="ED29" s="76" t="str">
        <f t="shared" si="69"/>
        <v xml:space="preserve"> </v>
      </c>
      <c r="EE29" s="76"/>
      <c r="EF29" s="76"/>
      <c r="EG29" s="79" t="str">
        <f t="shared" si="70"/>
        <v xml:space="preserve"> </v>
      </c>
      <c r="EH29" s="76"/>
      <c r="EI29" s="76"/>
      <c r="EJ29" s="79" t="str">
        <f t="shared" si="71"/>
        <v xml:space="preserve"> </v>
      </c>
      <c r="EK29" s="76"/>
      <c r="EL29" s="76"/>
      <c r="EM29" s="79" t="str">
        <f t="shared" si="72"/>
        <v>veintiSeis Pesos</v>
      </c>
      <c r="EN29" s="79"/>
      <c r="EO29" s="79" t="str">
        <f t="shared" si="73"/>
        <v xml:space="preserve"> </v>
      </c>
      <c r="EP29" s="76"/>
      <c r="ER29" s="73">
        <v>60</v>
      </c>
      <c r="ES29" s="73" t="s">
        <v>282</v>
      </c>
    </row>
    <row r="30" spans="1:149" hidden="1" x14ac:dyDescent="0.2">
      <c r="A30" s="74">
        <v>27</v>
      </c>
      <c r="B30" s="75" t="str">
        <f t="shared" si="3"/>
        <v>veintiSiete Pesos M/L</v>
      </c>
      <c r="C30" s="76"/>
      <c r="D30" s="77">
        <f t="shared" si="4"/>
        <v>27</v>
      </c>
      <c r="E30" s="76" t="str">
        <f t="shared" si="5"/>
        <v/>
      </c>
      <c r="F30" s="76" t="str">
        <f t="shared" si="6"/>
        <v xml:space="preserve"> Pesos</v>
      </c>
      <c r="G30" s="76" t="str">
        <f t="shared" si="7"/>
        <v xml:space="preserve">  billones</v>
      </c>
      <c r="H30" s="76"/>
      <c r="I30" s="76" t="str">
        <f t="shared" si="8"/>
        <v xml:space="preserve"> Pesos</v>
      </c>
      <c r="J30" s="76" t="s">
        <v>79</v>
      </c>
      <c r="K30" s="76"/>
      <c r="L30" s="76" t="str">
        <f t="shared" si="9"/>
        <v xml:space="preserve"> Pesos</v>
      </c>
      <c r="M30" s="76" t="str">
        <f t="shared" si="10"/>
        <v xml:space="preserve">  millones</v>
      </c>
      <c r="N30" s="76"/>
      <c r="O30" s="76" t="str">
        <f t="shared" si="11"/>
        <v xml:space="preserve"> Pesos</v>
      </c>
      <c r="P30" s="76" t="s">
        <v>79</v>
      </c>
      <c r="Q30" s="76"/>
      <c r="R30" s="76" t="str">
        <f t="shared" si="12"/>
        <v xml:space="preserve"> y </v>
      </c>
      <c r="S30" s="76" t="str">
        <f t="shared" si="13"/>
        <v xml:space="preserve"> Pesos</v>
      </c>
      <c r="T30" s="76" t="str">
        <f t="shared" si="14"/>
        <v xml:space="preserve"> Centavos</v>
      </c>
      <c r="U30" s="76" t="str">
        <f t="shared" si="15"/>
        <v xml:space="preserve"> centavos</v>
      </c>
      <c r="V30" s="76">
        <v>15</v>
      </c>
      <c r="W30" s="76">
        <v>14</v>
      </c>
      <c r="X30" s="76">
        <v>13</v>
      </c>
      <c r="Y30" s="76">
        <v>12</v>
      </c>
      <c r="Z30" s="76">
        <v>11</v>
      </c>
      <c r="AA30" s="76">
        <v>10</v>
      </c>
      <c r="AB30" s="76">
        <v>9</v>
      </c>
      <c r="AC30" s="76">
        <f t="shared" si="75"/>
        <v>8</v>
      </c>
      <c r="AD30" s="76">
        <f t="shared" si="75"/>
        <v>7</v>
      </c>
      <c r="AE30" s="76">
        <f t="shared" si="75"/>
        <v>6</v>
      </c>
      <c r="AF30" s="76">
        <f t="shared" si="75"/>
        <v>5</v>
      </c>
      <c r="AG30" s="76">
        <f t="shared" si="75"/>
        <v>4</v>
      </c>
      <c r="AH30" s="76">
        <f t="shared" si="75"/>
        <v>3</v>
      </c>
      <c r="AI30" s="76">
        <f t="shared" si="75"/>
        <v>2</v>
      </c>
      <c r="AJ30" s="76">
        <f t="shared" si="75"/>
        <v>1</v>
      </c>
      <c r="AK30" s="76">
        <f t="shared" si="75"/>
        <v>0</v>
      </c>
      <c r="AL30" s="76">
        <f t="shared" si="75"/>
        <v>-1</v>
      </c>
      <c r="AM30" s="76">
        <f t="shared" si="75"/>
        <v>-2</v>
      </c>
      <c r="AN30" s="76"/>
      <c r="AO30" s="78">
        <f t="shared" si="77"/>
        <v>0</v>
      </c>
      <c r="AP30" s="78">
        <f t="shared" si="77"/>
        <v>0</v>
      </c>
      <c r="AQ30" s="78">
        <f t="shared" si="77"/>
        <v>0</v>
      </c>
      <c r="AR30" s="78">
        <f t="shared" si="77"/>
        <v>0</v>
      </c>
      <c r="AS30" s="78">
        <f t="shared" si="77"/>
        <v>0</v>
      </c>
      <c r="AT30" s="78">
        <f t="shared" si="77"/>
        <v>0</v>
      </c>
      <c r="AU30" s="78">
        <f t="shared" si="77"/>
        <v>0</v>
      </c>
      <c r="AV30" s="78">
        <f t="shared" si="77"/>
        <v>0</v>
      </c>
      <c r="AW30" s="78">
        <f t="shared" si="77"/>
        <v>0</v>
      </c>
      <c r="AX30" s="78">
        <f t="shared" si="77"/>
        <v>0</v>
      </c>
      <c r="AY30" s="78">
        <f t="shared" si="77"/>
        <v>0</v>
      </c>
      <c r="AZ30" s="78">
        <f t="shared" si="77"/>
        <v>0</v>
      </c>
      <c r="BA30" s="78">
        <f t="shared" si="77"/>
        <v>0</v>
      </c>
      <c r="BB30" s="78">
        <f t="shared" si="77"/>
        <v>2</v>
      </c>
      <c r="BC30" s="78">
        <f t="shared" si="77"/>
        <v>27</v>
      </c>
      <c r="BD30" s="78">
        <f t="shared" si="77"/>
        <v>270</v>
      </c>
      <c r="BE30" s="78">
        <f t="shared" si="74"/>
        <v>2700</v>
      </c>
      <c r="BF30" s="76"/>
      <c r="BG30" s="76">
        <f t="shared" si="16"/>
        <v>0</v>
      </c>
      <c r="BH30" s="78">
        <f t="shared" si="17"/>
        <v>0</v>
      </c>
      <c r="BI30" s="78">
        <f t="shared" si="18"/>
        <v>0</v>
      </c>
      <c r="BJ30" s="78">
        <f t="shared" si="19"/>
        <v>0</v>
      </c>
      <c r="BK30" s="78">
        <f t="shared" si="20"/>
        <v>0</v>
      </c>
      <c r="BL30" s="78">
        <f t="shared" si="21"/>
        <v>0</v>
      </c>
      <c r="BM30" s="78">
        <f t="shared" si="22"/>
        <v>0</v>
      </c>
      <c r="BN30" s="78">
        <f t="shared" si="23"/>
        <v>0</v>
      </c>
      <c r="BO30" s="78">
        <f t="shared" si="24"/>
        <v>0</v>
      </c>
      <c r="BP30" s="78">
        <f t="shared" si="25"/>
        <v>0</v>
      </c>
      <c r="BQ30" s="78">
        <f t="shared" si="26"/>
        <v>0</v>
      </c>
      <c r="BR30" s="78">
        <f t="shared" si="27"/>
        <v>0</v>
      </c>
      <c r="BS30" s="78">
        <f t="shared" si="28"/>
        <v>0</v>
      </c>
      <c r="BT30" s="78">
        <f t="shared" si="29"/>
        <v>20</v>
      </c>
      <c r="BU30" s="78">
        <f t="shared" si="30"/>
        <v>7</v>
      </c>
      <c r="BV30" s="78">
        <f t="shared" si="31"/>
        <v>0</v>
      </c>
      <c r="BW30" s="78">
        <f t="shared" si="32"/>
        <v>0</v>
      </c>
      <c r="BX30" s="76"/>
      <c r="BY30" s="76"/>
      <c r="BZ30" s="78">
        <f t="shared" si="33"/>
        <v>0</v>
      </c>
      <c r="CA30" s="78"/>
      <c r="CB30" s="78"/>
      <c r="CC30" s="78">
        <f t="shared" si="34"/>
        <v>0</v>
      </c>
      <c r="CD30" s="78"/>
      <c r="CE30" s="78"/>
      <c r="CF30" s="78">
        <f t="shared" si="35"/>
        <v>0</v>
      </c>
      <c r="CG30" s="76"/>
      <c r="CH30" s="78"/>
      <c r="CI30" s="78">
        <f t="shared" si="36"/>
        <v>0</v>
      </c>
      <c r="CJ30" s="76"/>
      <c r="CK30" s="78"/>
      <c r="CL30" s="78">
        <f t="shared" si="37"/>
        <v>27</v>
      </c>
      <c r="CM30" s="76"/>
      <c r="CN30" s="78">
        <f t="shared" si="38"/>
        <v>0</v>
      </c>
      <c r="CO30" s="76"/>
      <c r="CP30" s="76"/>
      <c r="CQ30" s="76" t="str">
        <f t="shared" si="39"/>
        <v/>
      </c>
      <c r="CR30" s="76" t="str">
        <f t="shared" si="40"/>
        <v/>
      </c>
      <c r="CS30" s="76" t="str">
        <f t="shared" si="41"/>
        <v xml:space="preserve">   billones</v>
      </c>
      <c r="CT30" s="76" t="str">
        <f t="shared" si="42"/>
        <v/>
      </c>
      <c r="CU30" s="76" t="str">
        <f t="shared" si="43"/>
        <v/>
      </c>
      <c r="CV30" s="76" t="str">
        <f t="shared" si="44"/>
        <v xml:space="preserve">  mil</v>
      </c>
      <c r="CW30" s="76" t="str">
        <f t="shared" si="45"/>
        <v/>
      </c>
      <c r="CX30" s="76" t="str">
        <f t="shared" si="46"/>
        <v/>
      </c>
      <c r="CY30" s="76" t="str">
        <f t="shared" si="47"/>
        <v xml:space="preserve">   millones</v>
      </c>
      <c r="CZ30" s="76" t="str">
        <f t="shared" si="48"/>
        <v/>
      </c>
      <c r="DA30" s="76" t="str">
        <f t="shared" si="49"/>
        <v/>
      </c>
      <c r="DB30" s="76" t="str">
        <f t="shared" si="50"/>
        <v xml:space="preserve">  mil</v>
      </c>
      <c r="DC30" s="76" t="str">
        <f t="shared" si="51"/>
        <v/>
      </c>
      <c r="DD30" s="76" t="str">
        <f t="shared" si="52"/>
        <v>veinti</v>
      </c>
      <c r="DE30" s="76" t="str">
        <f t="shared" si="53"/>
        <v>Siete Pesos</v>
      </c>
      <c r="DF30" s="76" t="str">
        <f t="shared" si="54"/>
        <v xml:space="preserve">  Centavos</v>
      </c>
      <c r="DG30" s="76" t="str">
        <f t="shared" si="55"/>
        <v xml:space="preserve">  centavos</v>
      </c>
      <c r="DH30" s="76" t="str">
        <f t="shared" si="56"/>
        <v xml:space="preserve"> </v>
      </c>
      <c r="DI30" s="76" t="str">
        <f t="shared" si="57"/>
        <v/>
      </c>
      <c r="DJ30" s="76"/>
      <c r="DK30" s="76" t="str">
        <f t="shared" si="58"/>
        <v xml:space="preserve"> </v>
      </c>
      <c r="DL30" s="76" t="str">
        <f t="shared" si="59"/>
        <v/>
      </c>
      <c r="DM30" s="76"/>
      <c r="DN30" s="76" t="str">
        <f t="shared" si="60"/>
        <v xml:space="preserve"> </v>
      </c>
      <c r="DO30" s="76" t="str">
        <f t="shared" si="61"/>
        <v/>
      </c>
      <c r="DP30" s="76"/>
      <c r="DQ30" s="76" t="str">
        <f t="shared" si="62"/>
        <v xml:space="preserve"> </v>
      </c>
      <c r="DR30" s="76" t="str">
        <f t="shared" si="63"/>
        <v/>
      </c>
      <c r="DS30" s="76"/>
      <c r="DT30" s="76" t="e">
        <f t="shared" si="64"/>
        <v>#N/A</v>
      </c>
      <c r="DU30" s="76" t="str">
        <f t="shared" si="65"/>
        <v xml:space="preserve"> Pesos</v>
      </c>
      <c r="DV30" s="76" t="str">
        <f t="shared" si="66"/>
        <v xml:space="preserve"> </v>
      </c>
      <c r="DW30" s="76" t="str">
        <f t="shared" si="67"/>
        <v/>
      </c>
      <c r="DX30" s="76"/>
      <c r="DY30" s="76"/>
      <c r="DZ30" s="76"/>
      <c r="EA30" s="76" t="str">
        <f t="shared" si="68"/>
        <v xml:space="preserve"> </v>
      </c>
      <c r="EB30" s="76"/>
      <c r="EC30" s="76"/>
      <c r="ED30" s="76" t="str">
        <f t="shared" si="69"/>
        <v xml:space="preserve"> </v>
      </c>
      <c r="EE30" s="76"/>
      <c r="EF30" s="76"/>
      <c r="EG30" s="79" t="str">
        <f t="shared" si="70"/>
        <v xml:space="preserve"> </v>
      </c>
      <c r="EH30" s="76"/>
      <c r="EI30" s="76"/>
      <c r="EJ30" s="79" t="str">
        <f t="shared" si="71"/>
        <v xml:space="preserve"> </v>
      </c>
      <c r="EK30" s="76"/>
      <c r="EL30" s="76"/>
      <c r="EM30" s="79" t="str">
        <f t="shared" si="72"/>
        <v>veintiSiete Pesos</v>
      </c>
      <c r="EN30" s="79"/>
      <c r="EO30" s="79" t="str">
        <f t="shared" si="73"/>
        <v xml:space="preserve"> </v>
      </c>
      <c r="EP30" s="76"/>
      <c r="ER30" s="73">
        <v>70</v>
      </c>
      <c r="ES30" s="73" t="s">
        <v>283</v>
      </c>
    </row>
    <row r="31" spans="1:149" hidden="1" x14ac:dyDescent="0.2">
      <c r="A31" s="74">
        <v>28</v>
      </c>
      <c r="B31" s="75" t="str">
        <f t="shared" si="3"/>
        <v>veintiOcho Pesos M/L</v>
      </c>
      <c r="C31" s="76"/>
      <c r="D31" s="77">
        <f t="shared" si="4"/>
        <v>28</v>
      </c>
      <c r="E31" s="76" t="str">
        <f t="shared" si="5"/>
        <v/>
      </c>
      <c r="F31" s="76" t="str">
        <f t="shared" si="6"/>
        <v xml:space="preserve"> Pesos</v>
      </c>
      <c r="G31" s="76" t="str">
        <f t="shared" si="7"/>
        <v xml:space="preserve">  billones</v>
      </c>
      <c r="H31" s="76"/>
      <c r="I31" s="76" t="str">
        <f t="shared" si="8"/>
        <v xml:space="preserve"> Pesos</v>
      </c>
      <c r="J31" s="76" t="s">
        <v>79</v>
      </c>
      <c r="K31" s="76"/>
      <c r="L31" s="76" t="str">
        <f t="shared" si="9"/>
        <v xml:space="preserve"> Pesos</v>
      </c>
      <c r="M31" s="76" t="str">
        <f t="shared" si="10"/>
        <v xml:space="preserve">  millones</v>
      </c>
      <c r="N31" s="76"/>
      <c r="O31" s="76" t="str">
        <f t="shared" si="11"/>
        <v xml:space="preserve"> Pesos</v>
      </c>
      <c r="P31" s="76" t="s">
        <v>79</v>
      </c>
      <c r="Q31" s="76"/>
      <c r="R31" s="76" t="str">
        <f t="shared" si="12"/>
        <v xml:space="preserve"> y </v>
      </c>
      <c r="S31" s="76" t="str">
        <f t="shared" si="13"/>
        <v xml:space="preserve"> Pesos</v>
      </c>
      <c r="T31" s="76" t="str">
        <f t="shared" si="14"/>
        <v xml:space="preserve"> Centavos</v>
      </c>
      <c r="U31" s="76" t="str">
        <f t="shared" si="15"/>
        <v xml:space="preserve"> centavos</v>
      </c>
      <c r="V31" s="76">
        <v>15</v>
      </c>
      <c r="W31" s="76">
        <v>14</v>
      </c>
      <c r="X31" s="76">
        <v>13</v>
      </c>
      <c r="Y31" s="76">
        <v>12</v>
      </c>
      <c r="Z31" s="76">
        <v>11</v>
      </c>
      <c r="AA31" s="76">
        <v>10</v>
      </c>
      <c r="AB31" s="76">
        <v>9</v>
      </c>
      <c r="AC31" s="76">
        <f t="shared" si="75"/>
        <v>8</v>
      </c>
      <c r="AD31" s="76">
        <f t="shared" si="75"/>
        <v>7</v>
      </c>
      <c r="AE31" s="76">
        <f t="shared" si="75"/>
        <v>6</v>
      </c>
      <c r="AF31" s="76">
        <f t="shared" si="75"/>
        <v>5</v>
      </c>
      <c r="AG31" s="76">
        <f t="shared" si="75"/>
        <v>4</v>
      </c>
      <c r="AH31" s="76">
        <f t="shared" si="75"/>
        <v>3</v>
      </c>
      <c r="AI31" s="76">
        <f t="shared" si="75"/>
        <v>2</v>
      </c>
      <c r="AJ31" s="76">
        <f t="shared" si="75"/>
        <v>1</v>
      </c>
      <c r="AK31" s="76">
        <f t="shared" si="75"/>
        <v>0</v>
      </c>
      <c r="AL31" s="76">
        <f t="shared" si="75"/>
        <v>-1</v>
      </c>
      <c r="AM31" s="76">
        <f t="shared" si="75"/>
        <v>-2</v>
      </c>
      <c r="AN31" s="76"/>
      <c r="AO31" s="78">
        <f t="shared" si="77"/>
        <v>0</v>
      </c>
      <c r="AP31" s="78">
        <f t="shared" si="77"/>
        <v>0</v>
      </c>
      <c r="AQ31" s="78">
        <f t="shared" si="77"/>
        <v>0</v>
      </c>
      <c r="AR31" s="78">
        <f t="shared" si="77"/>
        <v>0</v>
      </c>
      <c r="AS31" s="78">
        <f t="shared" si="77"/>
        <v>0</v>
      </c>
      <c r="AT31" s="78">
        <f t="shared" si="77"/>
        <v>0</v>
      </c>
      <c r="AU31" s="78">
        <f t="shared" si="77"/>
        <v>0</v>
      </c>
      <c r="AV31" s="78">
        <f t="shared" si="77"/>
        <v>0</v>
      </c>
      <c r="AW31" s="78">
        <f t="shared" si="77"/>
        <v>0</v>
      </c>
      <c r="AX31" s="78">
        <f t="shared" si="77"/>
        <v>0</v>
      </c>
      <c r="AY31" s="78">
        <f t="shared" si="77"/>
        <v>0</v>
      </c>
      <c r="AZ31" s="78">
        <f t="shared" si="77"/>
        <v>0</v>
      </c>
      <c r="BA31" s="78">
        <f t="shared" si="77"/>
        <v>0</v>
      </c>
      <c r="BB31" s="78">
        <f t="shared" si="77"/>
        <v>2</v>
      </c>
      <c r="BC31" s="78">
        <f t="shared" si="77"/>
        <v>28</v>
      </c>
      <c r="BD31" s="78">
        <f t="shared" si="77"/>
        <v>280</v>
      </c>
      <c r="BE31" s="78">
        <f t="shared" si="74"/>
        <v>2800</v>
      </c>
      <c r="BF31" s="76"/>
      <c r="BG31" s="76">
        <f t="shared" si="16"/>
        <v>0</v>
      </c>
      <c r="BH31" s="78">
        <f t="shared" si="17"/>
        <v>0</v>
      </c>
      <c r="BI31" s="78">
        <f t="shared" si="18"/>
        <v>0</v>
      </c>
      <c r="BJ31" s="78">
        <f t="shared" si="19"/>
        <v>0</v>
      </c>
      <c r="BK31" s="78">
        <f t="shared" si="20"/>
        <v>0</v>
      </c>
      <c r="BL31" s="78">
        <f t="shared" si="21"/>
        <v>0</v>
      </c>
      <c r="BM31" s="78">
        <f t="shared" si="22"/>
        <v>0</v>
      </c>
      <c r="BN31" s="78">
        <f t="shared" si="23"/>
        <v>0</v>
      </c>
      <c r="BO31" s="78">
        <f t="shared" si="24"/>
        <v>0</v>
      </c>
      <c r="BP31" s="78">
        <f t="shared" si="25"/>
        <v>0</v>
      </c>
      <c r="BQ31" s="78">
        <f t="shared" si="26"/>
        <v>0</v>
      </c>
      <c r="BR31" s="78">
        <f t="shared" si="27"/>
        <v>0</v>
      </c>
      <c r="BS31" s="78">
        <f t="shared" si="28"/>
        <v>0</v>
      </c>
      <c r="BT31" s="78">
        <f t="shared" si="29"/>
        <v>20</v>
      </c>
      <c r="BU31" s="78">
        <f t="shared" si="30"/>
        <v>8</v>
      </c>
      <c r="BV31" s="78">
        <f t="shared" si="31"/>
        <v>0</v>
      </c>
      <c r="BW31" s="78">
        <f t="shared" si="32"/>
        <v>0</v>
      </c>
      <c r="BX31" s="76"/>
      <c r="BY31" s="76"/>
      <c r="BZ31" s="78">
        <f t="shared" si="33"/>
        <v>0</v>
      </c>
      <c r="CA31" s="78"/>
      <c r="CB31" s="78"/>
      <c r="CC31" s="78">
        <f t="shared" si="34"/>
        <v>0</v>
      </c>
      <c r="CD31" s="78"/>
      <c r="CE31" s="78"/>
      <c r="CF31" s="78">
        <f t="shared" si="35"/>
        <v>0</v>
      </c>
      <c r="CG31" s="76"/>
      <c r="CH31" s="78"/>
      <c r="CI31" s="78">
        <f t="shared" si="36"/>
        <v>0</v>
      </c>
      <c r="CJ31" s="76"/>
      <c r="CK31" s="78"/>
      <c r="CL31" s="78">
        <f t="shared" si="37"/>
        <v>28</v>
      </c>
      <c r="CM31" s="76"/>
      <c r="CN31" s="78">
        <f t="shared" si="38"/>
        <v>0</v>
      </c>
      <c r="CO31" s="76"/>
      <c r="CP31" s="76"/>
      <c r="CQ31" s="76" t="str">
        <f t="shared" si="39"/>
        <v/>
      </c>
      <c r="CR31" s="76" t="str">
        <f t="shared" si="40"/>
        <v/>
      </c>
      <c r="CS31" s="76" t="str">
        <f t="shared" si="41"/>
        <v xml:space="preserve">   billones</v>
      </c>
      <c r="CT31" s="76" t="str">
        <f t="shared" si="42"/>
        <v/>
      </c>
      <c r="CU31" s="76" t="str">
        <f t="shared" si="43"/>
        <v/>
      </c>
      <c r="CV31" s="76" t="str">
        <f t="shared" si="44"/>
        <v xml:space="preserve">  mil</v>
      </c>
      <c r="CW31" s="76" t="str">
        <f t="shared" si="45"/>
        <v/>
      </c>
      <c r="CX31" s="76" t="str">
        <f t="shared" si="46"/>
        <v/>
      </c>
      <c r="CY31" s="76" t="str">
        <f t="shared" si="47"/>
        <v xml:space="preserve">   millones</v>
      </c>
      <c r="CZ31" s="76" t="str">
        <f t="shared" si="48"/>
        <v/>
      </c>
      <c r="DA31" s="76" t="str">
        <f t="shared" si="49"/>
        <v/>
      </c>
      <c r="DB31" s="76" t="str">
        <f t="shared" si="50"/>
        <v xml:space="preserve">  mil</v>
      </c>
      <c r="DC31" s="76" t="str">
        <f t="shared" si="51"/>
        <v/>
      </c>
      <c r="DD31" s="76" t="str">
        <f t="shared" si="52"/>
        <v>veinti</v>
      </c>
      <c r="DE31" s="76" t="str">
        <f t="shared" si="53"/>
        <v>Ocho Pesos</v>
      </c>
      <c r="DF31" s="76" t="str">
        <f t="shared" si="54"/>
        <v xml:space="preserve">  Centavos</v>
      </c>
      <c r="DG31" s="76" t="str">
        <f t="shared" si="55"/>
        <v xml:space="preserve">  centavos</v>
      </c>
      <c r="DH31" s="76" t="str">
        <f t="shared" si="56"/>
        <v xml:space="preserve"> </v>
      </c>
      <c r="DI31" s="76" t="str">
        <f t="shared" si="57"/>
        <v/>
      </c>
      <c r="DJ31" s="76"/>
      <c r="DK31" s="76" t="str">
        <f t="shared" si="58"/>
        <v xml:space="preserve"> </v>
      </c>
      <c r="DL31" s="76" t="str">
        <f t="shared" si="59"/>
        <v/>
      </c>
      <c r="DM31" s="76"/>
      <c r="DN31" s="76" t="str">
        <f t="shared" si="60"/>
        <v xml:space="preserve"> </v>
      </c>
      <c r="DO31" s="76" t="str">
        <f t="shared" si="61"/>
        <v/>
      </c>
      <c r="DP31" s="76"/>
      <c r="DQ31" s="76" t="str">
        <f t="shared" si="62"/>
        <v xml:space="preserve"> </v>
      </c>
      <c r="DR31" s="76" t="str">
        <f t="shared" si="63"/>
        <v/>
      </c>
      <c r="DS31" s="76"/>
      <c r="DT31" s="76" t="e">
        <f t="shared" si="64"/>
        <v>#N/A</v>
      </c>
      <c r="DU31" s="76" t="str">
        <f t="shared" si="65"/>
        <v xml:space="preserve"> Pesos</v>
      </c>
      <c r="DV31" s="76" t="str">
        <f t="shared" si="66"/>
        <v xml:space="preserve"> </v>
      </c>
      <c r="DW31" s="76" t="str">
        <f t="shared" si="67"/>
        <v/>
      </c>
      <c r="DX31" s="76"/>
      <c r="DY31" s="76"/>
      <c r="DZ31" s="76"/>
      <c r="EA31" s="76" t="str">
        <f t="shared" si="68"/>
        <v xml:space="preserve"> </v>
      </c>
      <c r="EB31" s="76"/>
      <c r="EC31" s="76"/>
      <c r="ED31" s="76" t="str">
        <f t="shared" si="69"/>
        <v xml:space="preserve"> </v>
      </c>
      <c r="EE31" s="76"/>
      <c r="EF31" s="76"/>
      <c r="EG31" s="79" t="str">
        <f t="shared" si="70"/>
        <v xml:space="preserve"> </v>
      </c>
      <c r="EH31" s="76"/>
      <c r="EI31" s="76"/>
      <c r="EJ31" s="79" t="str">
        <f t="shared" si="71"/>
        <v xml:space="preserve"> </v>
      </c>
      <c r="EK31" s="76"/>
      <c r="EL31" s="76"/>
      <c r="EM31" s="79" t="str">
        <f t="shared" si="72"/>
        <v>veintiOcho Pesos</v>
      </c>
      <c r="EN31" s="79"/>
      <c r="EO31" s="79" t="str">
        <f t="shared" si="73"/>
        <v xml:space="preserve"> </v>
      </c>
      <c r="EP31" s="76"/>
      <c r="ER31" s="73">
        <v>80</v>
      </c>
      <c r="ES31" s="73" t="s">
        <v>284</v>
      </c>
    </row>
    <row r="32" spans="1:149" hidden="1" x14ac:dyDescent="0.2">
      <c r="A32" s="74">
        <v>29</v>
      </c>
      <c r="B32" s="75" t="str">
        <f t="shared" si="3"/>
        <v>veintiNueve Pesos M/L</v>
      </c>
      <c r="C32" s="76"/>
      <c r="D32" s="77">
        <f t="shared" si="4"/>
        <v>29</v>
      </c>
      <c r="E32" s="76" t="str">
        <f t="shared" si="5"/>
        <v/>
      </c>
      <c r="F32" s="76" t="str">
        <f t="shared" si="6"/>
        <v xml:space="preserve"> Pesos</v>
      </c>
      <c r="G32" s="76" t="str">
        <f t="shared" si="7"/>
        <v xml:space="preserve">  billones</v>
      </c>
      <c r="H32" s="76"/>
      <c r="I32" s="76" t="str">
        <f t="shared" si="8"/>
        <v xml:space="preserve"> Pesos</v>
      </c>
      <c r="J32" s="76" t="s">
        <v>79</v>
      </c>
      <c r="K32" s="76"/>
      <c r="L32" s="76" t="str">
        <f t="shared" si="9"/>
        <v xml:space="preserve"> Pesos</v>
      </c>
      <c r="M32" s="76" t="str">
        <f t="shared" si="10"/>
        <v xml:space="preserve">  millones</v>
      </c>
      <c r="N32" s="76"/>
      <c r="O32" s="76" t="str">
        <f t="shared" si="11"/>
        <v xml:space="preserve"> Pesos</v>
      </c>
      <c r="P32" s="76" t="s">
        <v>79</v>
      </c>
      <c r="Q32" s="76"/>
      <c r="R32" s="76" t="str">
        <f t="shared" si="12"/>
        <v xml:space="preserve"> y </v>
      </c>
      <c r="S32" s="76" t="str">
        <f t="shared" si="13"/>
        <v xml:space="preserve"> Pesos</v>
      </c>
      <c r="T32" s="76" t="str">
        <f t="shared" si="14"/>
        <v xml:space="preserve"> Centavos</v>
      </c>
      <c r="U32" s="76" t="str">
        <f t="shared" si="15"/>
        <v xml:space="preserve"> centavos</v>
      </c>
      <c r="V32" s="76">
        <v>15</v>
      </c>
      <c r="W32" s="76">
        <v>14</v>
      </c>
      <c r="X32" s="76">
        <v>13</v>
      </c>
      <c r="Y32" s="76">
        <v>12</v>
      </c>
      <c r="Z32" s="76">
        <v>11</v>
      </c>
      <c r="AA32" s="76">
        <v>10</v>
      </c>
      <c r="AB32" s="76">
        <v>9</v>
      </c>
      <c r="AC32" s="76">
        <f t="shared" si="75"/>
        <v>8</v>
      </c>
      <c r="AD32" s="76">
        <f t="shared" si="75"/>
        <v>7</v>
      </c>
      <c r="AE32" s="76">
        <f t="shared" si="75"/>
        <v>6</v>
      </c>
      <c r="AF32" s="76">
        <f t="shared" si="75"/>
        <v>5</v>
      </c>
      <c r="AG32" s="76">
        <f t="shared" si="75"/>
        <v>4</v>
      </c>
      <c r="AH32" s="76">
        <f t="shared" si="75"/>
        <v>3</v>
      </c>
      <c r="AI32" s="76">
        <f t="shared" si="75"/>
        <v>2</v>
      </c>
      <c r="AJ32" s="76">
        <f t="shared" si="75"/>
        <v>1</v>
      </c>
      <c r="AK32" s="76">
        <f t="shared" si="75"/>
        <v>0</v>
      </c>
      <c r="AL32" s="76">
        <f t="shared" si="75"/>
        <v>-1</v>
      </c>
      <c r="AM32" s="76">
        <f t="shared" si="75"/>
        <v>-2</v>
      </c>
      <c r="AN32" s="76"/>
      <c r="AO32" s="78">
        <f t="shared" si="77"/>
        <v>0</v>
      </c>
      <c r="AP32" s="78">
        <f t="shared" si="77"/>
        <v>0</v>
      </c>
      <c r="AQ32" s="78">
        <f t="shared" si="77"/>
        <v>0</v>
      </c>
      <c r="AR32" s="78">
        <f t="shared" si="77"/>
        <v>0</v>
      </c>
      <c r="AS32" s="78">
        <f t="shared" si="77"/>
        <v>0</v>
      </c>
      <c r="AT32" s="78">
        <f t="shared" si="77"/>
        <v>0</v>
      </c>
      <c r="AU32" s="78">
        <f t="shared" si="77"/>
        <v>0</v>
      </c>
      <c r="AV32" s="78">
        <f t="shared" si="77"/>
        <v>0</v>
      </c>
      <c r="AW32" s="78">
        <f t="shared" si="77"/>
        <v>0</v>
      </c>
      <c r="AX32" s="78">
        <f t="shared" si="77"/>
        <v>0</v>
      </c>
      <c r="AY32" s="78">
        <f t="shared" si="77"/>
        <v>0</v>
      </c>
      <c r="AZ32" s="78">
        <f t="shared" si="77"/>
        <v>0</v>
      </c>
      <c r="BA32" s="78">
        <f t="shared" si="77"/>
        <v>0</v>
      </c>
      <c r="BB32" s="78">
        <f t="shared" si="77"/>
        <v>2</v>
      </c>
      <c r="BC32" s="78">
        <f t="shared" si="77"/>
        <v>29</v>
      </c>
      <c r="BD32" s="78">
        <f t="shared" si="77"/>
        <v>290</v>
      </c>
      <c r="BE32" s="78">
        <f t="shared" si="74"/>
        <v>2900</v>
      </c>
      <c r="BF32" s="76"/>
      <c r="BG32" s="76">
        <f t="shared" si="16"/>
        <v>0</v>
      </c>
      <c r="BH32" s="78">
        <f t="shared" si="17"/>
        <v>0</v>
      </c>
      <c r="BI32" s="78">
        <f t="shared" si="18"/>
        <v>0</v>
      </c>
      <c r="BJ32" s="78">
        <f t="shared" si="19"/>
        <v>0</v>
      </c>
      <c r="BK32" s="78">
        <f t="shared" si="20"/>
        <v>0</v>
      </c>
      <c r="BL32" s="78">
        <f t="shared" si="21"/>
        <v>0</v>
      </c>
      <c r="BM32" s="78">
        <f t="shared" si="22"/>
        <v>0</v>
      </c>
      <c r="BN32" s="78">
        <f t="shared" si="23"/>
        <v>0</v>
      </c>
      <c r="BO32" s="78">
        <f t="shared" si="24"/>
        <v>0</v>
      </c>
      <c r="BP32" s="78">
        <f t="shared" si="25"/>
        <v>0</v>
      </c>
      <c r="BQ32" s="78">
        <f t="shared" si="26"/>
        <v>0</v>
      </c>
      <c r="BR32" s="78">
        <f t="shared" si="27"/>
        <v>0</v>
      </c>
      <c r="BS32" s="78">
        <f t="shared" si="28"/>
        <v>0</v>
      </c>
      <c r="BT32" s="78">
        <f t="shared" si="29"/>
        <v>20</v>
      </c>
      <c r="BU32" s="78">
        <f t="shared" si="30"/>
        <v>9</v>
      </c>
      <c r="BV32" s="78">
        <f t="shared" si="31"/>
        <v>0</v>
      </c>
      <c r="BW32" s="78">
        <f t="shared" si="32"/>
        <v>0</v>
      </c>
      <c r="BX32" s="76"/>
      <c r="BY32" s="76"/>
      <c r="BZ32" s="78">
        <f t="shared" si="33"/>
        <v>0</v>
      </c>
      <c r="CA32" s="78"/>
      <c r="CB32" s="78"/>
      <c r="CC32" s="78">
        <f t="shared" si="34"/>
        <v>0</v>
      </c>
      <c r="CD32" s="78"/>
      <c r="CE32" s="78"/>
      <c r="CF32" s="78">
        <f t="shared" si="35"/>
        <v>0</v>
      </c>
      <c r="CG32" s="76"/>
      <c r="CH32" s="78"/>
      <c r="CI32" s="78">
        <f t="shared" si="36"/>
        <v>0</v>
      </c>
      <c r="CJ32" s="76"/>
      <c r="CK32" s="78"/>
      <c r="CL32" s="78">
        <f t="shared" si="37"/>
        <v>29</v>
      </c>
      <c r="CM32" s="76"/>
      <c r="CN32" s="78">
        <f t="shared" si="38"/>
        <v>0</v>
      </c>
      <c r="CO32" s="76"/>
      <c r="CP32" s="76"/>
      <c r="CQ32" s="76" t="str">
        <f t="shared" si="39"/>
        <v/>
      </c>
      <c r="CR32" s="76" t="str">
        <f t="shared" si="40"/>
        <v/>
      </c>
      <c r="CS32" s="76" t="str">
        <f t="shared" si="41"/>
        <v xml:space="preserve">   billones</v>
      </c>
      <c r="CT32" s="76" t="str">
        <f t="shared" si="42"/>
        <v/>
      </c>
      <c r="CU32" s="76" t="str">
        <f t="shared" si="43"/>
        <v/>
      </c>
      <c r="CV32" s="76" t="str">
        <f t="shared" si="44"/>
        <v xml:space="preserve">  mil</v>
      </c>
      <c r="CW32" s="76" t="str">
        <f t="shared" si="45"/>
        <v/>
      </c>
      <c r="CX32" s="76" t="str">
        <f t="shared" si="46"/>
        <v/>
      </c>
      <c r="CY32" s="76" t="str">
        <f t="shared" si="47"/>
        <v xml:space="preserve">   millones</v>
      </c>
      <c r="CZ32" s="76" t="str">
        <f t="shared" si="48"/>
        <v/>
      </c>
      <c r="DA32" s="76" t="str">
        <f t="shared" si="49"/>
        <v/>
      </c>
      <c r="DB32" s="76" t="str">
        <f t="shared" si="50"/>
        <v xml:space="preserve">  mil</v>
      </c>
      <c r="DC32" s="76" t="str">
        <f t="shared" si="51"/>
        <v/>
      </c>
      <c r="DD32" s="76" t="str">
        <f t="shared" si="52"/>
        <v>veinti</v>
      </c>
      <c r="DE32" s="76" t="str">
        <f t="shared" si="53"/>
        <v>Nueve Pesos</v>
      </c>
      <c r="DF32" s="76" t="str">
        <f t="shared" si="54"/>
        <v xml:space="preserve">  Centavos</v>
      </c>
      <c r="DG32" s="76" t="str">
        <f t="shared" si="55"/>
        <v xml:space="preserve">  centavos</v>
      </c>
      <c r="DH32" s="76" t="str">
        <f t="shared" si="56"/>
        <v xml:space="preserve"> </v>
      </c>
      <c r="DI32" s="76" t="str">
        <f t="shared" si="57"/>
        <v/>
      </c>
      <c r="DJ32" s="76"/>
      <c r="DK32" s="76" t="str">
        <f t="shared" si="58"/>
        <v xml:space="preserve"> </v>
      </c>
      <c r="DL32" s="76" t="str">
        <f t="shared" si="59"/>
        <v/>
      </c>
      <c r="DM32" s="76"/>
      <c r="DN32" s="76" t="str">
        <f t="shared" si="60"/>
        <v xml:space="preserve"> </v>
      </c>
      <c r="DO32" s="76" t="str">
        <f t="shared" si="61"/>
        <v/>
      </c>
      <c r="DP32" s="76"/>
      <c r="DQ32" s="76" t="str">
        <f t="shared" si="62"/>
        <v xml:space="preserve"> </v>
      </c>
      <c r="DR32" s="76" t="str">
        <f t="shared" si="63"/>
        <v/>
      </c>
      <c r="DS32" s="76"/>
      <c r="DT32" s="76" t="e">
        <f t="shared" si="64"/>
        <v>#N/A</v>
      </c>
      <c r="DU32" s="76" t="str">
        <f t="shared" si="65"/>
        <v xml:space="preserve"> Pesos</v>
      </c>
      <c r="DV32" s="76" t="str">
        <f t="shared" si="66"/>
        <v xml:space="preserve"> </v>
      </c>
      <c r="DW32" s="76" t="str">
        <f t="shared" si="67"/>
        <v/>
      </c>
      <c r="DX32" s="76"/>
      <c r="DY32" s="76"/>
      <c r="DZ32" s="76"/>
      <c r="EA32" s="76" t="str">
        <f t="shared" si="68"/>
        <v xml:space="preserve"> </v>
      </c>
      <c r="EB32" s="76"/>
      <c r="EC32" s="76"/>
      <c r="ED32" s="76" t="str">
        <f t="shared" si="69"/>
        <v xml:space="preserve"> </v>
      </c>
      <c r="EE32" s="76"/>
      <c r="EF32" s="76"/>
      <c r="EG32" s="79" t="str">
        <f t="shared" si="70"/>
        <v xml:space="preserve"> </v>
      </c>
      <c r="EH32" s="76"/>
      <c r="EI32" s="76"/>
      <c r="EJ32" s="79" t="str">
        <f t="shared" si="71"/>
        <v xml:space="preserve"> </v>
      </c>
      <c r="EK32" s="76"/>
      <c r="EL32" s="76"/>
      <c r="EM32" s="79" t="str">
        <f t="shared" si="72"/>
        <v>veintiNueve Pesos</v>
      </c>
      <c r="EN32" s="79"/>
      <c r="EO32" s="79" t="str">
        <f t="shared" si="73"/>
        <v xml:space="preserve"> </v>
      </c>
      <c r="EP32" s="76"/>
      <c r="ER32" s="73">
        <v>90</v>
      </c>
      <c r="ES32" s="73" t="s">
        <v>285</v>
      </c>
    </row>
    <row r="33" spans="1:149" hidden="1" x14ac:dyDescent="0.2">
      <c r="A33" s="74">
        <v>30</v>
      </c>
      <c r="B33" s="75" t="str">
        <f t="shared" si="3"/>
        <v>Treinta Pesos M/L</v>
      </c>
      <c r="C33" s="76"/>
      <c r="D33" s="77">
        <f t="shared" si="4"/>
        <v>30</v>
      </c>
      <c r="E33" s="76" t="str">
        <f t="shared" si="5"/>
        <v/>
      </c>
      <c r="F33" s="76" t="str">
        <f t="shared" si="6"/>
        <v xml:space="preserve"> Pesos</v>
      </c>
      <c r="G33" s="76" t="str">
        <f t="shared" si="7"/>
        <v xml:space="preserve">  billones</v>
      </c>
      <c r="H33" s="76"/>
      <c r="I33" s="76" t="str">
        <f t="shared" si="8"/>
        <v xml:space="preserve"> Pesos</v>
      </c>
      <c r="J33" s="76" t="s">
        <v>79</v>
      </c>
      <c r="K33" s="76"/>
      <c r="L33" s="76" t="str">
        <f t="shared" si="9"/>
        <v xml:space="preserve"> Pesos</v>
      </c>
      <c r="M33" s="76" t="str">
        <f t="shared" si="10"/>
        <v xml:space="preserve">  millones</v>
      </c>
      <c r="N33" s="76"/>
      <c r="O33" s="76" t="str">
        <f t="shared" si="11"/>
        <v xml:space="preserve"> Pesos</v>
      </c>
      <c r="P33" s="76" t="s">
        <v>79</v>
      </c>
      <c r="Q33" s="76"/>
      <c r="R33" s="76" t="str">
        <f t="shared" si="12"/>
        <v xml:space="preserve"> Pesos</v>
      </c>
      <c r="S33" s="76" t="str">
        <f t="shared" si="13"/>
        <v xml:space="preserve"> Pesos</v>
      </c>
      <c r="T33" s="76" t="str">
        <f t="shared" si="14"/>
        <v xml:space="preserve"> Centavos</v>
      </c>
      <c r="U33" s="76" t="str">
        <f t="shared" si="15"/>
        <v xml:space="preserve"> centavos</v>
      </c>
      <c r="V33" s="76">
        <v>15</v>
      </c>
      <c r="W33" s="76">
        <v>14</v>
      </c>
      <c r="X33" s="76">
        <v>13</v>
      </c>
      <c r="Y33" s="76">
        <v>12</v>
      </c>
      <c r="Z33" s="76">
        <v>11</v>
      </c>
      <c r="AA33" s="76">
        <v>10</v>
      </c>
      <c r="AB33" s="76">
        <v>9</v>
      </c>
      <c r="AC33" s="76">
        <f t="shared" si="75"/>
        <v>8</v>
      </c>
      <c r="AD33" s="76">
        <f t="shared" si="75"/>
        <v>7</v>
      </c>
      <c r="AE33" s="76">
        <f t="shared" si="75"/>
        <v>6</v>
      </c>
      <c r="AF33" s="76">
        <f t="shared" si="75"/>
        <v>5</v>
      </c>
      <c r="AG33" s="76">
        <f t="shared" si="75"/>
        <v>4</v>
      </c>
      <c r="AH33" s="76">
        <f t="shared" si="75"/>
        <v>3</v>
      </c>
      <c r="AI33" s="76">
        <f t="shared" si="75"/>
        <v>2</v>
      </c>
      <c r="AJ33" s="76">
        <f t="shared" si="75"/>
        <v>1</v>
      </c>
      <c r="AK33" s="76">
        <f t="shared" si="75"/>
        <v>0</v>
      </c>
      <c r="AL33" s="76">
        <f t="shared" si="75"/>
        <v>-1</v>
      </c>
      <c r="AM33" s="76">
        <f t="shared" si="75"/>
        <v>-2</v>
      </c>
      <c r="AN33" s="76"/>
      <c r="AO33" s="78">
        <f t="shared" si="77"/>
        <v>0</v>
      </c>
      <c r="AP33" s="78">
        <f t="shared" si="77"/>
        <v>0</v>
      </c>
      <c r="AQ33" s="78">
        <f t="shared" si="77"/>
        <v>0</v>
      </c>
      <c r="AR33" s="78">
        <f t="shared" si="77"/>
        <v>0</v>
      </c>
      <c r="AS33" s="78">
        <f t="shared" si="77"/>
        <v>0</v>
      </c>
      <c r="AT33" s="78">
        <f t="shared" si="77"/>
        <v>0</v>
      </c>
      <c r="AU33" s="78">
        <f t="shared" si="77"/>
        <v>0</v>
      </c>
      <c r="AV33" s="78">
        <f t="shared" si="77"/>
        <v>0</v>
      </c>
      <c r="AW33" s="78">
        <f t="shared" si="77"/>
        <v>0</v>
      </c>
      <c r="AX33" s="78">
        <f t="shared" si="77"/>
        <v>0</v>
      </c>
      <c r="AY33" s="78">
        <f t="shared" si="77"/>
        <v>0</v>
      </c>
      <c r="AZ33" s="78">
        <f t="shared" si="77"/>
        <v>0</v>
      </c>
      <c r="BA33" s="78">
        <f t="shared" si="77"/>
        <v>0</v>
      </c>
      <c r="BB33" s="78">
        <f t="shared" si="77"/>
        <v>3</v>
      </c>
      <c r="BC33" s="78">
        <f t="shared" si="77"/>
        <v>30</v>
      </c>
      <c r="BD33" s="78">
        <f t="shared" si="77"/>
        <v>300</v>
      </c>
      <c r="BE33" s="78">
        <f t="shared" si="74"/>
        <v>3000</v>
      </c>
      <c r="BF33" s="76"/>
      <c r="BG33" s="76">
        <f t="shared" si="16"/>
        <v>0</v>
      </c>
      <c r="BH33" s="78">
        <f t="shared" si="17"/>
        <v>0</v>
      </c>
      <c r="BI33" s="78">
        <f t="shared" si="18"/>
        <v>0</v>
      </c>
      <c r="BJ33" s="78">
        <f t="shared" si="19"/>
        <v>0</v>
      </c>
      <c r="BK33" s="78">
        <f t="shared" si="20"/>
        <v>0</v>
      </c>
      <c r="BL33" s="78">
        <f t="shared" si="21"/>
        <v>0</v>
      </c>
      <c r="BM33" s="78">
        <f t="shared" si="22"/>
        <v>0</v>
      </c>
      <c r="BN33" s="78">
        <f t="shared" si="23"/>
        <v>0</v>
      </c>
      <c r="BO33" s="78">
        <f t="shared" si="24"/>
        <v>0</v>
      </c>
      <c r="BP33" s="78">
        <f t="shared" si="25"/>
        <v>0</v>
      </c>
      <c r="BQ33" s="78">
        <f t="shared" si="26"/>
        <v>0</v>
      </c>
      <c r="BR33" s="78">
        <f t="shared" si="27"/>
        <v>0</v>
      </c>
      <c r="BS33" s="78">
        <f t="shared" si="28"/>
        <v>0</v>
      </c>
      <c r="BT33" s="78">
        <f t="shared" si="29"/>
        <v>30</v>
      </c>
      <c r="BU33" s="78">
        <f t="shared" si="30"/>
        <v>0</v>
      </c>
      <c r="BV33" s="78">
        <f t="shared" si="31"/>
        <v>0</v>
      </c>
      <c r="BW33" s="78">
        <f t="shared" si="32"/>
        <v>0</v>
      </c>
      <c r="BX33" s="76"/>
      <c r="BY33" s="76"/>
      <c r="BZ33" s="78">
        <f t="shared" si="33"/>
        <v>0</v>
      </c>
      <c r="CA33" s="78"/>
      <c r="CB33" s="78"/>
      <c r="CC33" s="78">
        <f t="shared" si="34"/>
        <v>0</v>
      </c>
      <c r="CD33" s="78"/>
      <c r="CE33" s="78"/>
      <c r="CF33" s="78">
        <f t="shared" si="35"/>
        <v>0</v>
      </c>
      <c r="CG33" s="76"/>
      <c r="CH33" s="78"/>
      <c r="CI33" s="78">
        <f t="shared" si="36"/>
        <v>0</v>
      </c>
      <c r="CJ33" s="76"/>
      <c r="CK33" s="78"/>
      <c r="CL33" s="78">
        <f t="shared" si="37"/>
        <v>30</v>
      </c>
      <c r="CM33" s="76"/>
      <c r="CN33" s="78">
        <f t="shared" si="38"/>
        <v>0</v>
      </c>
      <c r="CO33" s="76"/>
      <c r="CP33" s="76"/>
      <c r="CQ33" s="76" t="str">
        <f t="shared" si="39"/>
        <v/>
      </c>
      <c r="CR33" s="76" t="str">
        <f t="shared" si="40"/>
        <v/>
      </c>
      <c r="CS33" s="76" t="str">
        <f t="shared" si="41"/>
        <v xml:space="preserve">   billones</v>
      </c>
      <c r="CT33" s="76" t="str">
        <f t="shared" si="42"/>
        <v/>
      </c>
      <c r="CU33" s="76" t="str">
        <f t="shared" si="43"/>
        <v/>
      </c>
      <c r="CV33" s="76" t="str">
        <f t="shared" si="44"/>
        <v xml:space="preserve">  mil</v>
      </c>
      <c r="CW33" s="76" t="str">
        <f t="shared" si="45"/>
        <v/>
      </c>
      <c r="CX33" s="76" t="str">
        <f t="shared" si="46"/>
        <v/>
      </c>
      <c r="CY33" s="76" t="str">
        <f t="shared" si="47"/>
        <v xml:space="preserve">   millones</v>
      </c>
      <c r="CZ33" s="76" t="str">
        <f t="shared" si="48"/>
        <v/>
      </c>
      <c r="DA33" s="76" t="str">
        <f t="shared" si="49"/>
        <v/>
      </c>
      <c r="DB33" s="76" t="str">
        <f t="shared" si="50"/>
        <v xml:space="preserve">  mil</v>
      </c>
      <c r="DC33" s="76" t="str">
        <f t="shared" si="51"/>
        <v/>
      </c>
      <c r="DD33" s="76" t="str">
        <f t="shared" si="52"/>
        <v>Treinta Pesos</v>
      </c>
      <c r="DE33" s="76" t="str">
        <f t="shared" si="53"/>
        <v xml:space="preserve">  Pesos</v>
      </c>
      <c r="DF33" s="76" t="str">
        <f t="shared" si="54"/>
        <v xml:space="preserve">  Centavos</v>
      </c>
      <c r="DG33" s="76" t="str">
        <f t="shared" si="55"/>
        <v xml:space="preserve">  centavos</v>
      </c>
      <c r="DH33" s="76" t="str">
        <f t="shared" si="56"/>
        <v xml:space="preserve"> </v>
      </c>
      <c r="DI33" s="76" t="str">
        <f t="shared" si="57"/>
        <v/>
      </c>
      <c r="DJ33" s="76"/>
      <c r="DK33" s="76" t="str">
        <f t="shared" si="58"/>
        <v xml:space="preserve"> </v>
      </c>
      <c r="DL33" s="76" t="str">
        <f t="shared" si="59"/>
        <v/>
      </c>
      <c r="DM33" s="76"/>
      <c r="DN33" s="76" t="str">
        <f t="shared" si="60"/>
        <v xml:space="preserve"> </v>
      </c>
      <c r="DO33" s="76" t="str">
        <f t="shared" si="61"/>
        <v/>
      </c>
      <c r="DP33" s="76"/>
      <c r="DQ33" s="76" t="str">
        <f t="shared" si="62"/>
        <v xml:space="preserve"> </v>
      </c>
      <c r="DR33" s="76" t="str">
        <f t="shared" si="63"/>
        <v/>
      </c>
      <c r="DS33" s="76"/>
      <c r="DT33" s="76" t="str">
        <f t="shared" si="64"/>
        <v>Treinta</v>
      </c>
      <c r="DU33" s="76" t="str">
        <f t="shared" si="65"/>
        <v xml:space="preserve"> Pesos</v>
      </c>
      <c r="DV33" s="76" t="str">
        <f t="shared" si="66"/>
        <v xml:space="preserve"> </v>
      </c>
      <c r="DW33" s="76" t="str">
        <f t="shared" si="67"/>
        <v/>
      </c>
      <c r="DX33" s="76"/>
      <c r="DY33" s="76"/>
      <c r="DZ33" s="76"/>
      <c r="EA33" s="76" t="str">
        <f t="shared" si="68"/>
        <v xml:space="preserve"> </v>
      </c>
      <c r="EB33" s="76"/>
      <c r="EC33" s="76"/>
      <c r="ED33" s="76" t="str">
        <f t="shared" si="69"/>
        <v xml:space="preserve"> </v>
      </c>
      <c r="EE33" s="76"/>
      <c r="EF33" s="76"/>
      <c r="EG33" s="79" t="str">
        <f t="shared" si="70"/>
        <v xml:space="preserve"> </v>
      </c>
      <c r="EH33" s="76"/>
      <c r="EI33" s="76"/>
      <c r="EJ33" s="79" t="str">
        <f t="shared" si="71"/>
        <v xml:space="preserve"> </v>
      </c>
      <c r="EK33" s="76"/>
      <c r="EL33" s="76"/>
      <c r="EM33" s="79" t="str">
        <f t="shared" si="72"/>
        <v>Treinta Pesos</v>
      </c>
      <c r="EN33" s="79"/>
      <c r="EO33" s="79" t="str">
        <f t="shared" si="73"/>
        <v xml:space="preserve"> </v>
      </c>
      <c r="EP33" s="76"/>
      <c r="ER33" s="73">
        <v>100</v>
      </c>
      <c r="ES33" s="73" t="s">
        <v>286</v>
      </c>
    </row>
    <row r="34" spans="1:149" hidden="1" x14ac:dyDescent="0.2">
      <c r="A34" s="74">
        <v>31</v>
      </c>
      <c r="B34" s="75" t="str">
        <f t="shared" si="3"/>
        <v>Treinta y Un Pesos M/L</v>
      </c>
      <c r="C34" s="76"/>
      <c r="D34" s="77">
        <f t="shared" si="4"/>
        <v>31</v>
      </c>
      <c r="E34" s="76" t="str">
        <f t="shared" si="5"/>
        <v/>
      </c>
      <c r="F34" s="76" t="str">
        <f t="shared" si="6"/>
        <v xml:space="preserve"> Pesos</v>
      </c>
      <c r="G34" s="76" t="str">
        <f t="shared" si="7"/>
        <v xml:space="preserve">  billones</v>
      </c>
      <c r="H34" s="76"/>
      <c r="I34" s="76" t="str">
        <f t="shared" si="8"/>
        <v xml:space="preserve"> Pesos</v>
      </c>
      <c r="J34" s="76" t="s">
        <v>79</v>
      </c>
      <c r="K34" s="76"/>
      <c r="L34" s="76" t="str">
        <f t="shared" si="9"/>
        <v xml:space="preserve"> Pesos</v>
      </c>
      <c r="M34" s="76" t="str">
        <f t="shared" si="10"/>
        <v xml:space="preserve">  millones</v>
      </c>
      <c r="N34" s="76"/>
      <c r="O34" s="76" t="str">
        <f t="shared" si="11"/>
        <v xml:space="preserve"> Pesos</v>
      </c>
      <c r="P34" s="76" t="s">
        <v>79</v>
      </c>
      <c r="Q34" s="76"/>
      <c r="R34" s="76" t="str">
        <f t="shared" si="12"/>
        <v xml:space="preserve"> y </v>
      </c>
      <c r="S34" s="76" t="str">
        <f t="shared" si="13"/>
        <v xml:space="preserve"> Pesos</v>
      </c>
      <c r="T34" s="76" t="str">
        <f t="shared" si="14"/>
        <v xml:space="preserve"> Centavos</v>
      </c>
      <c r="U34" s="76" t="str">
        <f t="shared" si="15"/>
        <v xml:space="preserve"> centavos</v>
      </c>
      <c r="V34" s="76">
        <v>15</v>
      </c>
      <c r="W34" s="76">
        <v>14</v>
      </c>
      <c r="X34" s="76">
        <v>13</v>
      </c>
      <c r="Y34" s="76">
        <v>12</v>
      </c>
      <c r="Z34" s="76">
        <v>11</v>
      </c>
      <c r="AA34" s="76">
        <v>10</v>
      </c>
      <c r="AB34" s="76">
        <v>9</v>
      </c>
      <c r="AC34" s="76">
        <f t="shared" si="75"/>
        <v>8</v>
      </c>
      <c r="AD34" s="76">
        <f t="shared" si="75"/>
        <v>7</v>
      </c>
      <c r="AE34" s="76">
        <f t="shared" si="75"/>
        <v>6</v>
      </c>
      <c r="AF34" s="76">
        <f t="shared" si="75"/>
        <v>5</v>
      </c>
      <c r="AG34" s="76">
        <f t="shared" si="75"/>
        <v>4</v>
      </c>
      <c r="AH34" s="76">
        <f t="shared" si="75"/>
        <v>3</v>
      </c>
      <c r="AI34" s="76">
        <f t="shared" si="75"/>
        <v>2</v>
      </c>
      <c r="AJ34" s="76">
        <f t="shared" si="75"/>
        <v>1</v>
      </c>
      <c r="AK34" s="76">
        <f t="shared" si="75"/>
        <v>0</v>
      </c>
      <c r="AL34" s="76">
        <f t="shared" si="75"/>
        <v>-1</v>
      </c>
      <c r="AM34" s="76">
        <f t="shared" si="75"/>
        <v>-2</v>
      </c>
      <c r="AN34" s="76"/>
      <c r="AO34" s="78">
        <f t="shared" si="77"/>
        <v>0</v>
      </c>
      <c r="AP34" s="78">
        <f t="shared" si="77"/>
        <v>0</v>
      </c>
      <c r="AQ34" s="78">
        <f t="shared" si="77"/>
        <v>0</v>
      </c>
      <c r="AR34" s="78">
        <f t="shared" si="77"/>
        <v>0</v>
      </c>
      <c r="AS34" s="78">
        <f t="shared" si="77"/>
        <v>0</v>
      </c>
      <c r="AT34" s="78">
        <f t="shared" si="77"/>
        <v>0</v>
      </c>
      <c r="AU34" s="78">
        <f t="shared" si="77"/>
        <v>0</v>
      </c>
      <c r="AV34" s="78">
        <f t="shared" si="77"/>
        <v>0</v>
      </c>
      <c r="AW34" s="78">
        <f t="shared" si="77"/>
        <v>0</v>
      </c>
      <c r="AX34" s="78">
        <f t="shared" si="77"/>
        <v>0</v>
      </c>
      <c r="AY34" s="78">
        <f t="shared" si="77"/>
        <v>0</v>
      </c>
      <c r="AZ34" s="78">
        <f t="shared" si="77"/>
        <v>0</v>
      </c>
      <c r="BA34" s="78">
        <f t="shared" si="77"/>
        <v>0</v>
      </c>
      <c r="BB34" s="78">
        <f t="shared" si="77"/>
        <v>3</v>
      </c>
      <c r="BC34" s="78">
        <f t="shared" si="77"/>
        <v>31</v>
      </c>
      <c r="BD34" s="78">
        <f t="shared" si="77"/>
        <v>310</v>
      </c>
      <c r="BE34" s="78">
        <f t="shared" si="74"/>
        <v>3100</v>
      </c>
      <c r="BF34" s="76"/>
      <c r="BG34" s="76">
        <f t="shared" si="16"/>
        <v>0</v>
      </c>
      <c r="BH34" s="78">
        <f t="shared" si="17"/>
        <v>0</v>
      </c>
      <c r="BI34" s="78">
        <f t="shared" si="18"/>
        <v>0</v>
      </c>
      <c r="BJ34" s="78">
        <f t="shared" si="19"/>
        <v>0</v>
      </c>
      <c r="BK34" s="78">
        <f t="shared" si="20"/>
        <v>0</v>
      </c>
      <c r="BL34" s="78">
        <f t="shared" si="21"/>
        <v>0</v>
      </c>
      <c r="BM34" s="78">
        <f t="shared" si="22"/>
        <v>0</v>
      </c>
      <c r="BN34" s="78">
        <f t="shared" si="23"/>
        <v>0</v>
      </c>
      <c r="BO34" s="78">
        <f t="shared" si="24"/>
        <v>0</v>
      </c>
      <c r="BP34" s="78">
        <f t="shared" si="25"/>
        <v>0</v>
      </c>
      <c r="BQ34" s="78">
        <f t="shared" si="26"/>
        <v>0</v>
      </c>
      <c r="BR34" s="78">
        <f t="shared" si="27"/>
        <v>0</v>
      </c>
      <c r="BS34" s="78">
        <f t="shared" si="28"/>
        <v>0</v>
      </c>
      <c r="BT34" s="78">
        <f t="shared" si="29"/>
        <v>30</v>
      </c>
      <c r="BU34" s="78">
        <f t="shared" si="30"/>
        <v>1</v>
      </c>
      <c r="BV34" s="78">
        <f t="shared" si="31"/>
        <v>0</v>
      </c>
      <c r="BW34" s="78">
        <f t="shared" si="32"/>
        <v>0</v>
      </c>
      <c r="BX34" s="76"/>
      <c r="BY34" s="76"/>
      <c r="BZ34" s="78">
        <f t="shared" si="33"/>
        <v>0</v>
      </c>
      <c r="CA34" s="78"/>
      <c r="CB34" s="78"/>
      <c r="CC34" s="78">
        <f t="shared" si="34"/>
        <v>0</v>
      </c>
      <c r="CD34" s="78"/>
      <c r="CE34" s="78"/>
      <c r="CF34" s="78">
        <f t="shared" si="35"/>
        <v>0</v>
      </c>
      <c r="CG34" s="76"/>
      <c r="CH34" s="78"/>
      <c r="CI34" s="78">
        <f t="shared" si="36"/>
        <v>0</v>
      </c>
      <c r="CJ34" s="76"/>
      <c r="CK34" s="78"/>
      <c r="CL34" s="78">
        <f t="shared" si="37"/>
        <v>31</v>
      </c>
      <c r="CM34" s="76"/>
      <c r="CN34" s="78">
        <f t="shared" si="38"/>
        <v>0</v>
      </c>
      <c r="CO34" s="76"/>
      <c r="CP34" s="76"/>
      <c r="CQ34" s="76" t="str">
        <f t="shared" si="39"/>
        <v/>
      </c>
      <c r="CR34" s="76" t="str">
        <f t="shared" si="40"/>
        <v/>
      </c>
      <c r="CS34" s="76" t="str">
        <f t="shared" si="41"/>
        <v xml:space="preserve">   billones</v>
      </c>
      <c r="CT34" s="76" t="str">
        <f t="shared" si="42"/>
        <v/>
      </c>
      <c r="CU34" s="76" t="str">
        <f t="shared" si="43"/>
        <v/>
      </c>
      <c r="CV34" s="76" t="str">
        <f t="shared" si="44"/>
        <v xml:space="preserve">  mil</v>
      </c>
      <c r="CW34" s="76" t="str">
        <f t="shared" si="45"/>
        <v/>
      </c>
      <c r="CX34" s="76" t="str">
        <f t="shared" si="46"/>
        <v/>
      </c>
      <c r="CY34" s="76" t="str">
        <f t="shared" si="47"/>
        <v xml:space="preserve">   millones</v>
      </c>
      <c r="CZ34" s="76" t="str">
        <f t="shared" si="48"/>
        <v/>
      </c>
      <c r="DA34" s="76" t="str">
        <f t="shared" si="49"/>
        <v/>
      </c>
      <c r="DB34" s="76" t="str">
        <f t="shared" si="50"/>
        <v xml:space="preserve">  mil</v>
      </c>
      <c r="DC34" s="76" t="str">
        <f t="shared" si="51"/>
        <v/>
      </c>
      <c r="DD34" s="76" t="str">
        <f t="shared" si="52"/>
        <v xml:space="preserve">Treinta y </v>
      </c>
      <c r="DE34" s="76" t="str">
        <f t="shared" si="53"/>
        <v>Un Pesos</v>
      </c>
      <c r="DF34" s="76" t="str">
        <f t="shared" si="54"/>
        <v xml:space="preserve">  Centavos</v>
      </c>
      <c r="DG34" s="76" t="str">
        <f t="shared" si="55"/>
        <v xml:space="preserve">  centavos</v>
      </c>
      <c r="DH34" s="76" t="str">
        <f t="shared" si="56"/>
        <v xml:space="preserve"> </v>
      </c>
      <c r="DI34" s="76" t="str">
        <f t="shared" si="57"/>
        <v/>
      </c>
      <c r="DJ34" s="76"/>
      <c r="DK34" s="76" t="str">
        <f t="shared" si="58"/>
        <v xml:space="preserve"> </v>
      </c>
      <c r="DL34" s="76" t="str">
        <f t="shared" si="59"/>
        <v/>
      </c>
      <c r="DM34" s="76"/>
      <c r="DN34" s="76" t="str">
        <f t="shared" si="60"/>
        <v xml:space="preserve"> </v>
      </c>
      <c r="DO34" s="76" t="str">
        <f t="shared" si="61"/>
        <v/>
      </c>
      <c r="DP34" s="76"/>
      <c r="DQ34" s="76" t="str">
        <f t="shared" si="62"/>
        <v xml:space="preserve"> </v>
      </c>
      <c r="DR34" s="76" t="str">
        <f t="shared" si="63"/>
        <v/>
      </c>
      <c r="DS34" s="76"/>
      <c r="DT34" s="76" t="e">
        <f t="shared" si="64"/>
        <v>#N/A</v>
      </c>
      <c r="DU34" s="76" t="str">
        <f t="shared" si="65"/>
        <v xml:space="preserve"> Pesos</v>
      </c>
      <c r="DV34" s="76" t="str">
        <f t="shared" si="66"/>
        <v xml:space="preserve"> </v>
      </c>
      <c r="DW34" s="76" t="str">
        <f t="shared" si="67"/>
        <v/>
      </c>
      <c r="DX34" s="76"/>
      <c r="DY34" s="76"/>
      <c r="DZ34" s="76"/>
      <c r="EA34" s="76" t="str">
        <f t="shared" si="68"/>
        <v xml:space="preserve"> </v>
      </c>
      <c r="EB34" s="76"/>
      <c r="EC34" s="76"/>
      <c r="ED34" s="76" t="str">
        <f t="shared" si="69"/>
        <v xml:space="preserve"> </v>
      </c>
      <c r="EE34" s="76"/>
      <c r="EF34" s="76"/>
      <c r="EG34" s="79" t="str">
        <f t="shared" si="70"/>
        <v xml:space="preserve"> </v>
      </c>
      <c r="EH34" s="76"/>
      <c r="EI34" s="76"/>
      <c r="EJ34" s="79" t="str">
        <f t="shared" si="71"/>
        <v xml:space="preserve"> </v>
      </c>
      <c r="EK34" s="76"/>
      <c r="EL34" s="76"/>
      <c r="EM34" s="79" t="str">
        <f t="shared" si="72"/>
        <v>Treinta y Un Pesos</v>
      </c>
      <c r="EN34" s="79"/>
      <c r="EO34" s="79" t="str">
        <f t="shared" si="73"/>
        <v xml:space="preserve"> </v>
      </c>
      <c r="EP34" s="76"/>
      <c r="ER34" s="73">
        <v>200</v>
      </c>
      <c r="ES34" s="73" t="s">
        <v>287</v>
      </c>
    </row>
    <row r="35" spans="1:149" hidden="1" x14ac:dyDescent="0.2">
      <c r="A35" s="74">
        <v>32</v>
      </c>
      <c r="B35" s="75" t="str">
        <f t="shared" si="3"/>
        <v>Treinta y Dos Pesos M/L</v>
      </c>
      <c r="C35" s="76"/>
      <c r="D35" s="77">
        <f t="shared" si="4"/>
        <v>32</v>
      </c>
      <c r="E35" s="76" t="str">
        <f t="shared" si="5"/>
        <v/>
      </c>
      <c r="F35" s="76" t="str">
        <f t="shared" si="6"/>
        <v xml:space="preserve"> Pesos</v>
      </c>
      <c r="G35" s="76" t="str">
        <f t="shared" si="7"/>
        <v xml:space="preserve">  billones</v>
      </c>
      <c r="H35" s="76"/>
      <c r="I35" s="76" t="str">
        <f t="shared" si="8"/>
        <v xml:space="preserve"> Pesos</v>
      </c>
      <c r="J35" s="76" t="s">
        <v>79</v>
      </c>
      <c r="K35" s="76"/>
      <c r="L35" s="76" t="str">
        <f t="shared" si="9"/>
        <v xml:space="preserve"> Pesos</v>
      </c>
      <c r="M35" s="76" t="str">
        <f t="shared" si="10"/>
        <v xml:space="preserve">  millones</v>
      </c>
      <c r="N35" s="76"/>
      <c r="O35" s="76" t="str">
        <f t="shared" si="11"/>
        <v xml:space="preserve"> Pesos</v>
      </c>
      <c r="P35" s="76" t="s">
        <v>79</v>
      </c>
      <c r="Q35" s="76"/>
      <c r="R35" s="76" t="str">
        <f t="shared" si="12"/>
        <v xml:space="preserve"> y </v>
      </c>
      <c r="S35" s="76" t="str">
        <f t="shared" si="13"/>
        <v xml:space="preserve"> Pesos</v>
      </c>
      <c r="T35" s="76" t="str">
        <f t="shared" si="14"/>
        <v xml:space="preserve"> Centavos</v>
      </c>
      <c r="U35" s="76" t="str">
        <f t="shared" si="15"/>
        <v xml:space="preserve"> centavos</v>
      </c>
      <c r="V35" s="76">
        <v>15</v>
      </c>
      <c r="W35" s="76">
        <v>14</v>
      </c>
      <c r="X35" s="76">
        <v>13</v>
      </c>
      <c r="Y35" s="76">
        <v>12</v>
      </c>
      <c r="Z35" s="76">
        <v>11</v>
      </c>
      <c r="AA35" s="76">
        <v>10</v>
      </c>
      <c r="AB35" s="76">
        <v>9</v>
      </c>
      <c r="AC35" s="76">
        <f t="shared" si="75"/>
        <v>8</v>
      </c>
      <c r="AD35" s="76">
        <f t="shared" si="75"/>
        <v>7</v>
      </c>
      <c r="AE35" s="76">
        <f t="shared" si="75"/>
        <v>6</v>
      </c>
      <c r="AF35" s="76">
        <f t="shared" si="75"/>
        <v>5</v>
      </c>
      <c r="AG35" s="76">
        <f t="shared" si="75"/>
        <v>4</v>
      </c>
      <c r="AH35" s="76">
        <f t="shared" si="75"/>
        <v>3</v>
      </c>
      <c r="AI35" s="76">
        <f t="shared" si="75"/>
        <v>2</v>
      </c>
      <c r="AJ35" s="76">
        <f t="shared" si="75"/>
        <v>1</v>
      </c>
      <c r="AK35" s="76">
        <f t="shared" si="75"/>
        <v>0</v>
      </c>
      <c r="AL35" s="76">
        <f t="shared" si="75"/>
        <v>-1</v>
      </c>
      <c r="AM35" s="76">
        <f t="shared" si="75"/>
        <v>-2</v>
      </c>
      <c r="AN35" s="76"/>
      <c r="AO35" s="78">
        <f t="shared" si="77"/>
        <v>0</v>
      </c>
      <c r="AP35" s="78">
        <f t="shared" si="77"/>
        <v>0</v>
      </c>
      <c r="AQ35" s="78">
        <f t="shared" si="77"/>
        <v>0</v>
      </c>
      <c r="AR35" s="78">
        <f t="shared" si="77"/>
        <v>0</v>
      </c>
      <c r="AS35" s="78">
        <f t="shared" si="77"/>
        <v>0</v>
      </c>
      <c r="AT35" s="78">
        <f t="shared" si="77"/>
        <v>0</v>
      </c>
      <c r="AU35" s="78">
        <f t="shared" si="77"/>
        <v>0</v>
      </c>
      <c r="AV35" s="78">
        <f t="shared" si="77"/>
        <v>0</v>
      </c>
      <c r="AW35" s="78">
        <f t="shared" si="77"/>
        <v>0</v>
      </c>
      <c r="AX35" s="78">
        <f t="shared" si="77"/>
        <v>0</v>
      </c>
      <c r="AY35" s="78">
        <f t="shared" si="77"/>
        <v>0</v>
      </c>
      <c r="AZ35" s="78">
        <f t="shared" si="77"/>
        <v>0</v>
      </c>
      <c r="BA35" s="78">
        <f t="shared" si="77"/>
        <v>0</v>
      </c>
      <c r="BB35" s="78">
        <f t="shared" si="77"/>
        <v>3</v>
      </c>
      <c r="BC35" s="78">
        <f t="shared" si="77"/>
        <v>32</v>
      </c>
      <c r="BD35" s="78">
        <f t="shared" si="77"/>
        <v>320</v>
      </c>
      <c r="BE35" s="78">
        <f t="shared" si="74"/>
        <v>3200</v>
      </c>
      <c r="BF35" s="76"/>
      <c r="BG35" s="76">
        <f t="shared" si="16"/>
        <v>0</v>
      </c>
      <c r="BH35" s="78">
        <f t="shared" si="17"/>
        <v>0</v>
      </c>
      <c r="BI35" s="78">
        <f t="shared" si="18"/>
        <v>0</v>
      </c>
      <c r="BJ35" s="78">
        <f t="shared" si="19"/>
        <v>0</v>
      </c>
      <c r="BK35" s="78">
        <f t="shared" si="20"/>
        <v>0</v>
      </c>
      <c r="BL35" s="78">
        <f t="shared" si="21"/>
        <v>0</v>
      </c>
      <c r="BM35" s="78">
        <f t="shared" si="22"/>
        <v>0</v>
      </c>
      <c r="BN35" s="78">
        <f t="shared" si="23"/>
        <v>0</v>
      </c>
      <c r="BO35" s="78">
        <f t="shared" si="24"/>
        <v>0</v>
      </c>
      <c r="BP35" s="78">
        <f t="shared" si="25"/>
        <v>0</v>
      </c>
      <c r="BQ35" s="78">
        <f t="shared" si="26"/>
        <v>0</v>
      </c>
      <c r="BR35" s="78">
        <f t="shared" si="27"/>
        <v>0</v>
      </c>
      <c r="BS35" s="78">
        <f t="shared" si="28"/>
        <v>0</v>
      </c>
      <c r="BT35" s="78">
        <f t="shared" si="29"/>
        <v>30</v>
      </c>
      <c r="BU35" s="78">
        <f t="shared" si="30"/>
        <v>2</v>
      </c>
      <c r="BV35" s="78">
        <f t="shared" si="31"/>
        <v>0</v>
      </c>
      <c r="BW35" s="78">
        <f t="shared" si="32"/>
        <v>0</v>
      </c>
      <c r="BX35" s="76"/>
      <c r="BY35" s="76"/>
      <c r="BZ35" s="78">
        <f t="shared" si="33"/>
        <v>0</v>
      </c>
      <c r="CA35" s="78"/>
      <c r="CB35" s="78"/>
      <c r="CC35" s="78">
        <f t="shared" si="34"/>
        <v>0</v>
      </c>
      <c r="CD35" s="78"/>
      <c r="CE35" s="78"/>
      <c r="CF35" s="78">
        <f t="shared" si="35"/>
        <v>0</v>
      </c>
      <c r="CG35" s="76"/>
      <c r="CH35" s="78"/>
      <c r="CI35" s="78">
        <f t="shared" si="36"/>
        <v>0</v>
      </c>
      <c r="CJ35" s="76"/>
      <c r="CK35" s="78"/>
      <c r="CL35" s="78">
        <f t="shared" si="37"/>
        <v>32</v>
      </c>
      <c r="CM35" s="76"/>
      <c r="CN35" s="78">
        <f t="shared" si="38"/>
        <v>0</v>
      </c>
      <c r="CO35" s="76"/>
      <c r="CP35" s="76"/>
      <c r="CQ35" s="76" t="str">
        <f t="shared" si="39"/>
        <v/>
      </c>
      <c r="CR35" s="76" t="str">
        <f t="shared" si="40"/>
        <v/>
      </c>
      <c r="CS35" s="76" t="str">
        <f t="shared" si="41"/>
        <v xml:space="preserve">   billones</v>
      </c>
      <c r="CT35" s="76" t="str">
        <f t="shared" si="42"/>
        <v/>
      </c>
      <c r="CU35" s="76" t="str">
        <f t="shared" si="43"/>
        <v/>
      </c>
      <c r="CV35" s="76" t="str">
        <f t="shared" si="44"/>
        <v xml:space="preserve">  mil</v>
      </c>
      <c r="CW35" s="76" t="str">
        <f t="shared" si="45"/>
        <v/>
      </c>
      <c r="CX35" s="76" t="str">
        <f t="shared" si="46"/>
        <v/>
      </c>
      <c r="CY35" s="76" t="str">
        <f t="shared" si="47"/>
        <v xml:space="preserve">   millones</v>
      </c>
      <c r="CZ35" s="76" t="str">
        <f t="shared" si="48"/>
        <v/>
      </c>
      <c r="DA35" s="76" t="str">
        <f t="shared" si="49"/>
        <v/>
      </c>
      <c r="DB35" s="76" t="str">
        <f t="shared" si="50"/>
        <v xml:space="preserve">  mil</v>
      </c>
      <c r="DC35" s="76" t="str">
        <f t="shared" si="51"/>
        <v/>
      </c>
      <c r="DD35" s="76" t="str">
        <f t="shared" si="52"/>
        <v xml:space="preserve">Treinta y </v>
      </c>
      <c r="DE35" s="76" t="str">
        <f t="shared" si="53"/>
        <v>Dos Pesos</v>
      </c>
      <c r="DF35" s="76" t="str">
        <f t="shared" si="54"/>
        <v xml:space="preserve">  Centavos</v>
      </c>
      <c r="DG35" s="76" t="str">
        <f t="shared" si="55"/>
        <v xml:space="preserve">  centavos</v>
      </c>
      <c r="DH35" s="76" t="str">
        <f t="shared" si="56"/>
        <v xml:space="preserve"> </v>
      </c>
      <c r="DI35" s="76" t="str">
        <f t="shared" si="57"/>
        <v/>
      </c>
      <c r="DJ35" s="76"/>
      <c r="DK35" s="76" t="str">
        <f t="shared" si="58"/>
        <v xml:space="preserve"> </v>
      </c>
      <c r="DL35" s="76" t="str">
        <f t="shared" si="59"/>
        <v/>
      </c>
      <c r="DM35" s="76"/>
      <c r="DN35" s="76" t="str">
        <f t="shared" si="60"/>
        <v xml:space="preserve"> </v>
      </c>
      <c r="DO35" s="76" t="str">
        <f t="shared" si="61"/>
        <v/>
      </c>
      <c r="DP35" s="76"/>
      <c r="DQ35" s="76" t="str">
        <f t="shared" si="62"/>
        <v xml:space="preserve"> </v>
      </c>
      <c r="DR35" s="76" t="str">
        <f t="shared" si="63"/>
        <v/>
      </c>
      <c r="DS35" s="76"/>
      <c r="DT35" s="76" t="e">
        <f t="shared" si="64"/>
        <v>#N/A</v>
      </c>
      <c r="DU35" s="76" t="str">
        <f t="shared" si="65"/>
        <v xml:space="preserve"> Pesos</v>
      </c>
      <c r="DV35" s="76" t="str">
        <f t="shared" si="66"/>
        <v xml:space="preserve"> </v>
      </c>
      <c r="DW35" s="76" t="str">
        <f t="shared" si="67"/>
        <v/>
      </c>
      <c r="DX35" s="76"/>
      <c r="DY35" s="76"/>
      <c r="DZ35" s="76"/>
      <c r="EA35" s="76" t="str">
        <f t="shared" si="68"/>
        <v xml:space="preserve"> </v>
      </c>
      <c r="EB35" s="76"/>
      <c r="EC35" s="76"/>
      <c r="ED35" s="76" t="str">
        <f t="shared" si="69"/>
        <v xml:space="preserve"> </v>
      </c>
      <c r="EE35" s="76"/>
      <c r="EF35" s="76"/>
      <c r="EG35" s="79" t="str">
        <f t="shared" si="70"/>
        <v xml:space="preserve"> </v>
      </c>
      <c r="EH35" s="76"/>
      <c r="EI35" s="76"/>
      <c r="EJ35" s="79" t="str">
        <f t="shared" si="71"/>
        <v xml:space="preserve"> </v>
      </c>
      <c r="EK35" s="76"/>
      <c r="EL35" s="76"/>
      <c r="EM35" s="79" t="str">
        <f t="shared" si="72"/>
        <v>Treinta y Dos Pesos</v>
      </c>
      <c r="EN35" s="79"/>
      <c r="EO35" s="79" t="str">
        <f t="shared" si="73"/>
        <v xml:space="preserve"> </v>
      </c>
      <c r="EP35" s="76"/>
      <c r="ER35" s="73">
        <f>ER34+100</f>
        <v>300</v>
      </c>
      <c r="ES35" s="73" t="s">
        <v>288</v>
      </c>
    </row>
    <row r="36" spans="1:149" hidden="1" x14ac:dyDescent="0.2">
      <c r="A36" s="74">
        <v>33</v>
      </c>
      <c r="B36" s="75" t="str">
        <f t="shared" si="3"/>
        <v>Treinta y Tres Pesos M/L</v>
      </c>
      <c r="C36" s="76"/>
      <c r="D36" s="77">
        <f t="shared" si="4"/>
        <v>33</v>
      </c>
      <c r="E36" s="76" t="str">
        <f t="shared" si="5"/>
        <v/>
      </c>
      <c r="F36" s="76" t="str">
        <f t="shared" si="6"/>
        <v xml:space="preserve"> Pesos</v>
      </c>
      <c r="G36" s="76" t="str">
        <f t="shared" si="7"/>
        <v xml:space="preserve">  billones</v>
      </c>
      <c r="H36" s="76"/>
      <c r="I36" s="76" t="str">
        <f t="shared" si="8"/>
        <v xml:space="preserve"> Pesos</v>
      </c>
      <c r="J36" s="76" t="s">
        <v>79</v>
      </c>
      <c r="K36" s="76"/>
      <c r="L36" s="76" t="str">
        <f t="shared" si="9"/>
        <v xml:space="preserve"> Pesos</v>
      </c>
      <c r="M36" s="76" t="str">
        <f t="shared" si="10"/>
        <v xml:space="preserve">  millones</v>
      </c>
      <c r="N36" s="76"/>
      <c r="O36" s="76" t="str">
        <f t="shared" si="11"/>
        <v xml:space="preserve"> Pesos</v>
      </c>
      <c r="P36" s="76" t="s">
        <v>79</v>
      </c>
      <c r="Q36" s="76"/>
      <c r="R36" s="76" t="str">
        <f t="shared" si="12"/>
        <v xml:space="preserve"> y </v>
      </c>
      <c r="S36" s="76" t="str">
        <f t="shared" si="13"/>
        <v xml:space="preserve"> Pesos</v>
      </c>
      <c r="T36" s="76" t="str">
        <f t="shared" si="14"/>
        <v xml:space="preserve"> Centavos</v>
      </c>
      <c r="U36" s="76" t="str">
        <f t="shared" si="15"/>
        <v xml:space="preserve"> centavos</v>
      </c>
      <c r="V36" s="76">
        <v>15</v>
      </c>
      <c r="W36" s="76">
        <v>14</v>
      </c>
      <c r="X36" s="76">
        <v>13</v>
      </c>
      <c r="Y36" s="76">
        <v>12</v>
      </c>
      <c r="Z36" s="76">
        <v>11</v>
      </c>
      <c r="AA36" s="76">
        <v>10</v>
      </c>
      <c r="AB36" s="76">
        <v>9</v>
      </c>
      <c r="AC36" s="76">
        <f t="shared" ref="AC36:AM51" si="78">AB36-1</f>
        <v>8</v>
      </c>
      <c r="AD36" s="76">
        <f t="shared" si="78"/>
        <v>7</v>
      </c>
      <c r="AE36" s="76">
        <f t="shared" si="78"/>
        <v>6</v>
      </c>
      <c r="AF36" s="76">
        <f t="shared" si="78"/>
        <v>5</v>
      </c>
      <c r="AG36" s="76">
        <f t="shared" si="78"/>
        <v>4</v>
      </c>
      <c r="AH36" s="76">
        <f t="shared" si="78"/>
        <v>3</v>
      </c>
      <c r="AI36" s="76">
        <f t="shared" si="78"/>
        <v>2</v>
      </c>
      <c r="AJ36" s="76">
        <f t="shared" si="78"/>
        <v>1</v>
      </c>
      <c r="AK36" s="76">
        <f t="shared" si="78"/>
        <v>0</v>
      </c>
      <c r="AL36" s="76">
        <f t="shared" si="78"/>
        <v>-1</v>
      </c>
      <c r="AM36" s="76">
        <f t="shared" si="78"/>
        <v>-2</v>
      </c>
      <c r="AN36" s="76"/>
      <c r="AO36" s="78">
        <f t="shared" si="77"/>
        <v>0</v>
      </c>
      <c r="AP36" s="78">
        <f t="shared" si="77"/>
        <v>0</v>
      </c>
      <c r="AQ36" s="78">
        <f t="shared" si="77"/>
        <v>0</v>
      </c>
      <c r="AR36" s="78">
        <f t="shared" si="77"/>
        <v>0</v>
      </c>
      <c r="AS36" s="78">
        <f t="shared" si="77"/>
        <v>0</v>
      </c>
      <c r="AT36" s="78">
        <f t="shared" si="77"/>
        <v>0</v>
      </c>
      <c r="AU36" s="78">
        <f t="shared" si="77"/>
        <v>0</v>
      </c>
      <c r="AV36" s="78">
        <f t="shared" si="77"/>
        <v>0</v>
      </c>
      <c r="AW36" s="78">
        <f t="shared" si="77"/>
        <v>0</v>
      </c>
      <c r="AX36" s="78">
        <f t="shared" si="77"/>
        <v>0</v>
      </c>
      <c r="AY36" s="78">
        <f t="shared" si="77"/>
        <v>0</v>
      </c>
      <c r="AZ36" s="78">
        <f t="shared" si="77"/>
        <v>0</v>
      </c>
      <c r="BA36" s="78">
        <f t="shared" si="77"/>
        <v>0</v>
      </c>
      <c r="BB36" s="78">
        <f t="shared" si="77"/>
        <v>3</v>
      </c>
      <c r="BC36" s="78">
        <f t="shared" si="77"/>
        <v>33</v>
      </c>
      <c r="BD36" s="78">
        <f t="shared" si="77"/>
        <v>330</v>
      </c>
      <c r="BE36" s="78">
        <f t="shared" si="74"/>
        <v>3300</v>
      </c>
      <c r="BF36" s="76"/>
      <c r="BG36" s="76">
        <f t="shared" si="16"/>
        <v>0</v>
      </c>
      <c r="BH36" s="78">
        <f t="shared" si="17"/>
        <v>0</v>
      </c>
      <c r="BI36" s="78">
        <f t="shared" si="18"/>
        <v>0</v>
      </c>
      <c r="BJ36" s="78">
        <f t="shared" si="19"/>
        <v>0</v>
      </c>
      <c r="BK36" s="78">
        <f t="shared" si="20"/>
        <v>0</v>
      </c>
      <c r="BL36" s="78">
        <f t="shared" si="21"/>
        <v>0</v>
      </c>
      <c r="BM36" s="78">
        <f t="shared" si="22"/>
        <v>0</v>
      </c>
      <c r="BN36" s="78">
        <f t="shared" si="23"/>
        <v>0</v>
      </c>
      <c r="BO36" s="78">
        <f t="shared" si="24"/>
        <v>0</v>
      </c>
      <c r="BP36" s="78">
        <f t="shared" si="25"/>
        <v>0</v>
      </c>
      <c r="BQ36" s="78">
        <f t="shared" si="26"/>
        <v>0</v>
      </c>
      <c r="BR36" s="78">
        <f t="shared" si="27"/>
        <v>0</v>
      </c>
      <c r="BS36" s="78">
        <f t="shared" si="28"/>
        <v>0</v>
      </c>
      <c r="BT36" s="78">
        <f t="shared" si="29"/>
        <v>30</v>
      </c>
      <c r="BU36" s="78">
        <f t="shared" si="30"/>
        <v>3</v>
      </c>
      <c r="BV36" s="78">
        <f t="shared" si="31"/>
        <v>0</v>
      </c>
      <c r="BW36" s="78">
        <f t="shared" si="32"/>
        <v>0</v>
      </c>
      <c r="BX36" s="76"/>
      <c r="BY36" s="76"/>
      <c r="BZ36" s="78">
        <f t="shared" si="33"/>
        <v>0</v>
      </c>
      <c r="CA36" s="78"/>
      <c r="CB36" s="78"/>
      <c r="CC36" s="78">
        <f t="shared" si="34"/>
        <v>0</v>
      </c>
      <c r="CD36" s="78"/>
      <c r="CE36" s="78"/>
      <c r="CF36" s="78">
        <f t="shared" si="35"/>
        <v>0</v>
      </c>
      <c r="CG36" s="76"/>
      <c r="CH36" s="78"/>
      <c r="CI36" s="78">
        <f t="shared" si="36"/>
        <v>0</v>
      </c>
      <c r="CJ36" s="76"/>
      <c r="CK36" s="78"/>
      <c r="CL36" s="78">
        <f t="shared" si="37"/>
        <v>33</v>
      </c>
      <c r="CM36" s="76"/>
      <c r="CN36" s="78">
        <f t="shared" si="38"/>
        <v>0</v>
      </c>
      <c r="CO36" s="76"/>
      <c r="CP36" s="76"/>
      <c r="CQ36" s="76" t="str">
        <f t="shared" si="39"/>
        <v/>
      </c>
      <c r="CR36" s="76" t="str">
        <f t="shared" si="40"/>
        <v/>
      </c>
      <c r="CS36" s="76" t="str">
        <f t="shared" si="41"/>
        <v xml:space="preserve">   billones</v>
      </c>
      <c r="CT36" s="76" t="str">
        <f t="shared" si="42"/>
        <v/>
      </c>
      <c r="CU36" s="76" t="str">
        <f t="shared" si="43"/>
        <v/>
      </c>
      <c r="CV36" s="76" t="str">
        <f t="shared" si="44"/>
        <v xml:space="preserve">  mil</v>
      </c>
      <c r="CW36" s="76" t="str">
        <f t="shared" si="45"/>
        <v/>
      </c>
      <c r="CX36" s="76" t="str">
        <f t="shared" si="46"/>
        <v/>
      </c>
      <c r="CY36" s="76" t="str">
        <f t="shared" si="47"/>
        <v xml:space="preserve">   millones</v>
      </c>
      <c r="CZ36" s="76" t="str">
        <f t="shared" si="48"/>
        <v/>
      </c>
      <c r="DA36" s="76" t="str">
        <f t="shared" si="49"/>
        <v/>
      </c>
      <c r="DB36" s="76" t="str">
        <f t="shared" si="50"/>
        <v xml:space="preserve">  mil</v>
      </c>
      <c r="DC36" s="76" t="str">
        <f t="shared" si="51"/>
        <v/>
      </c>
      <c r="DD36" s="76" t="str">
        <f t="shared" si="52"/>
        <v xml:space="preserve">Treinta y </v>
      </c>
      <c r="DE36" s="76" t="str">
        <f t="shared" si="53"/>
        <v>Tres Pesos</v>
      </c>
      <c r="DF36" s="76" t="str">
        <f t="shared" si="54"/>
        <v xml:space="preserve">  Centavos</v>
      </c>
      <c r="DG36" s="76" t="str">
        <f t="shared" si="55"/>
        <v xml:space="preserve">  centavos</v>
      </c>
      <c r="DH36" s="76" t="str">
        <f t="shared" si="56"/>
        <v xml:space="preserve"> </v>
      </c>
      <c r="DI36" s="76" t="str">
        <f t="shared" si="57"/>
        <v/>
      </c>
      <c r="DJ36" s="76"/>
      <c r="DK36" s="76" t="str">
        <f t="shared" si="58"/>
        <v xml:space="preserve"> </v>
      </c>
      <c r="DL36" s="76" t="str">
        <f t="shared" si="59"/>
        <v/>
      </c>
      <c r="DM36" s="76"/>
      <c r="DN36" s="76" t="str">
        <f t="shared" si="60"/>
        <v xml:space="preserve"> </v>
      </c>
      <c r="DO36" s="76" t="str">
        <f t="shared" si="61"/>
        <v/>
      </c>
      <c r="DP36" s="76"/>
      <c r="DQ36" s="76" t="str">
        <f t="shared" si="62"/>
        <v xml:space="preserve"> </v>
      </c>
      <c r="DR36" s="76" t="str">
        <f t="shared" si="63"/>
        <v/>
      </c>
      <c r="DS36" s="76"/>
      <c r="DT36" s="76" t="e">
        <f t="shared" si="64"/>
        <v>#N/A</v>
      </c>
      <c r="DU36" s="76" t="str">
        <f t="shared" si="65"/>
        <v xml:space="preserve"> Pesos</v>
      </c>
      <c r="DV36" s="76" t="str">
        <f t="shared" si="66"/>
        <v xml:space="preserve"> </v>
      </c>
      <c r="DW36" s="76" t="str">
        <f t="shared" si="67"/>
        <v/>
      </c>
      <c r="DX36" s="76"/>
      <c r="DY36" s="76"/>
      <c r="DZ36" s="76"/>
      <c r="EA36" s="76" t="str">
        <f t="shared" si="68"/>
        <v xml:space="preserve"> </v>
      </c>
      <c r="EB36" s="76"/>
      <c r="EC36" s="76"/>
      <c r="ED36" s="76" t="str">
        <f t="shared" si="69"/>
        <v xml:space="preserve"> </v>
      </c>
      <c r="EE36" s="76"/>
      <c r="EF36" s="76"/>
      <c r="EG36" s="79" t="str">
        <f t="shared" si="70"/>
        <v xml:space="preserve"> </v>
      </c>
      <c r="EH36" s="76"/>
      <c r="EI36" s="76"/>
      <c r="EJ36" s="79" t="str">
        <f t="shared" si="71"/>
        <v xml:space="preserve"> </v>
      </c>
      <c r="EK36" s="76"/>
      <c r="EL36" s="76"/>
      <c r="EM36" s="79" t="str">
        <f t="shared" si="72"/>
        <v>Treinta y Tres Pesos</v>
      </c>
      <c r="EN36" s="79"/>
      <c r="EO36" s="79" t="str">
        <f t="shared" si="73"/>
        <v xml:space="preserve"> </v>
      </c>
      <c r="EP36" s="76"/>
      <c r="ER36" s="73">
        <f t="shared" ref="ER36:ER41" si="79">ER35+100</f>
        <v>400</v>
      </c>
      <c r="ES36" s="73" t="s">
        <v>289</v>
      </c>
    </row>
    <row r="37" spans="1:149" hidden="1" x14ac:dyDescent="0.2">
      <c r="A37" s="74">
        <v>34</v>
      </c>
      <c r="B37" s="75" t="str">
        <f t="shared" si="3"/>
        <v>Treinta y Cuatro Pesos M/L</v>
      </c>
      <c r="C37" s="76"/>
      <c r="D37" s="77">
        <f t="shared" si="4"/>
        <v>34</v>
      </c>
      <c r="E37" s="76" t="str">
        <f t="shared" si="5"/>
        <v/>
      </c>
      <c r="F37" s="76" t="str">
        <f t="shared" si="6"/>
        <v xml:space="preserve"> Pesos</v>
      </c>
      <c r="G37" s="76" t="str">
        <f t="shared" si="7"/>
        <v xml:space="preserve">  billones</v>
      </c>
      <c r="H37" s="76"/>
      <c r="I37" s="76" t="str">
        <f t="shared" si="8"/>
        <v xml:space="preserve"> Pesos</v>
      </c>
      <c r="J37" s="76" t="s">
        <v>79</v>
      </c>
      <c r="K37" s="76"/>
      <c r="L37" s="76" t="str">
        <f t="shared" si="9"/>
        <v xml:space="preserve"> Pesos</v>
      </c>
      <c r="M37" s="76" t="str">
        <f t="shared" si="10"/>
        <v xml:space="preserve">  millones</v>
      </c>
      <c r="N37" s="76"/>
      <c r="O37" s="76" t="str">
        <f t="shared" si="11"/>
        <v xml:space="preserve"> Pesos</v>
      </c>
      <c r="P37" s="76" t="s">
        <v>79</v>
      </c>
      <c r="Q37" s="76"/>
      <c r="R37" s="76" t="str">
        <f t="shared" si="12"/>
        <v xml:space="preserve"> y </v>
      </c>
      <c r="S37" s="76" t="str">
        <f t="shared" si="13"/>
        <v xml:space="preserve"> Pesos</v>
      </c>
      <c r="T37" s="76" t="str">
        <f t="shared" si="14"/>
        <v xml:space="preserve"> Centavos</v>
      </c>
      <c r="U37" s="76" t="str">
        <f t="shared" si="15"/>
        <v xml:space="preserve"> centavos</v>
      </c>
      <c r="V37" s="76">
        <v>15</v>
      </c>
      <c r="W37" s="76">
        <v>14</v>
      </c>
      <c r="X37" s="76">
        <v>13</v>
      </c>
      <c r="Y37" s="76">
        <v>12</v>
      </c>
      <c r="Z37" s="76">
        <v>11</v>
      </c>
      <c r="AA37" s="76">
        <v>10</v>
      </c>
      <c r="AB37" s="76">
        <v>9</v>
      </c>
      <c r="AC37" s="76">
        <f t="shared" si="78"/>
        <v>8</v>
      </c>
      <c r="AD37" s="76">
        <f t="shared" si="78"/>
        <v>7</v>
      </c>
      <c r="AE37" s="76">
        <f t="shared" si="78"/>
        <v>6</v>
      </c>
      <c r="AF37" s="76">
        <f t="shared" si="78"/>
        <v>5</v>
      </c>
      <c r="AG37" s="76">
        <f t="shared" si="78"/>
        <v>4</v>
      </c>
      <c r="AH37" s="76">
        <f t="shared" si="78"/>
        <v>3</v>
      </c>
      <c r="AI37" s="76">
        <f t="shared" si="78"/>
        <v>2</v>
      </c>
      <c r="AJ37" s="76">
        <f t="shared" si="78"/>
        <v>1</v>
      </c>
      <c r="AK37" s="76">
        <f t="shared" si="78"/>
        <v>0</v>
      </c>
      <c r="AL37" s="76">
        <f t="shared" si="78"/>
        <v>-1</v>
      </c>
      <c r="AM37" s="76">
        <f t="shared" si="78"/>
        <v>-2</v>
      </c>
      <c r="AN37" s="76"/>
      <c r="AO37" s="78">
        <f t="shared" si="77"/>
        <v>0</v>
      </c>
      <c r="AP37" s="78">
        <f t="shared" si="77"/>
        <v>0</v>
      </c>
      <c r="AQ37" s="78">
        <f t="shared" si="77"/>
        <v>0</v>
      </c>
      <c r="AR37" s="78">
        <f t="shared" si="77"/>
        <v>0</v>
      </c>
      <c r="AS37" s="78">
        <f t="shared" si="77"/>
        <v>0</v>
      </c>
      <c r="AT37" s="78">
        <f t="shared" si="77"/>
        <v>0</v>
      </c>
      <c r="AU37" s="78">
        <f t="shared" si="77"/>
        <v>0</v>
      </c>
      <c r="AV37" s="78">
        <f t="shared" si="77"/>
        <v>0</v>
      </c>
      <c r="AW37" s="78">
        <f t="shared" si="77"/>
        <v>0</v>
      </c>
      <c r="AX37" s="78">
        <f t="shared" si="77"/>
        <v>0</v>
      </c>
      <c r="AY37" s="78">
        <f t="shared" si="77"/>
        <v>0</v>
      </c>
      <c r="AZ37" s="78">
        <f t="shared" si="77"/>
        <v>0</v>
      </c>
      <c r="BA37" s="78">
        <f t="shared" si="77"/>
        <v>0</v>
      </c>
      <c r="BB37" s="78">
        <f t="shared" si="77"/>
        <v>3</v>
      </c>
      <c r="BC37" s="78">
        <f t="shared" si="77"/>
        <v>34</v>
      </c>
      <c r="BD37" s="78">
        <f t="shared" si="77"/>
        <v>340</v>
      </c>
      <c r="BE37" s="78">
        <f t="shared" si="74"/>
        <v>3400</v>
      </c>
      <c r="BF37" s="76"/>
      <c r="BG37" s="76">
        <f t="shared" si="16"/>
        <v>0</v>
      </c>
      <c r="BH37" s="78">
        <f t="shared" si="17"/>
        <v>0</v>
      </c>
      <c r="BI37" s="78">
        <f t="shared" si="18"/>
        <v>0</v>
      </c>
      <c r="BJ37" s="78">
        <f t="shared" si="19"/>
        <v>0</v>
      </c>
      <c r="BK37" s="78">
        <f t="shared" si="20"/>
        <v>0</v>
      </c>
      <c r="BL37" s="78">
        <f t="shared" si="21"/>
        <v>0</v>
      </c>
      <c r="BM37" s="78">
        <f t="shared" si="22"/>
        <v>0</v>
      </c>
      <c r="BN37" s="78">
        <f t="shared" si="23"/>
        <v>0</v>
      </c>
      <c r="BO37" s="78">
        <f t="shared" si="24"/>
        <v>0</v>
      </c>
      <c r="BP37" s="78">
        <f t="shared" si="25"/>
        <v>0</v>
      </c>
      <c r="BQ37" s="78">
        <f t="shared" si="26"/>
        <v>0</v>
      </c>
      <c r="BR37" s="78">
        <f t="shared" si="27"/>
        <v>0</v>
      </c>
      <c r="BS37" s="78">
        <f t="shared" si="28"/>
        <v>0</v>
      </c>
      <c r="BT37" s="78">
        <f t="shared" si="29"/>
        <v>30</v>
      </c>
      <c r="BU37" s="78">
        <f t="shared" si="30"/>
        <v>4</v>
      </c>
      <c r="BV37" s="78">
        <f t="shared" si="31"/>
        <v>0</v>
      </c>
      <c r="BW37" s="78">
        <f t="shared" si="32"/>
        <v>0</v>
      </c>
      <c r="BX37" s="76"/>
      <c r="BY37" s="76"/>
      <c r="BZ37" s="78">
        <f t="shared" si="33"/>
        <v>0</v>
      </c>
      <c r="CA37" s="78"/>
      <c r="CB37" s="78"/>
      <c r="CC37" s="78">
        <f t="shared" si="34"/>
        <v>0</v>
      </c>
      <c r="CD37" s="78"/>
      <c r="CE37" s="78"/>
      <c r="CF37" s="78">
        <f t="shared" si="35"/>
        <v>0</v>
      </c>
      <c r="CG37" s="76"/>
      <c r="CH37" s="78"/>
      <c r="CI37" s="78">
        <f t="shared" si="36"/>
        <v>0</v>
      </c>
      <c r="CJ37" s="76"/>
      <c r="CK37" s="78"/>
      <c r="CL37" s="78">
        <f t="shared" si="37"/>
        <v>34</v>
      </c>
      <c r="CM37" s="76"/>
      <c r="CN37" s="78">
        <f t="shared" si="38"/>
        <v>0</v>
      </c>
      <c r="CO37" s="76"/>
      <c r="CP37" s="76"/>
      <c r="CQ37" s="76" t="str">
        <f t="shared" si="39"/>
        <v/>
      </c>
      <c r="CR37" s="76" t="str">
        <f t="shared" si="40"/>
        <v/>
      </c>
      <c r="CS37" s="76" t="str">
        <f t="shared" si="41"/>
        <v xml:space="preserve">   billones</v>
      </c>
      <c r="CT37" s="76" t="str">
        <f t="shared" si="42"/>
        <v/>
      </c>
      <c r="CU37" s="76" t="str">
        <f t="shared" si="43"/>
        <v/>
      </c>
      <c r="CV37" s="76" t="str">
        <f t="shared" si="44"/>
        <v xml:space="preserve">  mil</v>
      </c>
      <c r="CW37" s="76" t="str">
        <f t="shared" si="45"/>
        <v/>
      </c>
      <c r="CX37" s="76" t="str">
        <f t="shared" si="46"/>
        <v/>
      </c>
      <c r="CY37" s="76" t="str">
        <f t="shared" si="47"/>
        <v xml:space="preserve">   millones</v>
      </c>
      <c r="CZ37" s="76" t="str">
        <f t="shared" si="48"/>
        <v/>
      </c>
      <c r="DA37" s="76" t="str">
        <f t="shared" si="49"/>
        <v/>
      </c>
      <c r="DB37" s="76" t="str">
        <f t="shared" si="50"/>
        <v xml:space="preserve">  mil</v>
      </c>
      <c r="DC37" s="76" t="str">
        <f t="shared" si="51"/>
        <v/>
      </c>
      <c r="DD37" s="76" t="str">
        <f t="shared" si="52"/>
        <v xml:space="preserve">Treinta y </v>
      </c>
      <c r="DE37" s="76" t="str">
        <f t="shared" si="53"/>
        <v>Cuatro Pesos</v>
      </c>
      <c r="DF37" s="76" t="str">
        <f t="shared" si="54"/>
        <v xml:space="preserve">  Centavos</v>
      </c>
      <c r="DG37" s="76" t="str">
        <f t="shared" si="55"/>
        <v xml:space="preserve">  centavos</v>
      </c>
      <c r="DH37" s="76" t="str">
        <f t="shared" si="56"/>
        <v xml:space="preserve"> </v>
      </c>
      <c r="DI37" s="76" t="str">
        <f t="shared" si="57"/>
        <v/>
      </c>
      <c r="DJ37" s="76"/>
      <c r="DK37" s="76" t="str">
        <f t="shared" si="58"/>
        <v xml:space="preserve"> </v>
      </c>
      <c r="DL37" s="76" t="str">
        <f t="shared" si="59"/>
        <v/>
      </c>
      <c r="DM37" s="76"/>
      <c r="DN37" s="76" t="str">
        <f t="shared" si="60"/>
        <v xml:space="preserve"> </v>
      </c>
      <c r="DO37" s="76" t="str">
        <f t="shared" si="61"/>
        <v/>
      </c>
      <c r="DP37" s="76"/>
      <c r="DQ37" s="76" t="str">
        <f t="shared" si="62"/>
        <v xml:space="preserve"> </v>
      </c>
      <c r="DR37" s="76" t="str">
        <f t="shared" si="63"/>
        <v/>
      </c>
      <c r="DS37" s="76"/>
      <c r="DT37" s="76" t="e">
        <f t="shared" si="64"/>
        <v>#N/A</v>
      </c>
      <c r="DU37" s="76" t="str">
        <f t="shared" si="65"/>
        <v xml:space="preserve"> Pesos</v>
      </c>
      <c r="DV37" s="76" t="str">
        <f t="shared" si="66"/>
        <v xml:space="preserve"> </v>
      </c>
      <c r="DW37" s="76" t="str">
        <f t="shared" si="67"/>
        <v/>
      </c>
      <c r="DX37" s="76"/>
      <c r="DY37" s="76"/>
      <c r="DZ37" s="76"/>
      <c r="EA37" s="76" t="str">
        <f t="shared" si="68"/>
        <v xml:space="preserve"> </v>
      </c>
      <c r="EB37" s="76"/>
      <c r="EC37" s="76"/>
      <c r="ED37" s="76" t="str">
        <f t="shared" si="69"/>
        <v xml:space="preserve"> </v>
      </c>
      <c r="EE37" s="76"/>
      <c r="EF37" s="76"/>
      <c r="EG37" s="79" t="str">
        <f t="shared" si="70"/>
        <v xml:space="preserve"> </v>
      </c>
      <c r="EH37" s="76"/>
      <c r="EI37" s="76"/>
      <c r="EJ37" s="79" t="str">
        <f t="shared" si="71"/>
        <v xml:space="preserve"> </v>
      </c>
      <c r="EK37" s="76"/>
      <c r="EL37" s="76"/>
      <c r="EM37" s="79" t="str">
        <f t="shared" si="72"/>
        <v>Treinta y Cuatro Pesos</v>
      </c>
      <c r="EN37" s="79"/>
      <c r="EO37" s="79" t="str">
        <f t="shared" si="73"/>
        <v xml:space="preserve"> </v>
      </c>
      <c r="EP37" s="76"/>
      <c r="ER37" s="73">
        <f t="shared" si="79"/>
        <v>500</v>
      </c>
      <c r="ES37" s="73" t="s">
        <v>290</v>
      </c>
    </row>
    <row r="38" spans="1:149" hidden="1" x14ac:dyDescent="0.2">
      <c r="A38" s="74">
        <v>35</v>
      </c>
      <c r="B38" s="75" t="str">
        <f t="shared" si="3"/>
        <v>Treinta y Cinco Pesos M/L</v>
      </c>
      <c r="C38" s="76"/>
      <c r="D38" s="77">
        <f t="shared" si="4"/>
        <v>35</v>
      </c>
      <c r="E38" s="76" t="str">
        <f t="shared" si="5"/>
        <v/>
      </c>
      <c r="F38" s="76" t="str">
        <f t="shared" si="6"/>
        <v xml:space="preserve"> Pesos</v>
      </c>
      <c r="G38" s="76" t="str">
        <f t="shared" si="7"/>
        <v xml:space="preserve">  billones</v>
      </c>
      <c r="H38" s="76"/>
      <c r="I38" s="76" t="str">
        <f t="shared" si="8"/>
        <v xml:space="preserve"> Pesos</v>
      </c>
      <c r="J38" s="76" t="s">
        <v>79</v>
      </c>
      <c r="K38" s="76"/>
      <c r="L38" s="76" t="str">
        <f t="shared" si="9"/>
        <v xml:space="preserve"> Pesos</v>
      </c>
      <c r="M38" s="76" t="str">
        <f t="shared" si="10"/>
        <v xml:space="preserve">  millones</v>
      </c>
      <c r="N38" s="76"/>
      <c r="O38" s="76" t="str">
        <f t="shared" si="11"/>
        <v xml:space="preserve"> Pesos</v>
      </c>
      <c r="P38" s="76" t="s">
        <v>79</v>
      </c>
      <c r="Q38" s="76"/>
      <c r="R38" s="76" t="str">
        <f t="shared" si="12"/>
        <v xml:space="preserve"> y </v>
      </c>
      <c r="S38" s="76" t="str">
        <f t="shared" si="13"/>
        <v xml:space="preserve"> Pesos</v>
      </c>
      <c r="T38" s="76" t="str">
        <f t="shared" si="14"/>
        <v xml:space="preserve"> Centavos</v>
      </c>
      <c r="U38" s="76" t="str">
        <f t="shared" si="15"/>
        <v xml:space="preserve"> centavos</v>
      </c>
      <c r="V38" s="76">
        <v>15</v>
      </c>
      <c r="W38" s="76">
        <v>14</v>
      </c>
      <c r="X38" s="76">
        <v>13</v>
      </c>
      <c r="Y38" s="76">
        <v>12</v>
      </c>
      <c r="Z38" s="76">
        <v>11</v>
      </c>
      <c r="AA38" s="76">
        <v>10</v>
      </c>
      <c r="AB38" s="76">
        <v>9</v>
      </c>
      <c r="AC38" s="76">
        <f t="shared" si="78"/>
        <v>8</v>
      </c>
      <c r="AD38" s="76">
        <f t="shared" si="78"/>
        <v>7</v>
      </c>
      <c r="AE38" s="76">
        <f t="shared" si="78"/>
        <v>6</v>
      </c>
      <c r="AF38" s="76">
        <f t="shared" si="78"/>
        <v>5</v>
      </c>
      <c r="AG38" s="76">
        <f t="shared" si="78"/>
        <v>4</v>
      </c>
      <c r="AH38" s="76">
        <f t="shared" si="78"/>
        <v>3</v>
      </c>
      <c r="AI38" s="76">
        <f t="shared" si="78"/>
        <v>2</v>
      </c>
      <c r="AJ38" s="76">
        <f t="shared" si="78"/>
        <v>1</v>
      </c>
      <c r="AK38" s="76">
        <f t="shared" si="78"/>
        <v>0</v>
      </c>
      <c r="AL38" s="76">
        <f t="shared" si="78"/>
        <v>-1</v>
      </c>
      <c r="AM38" s="76">
        <f t="shared" si="78"/>
        <v>-2</v>
      </c>
      <c r="AN38" s="76"/>
      <c r="AO38" s="78">
        <f t="shared" si="77"/>
        <v>0</v>
      </c>
      <c r="AP38" s="78">
        <f t="shared" si="77"/>
        <v>0</v>
      </c>
      <c r="AQ38" s="78">
        <f t="shared" si="77"/>
        <v>0</v>
      </c>
      <c r="AR38" s="78">
        <f t="shared" si="77"/>
        <v>0</v>
      </c>
      <c r="AS38" s="78">
        <f t="shared" si="77"/>
        <v>0</v>
      </c>
      <c r="AT38" s="78">
        <f t="shared" si="77"/>
        <v>0</v>
      </c>
      <c r="AU38" s="78">
        <f t="shared" si="77"/>
        <v>0</v>
      </c>
      <c r="AV38" s="78">
        <f t="shared" si="77"/>
        <v>0</v>
      </c>
      <c r="AW38" s="78">
        <f t="shared" si="77"/>
        <v>0</v>
      </c>
      <c r="AX38" s="78">
        <f t="shared" si="77"/>
        <v>0</v>
      </c>
      <c r="AY38" s="78">
        <f t="shared" si="77"/>
        <v>0</v>
      </c>
      <c r="AZ38" s="78">
        <f t="shared" si="77"/>
        <v>0</v>
      </c>
      <c r="BA38" s="78">
        <f t="shared" si="77"/>
        <v>0</v>
      </c>
      <c r="BB38" s="78">
        <f t="shared" si="77"/>
        <v>3</v>
      </c>
      <c r="BC38" s="78">
        <f t="shared" si="77"/>
        <v>35</v>
      </c>
      <c r="BD38" s="78">
        <f t="shared" si="77"/>
        <v>350</v>
      </c>
      <c r="BE38" s="78">
        <f t="shared" si="74"/>
        <v>3500</v>
      </c>
      <c r="BF38" s="76"/>
      <c r="BG38" s="76">
        <f t="shared" si="16"/>
        <v>0</v>
      </c>
      <c r="BH38" s="78">
        <f t="shared" si="17"/>
        <v>0</v>
      </c>
      <c r="BI38" s="78">
        <f t="shared" si="18"/>
        <v>0</v>
      </c>
      <c r="BJ38" s="78">
        <f t="shared" si="19"/>
        <v>0</v>
      </c>
      <c r="BK38" s="78">
        <f t="shared" si="20"/>
        <v>0</v>
      </c>
      <c r="BL38" s="78">
        <f t="shared" si="21"/>
        <v>0</v>
      </c>
      <c r="BM38" s="78">
        <f t="shared" si="22"/>
        <v>0</v>
      </c>
      <c r="BN38" s="78">
        <f t="shared" si="23"/>
        <v>0</v>
      </c>
      <c r="BO38" s="78">
        <f t="shared" si="24"/>
        <v>0</v>
      </c>
      <c r="BP38" s="78">
        <f t="shared" si="25"/>
        <v>0</v>
      </c>
      <c r="BQ38" s="78">
        <f t="shared" si="26"/>
        <v>0</v>
      </c>
      <c r="BR38" s="78">
        <f t="shared" si="27"/>
        <v>0</v>
      </c>
      <c r="BS38" s="78">
        <f t="shared" si="28"/>
        <v>0</v>
      </c>
      <c r="BT38" s="78">
        <f t="shared" si="29"/>
        <v>30</v>
      </c>
      <c r="BU38" s="78">
        <f t="shared" si="30"/>
        <v>5</v>
      </c>
      <c r="BV38" s="78">
        <f t="shared" si="31"/>
        <v>0</v>
      </c>
      <c r="BW38" s="78">
        <f t="shared" si="32"/>
        <v>0</v>
      </c>
      <c r="BX38" s="76"/>
      <c r="BY38" s="76"/>
      <c r="BZ38" s="78">
        <f t="shared" si="33"/>
        <v>0</v>
      </c>
      <c r="CA38" s="78"/>
      <c r="CB38" s="78"/>
      <c r="CC38" s="78">
        <f t="shared" si="34"/>
        <v>0</v>
      </c>
      <c r="CD38" s="78"/>
      <c r="CE38" s="78"/>
      <c r="CF38" s="78">
        <f t="shared" si="35"/>
        <v>0</v>
      </c>
      <c r="CG38" s="76"/>
      <c r="CH38" s="78"/>
      <c r="CI38" s="78">
        <f t="shared" si="36"/>
        <v>0</v>
      </c>
      <c r="CJ38" s="76"/>
      <c r="CK38" s="78"/>
      <c r="CL38" s="78">
        <f t="shared" si="37"/>
        <v>35</v>
      </c>
      <c r="CM38" s="76"/>
      <c r="CN38" s="78">
        <f t="shared" si="38"/>
        <v>0</v>
      </c>
      <c r="CO38" s="76"/>
      <c r="CP38" s="76"/>
      <c r="CQ38" s="76" t="str">
        <f t="shared" si="39"/>
        <v/>
      </c>
      <c r="CR38" s="76" t="str">
        <f t="shared" si="40"/>
        <v/>
      </c>
      <c r="CS38" s="76" t="str">
        <f t="shared" si="41"/>
        <v xml:space="preserve">   billones</v>
      </c>
      <c r="CT38" s="76" t="str">
        <f t="shared" si="42"/>
        <v/>
      </c>
      <c r="CU38" s="76" t="str">
        <f t="shared" si="43"/>
        <v/>
      </c>
      <c r="CV38" s="76" t="str">
        <f t="shared" si="44"/>
        <v xml:space="preserve">  mil</v>
      </c>
      <c r="CW38" s="76" t="str">
        <f t="shared" si="45"/>
        <v/>
      </c>
      <c r="CX38" s="76" t="str">
        <f t="shared" si="46"/>
        <v/>
      </c>
      <c r="CY38" s="76" t="str">
        <f t="shared" si="47"/>
        <v xml:space="preserve">   millones</v>
      </c>
      <c r="CZ38" s="76" t="str">
        <f t="shared" si="48"/>
        <v/>
      </c>
      <c r="DA38" s="76" t="str">
        <f t="shared" si="49"/>
        <v/>
      </c>
      <c r="DB38" s="76" t="str">
        <f t="shared" si="50"/>
        <v xml:space="preserve">  mil</v>
      </c>
      <c r="DC38" s="76" t="str">
        <f t="shared" si="51"/>
        <v/>
      </c>
      <c r="DD38" s="76" t="str">
        <f t="shared" si="52"/>
        <v xml:space="preserve">Treinta y </v>
      </c>
      <c r="DE38" s="76" t="str">
        <f t="shared" si="53"/>
        <v>Cinco Pesos</v>
      </c>
      <c r="DF38" s="76" t="str">
        <f t="shared" si="54"/>
        <v xml:space="preserve">  Centavos</v>
      </c>
      <c r="DG38" s="76" t="str">
        <f t="shared" si="55"/>
        <v xml:space="preserve">  centavos</v>
      </c>
      <c r="DH38" s="76" t="str">
        <f t="shared" si="56"/>
        <v xml:space="preserve"> </v>
      </c>
      <c r="DI38" s="76" t="str">
        <f t="shared" si="57"/>
        <v/>
      </c>
      <c r="DJ38" s="76"/>
      <c r="DK38" s="76" t="str">
        <f t="shared" si="58"/>
        <v xml:space="preserve"> </v>
      </c>
      <c r="DL38" s="76" t="str">
        <f t="shared" si="59"/>
        <v/>
      </c>
      <c r="DM38" s="76"/>
      <c r="DN38" s="76" t="str">
        <f t="shared" si="60"/>
        <v xml:space="preserve"> </v>
      </c>
      <c r="DO38" s="76" t="str">
        <f t="shared" si="61"/>
        <v/>
      </c>
      <c r="DP38" s="76"/>
      <c r="DQ38" s="76" t="str">
        <f t="shared" si="62"/>
        <v xml:space="preserve"> </v>
      </c>
      <c r="DR38" s="76" t="str">
        <f t="shared" si="63"/>
        <v/>
      </c>
      <c r="DS38" s="76"/>
      <c r="DT38" s="76" t="e">
        <f t="shared" si="64"/>
        <v>#N/A</v>
      </c>
      <c r="DU38" s="76" t="str">
        <f t="shared" si="65"/>
        <v xml:space="preserve"> Pesos</v>
      </c>
      <c r="DV38" s="76" t="str">
        <f t="shared" si="66"/>
        <v xml:space="preserve"> </v>
      </c>
      <c r="DW38" s="76" t="str">
        <f t="shared" si="67"/>
        <v/>
      </c>
      <c r="DX38" s="76"/>
      <c r="DY38" s="76"/>
      <c r="DZ38" s="76"/>
      <c r="EA38" s="76" t="str">
        <f t="shared" si="68"/>
        <v xml:space="preserve"> </v>
      </c>
      <c r="EB38" s="76"/>
      <c r="EC38" s="76"/>
      <c r="ED38" s="76" t="str">
        <f t="shared" si="69"/>
        <v xml:space="preserve"> </v>
      </c>
      <c r="EE38" s="76"/>
      <c r="EF38" s="76"/>
      <c r="EG38" s="79" t="str">
        <f t="shared" si="70"/>
        <v xml:space="preserve"> </v>
      </c>
      <c r="EH38" s="76"/>
      <c r="EI38" s="76"/>
      <c r="EJ38" s="79" t="str">
        <f t="shared" si="71"/>
        <v xml:space="preserve"> </v>
      </c>
      <c r="EK38" s="76"/>
      <c r="EL38" s="76"/>
      <c r="EM38" s="79" t="str">
        <f t="shared" si="72"/>
        <v>Treinta y Cinco Pesos</v>
      </c>
      <c r="EN38" s="79"/>
      <c r="EO38" s="79" t="str">
        <f t="shared" si="73"/>
        <v xml:space="preserve"> </v>
      </c>
      <c r="EP38" s="76"/>
      <c r="ER38" s="73">
        <f t="shared" si="79"/>
        <v>600</v>
      </c>
      <c r="ES38" s="73" t="s">
        <v>291</v>
      </c>
    </row>
    <row r="39" spans="1:149" hidden="1" x14ac:dyDescent="0.2">
      <c r="A39" s="74">
        <v>36</v>
      </c>
      <c r="B39" s="75" t="str">
        <f t="shared" si="3"/>
        <v>Treinta y Seis Pesos M/L</v>
      </c>
      <c r="C39" s="76"/>
      <c r="D39" s="77">
        <f t="shared" si="4"/>
        <v>36</v>
      </c>
      <c r="E39" s="76" t="str">
        <f t="shared" si="5"/>
        <v/>
      </c>
      <c r="F39" s="76" t="str">
        <f t="shared" si="6"/>
        <v xml:space="preserve"> Pesos</v>
      </c>
      <c r="G39" s="76" t="str">
        <f t="shared" si="7"/>
        <v xml:space="preserve">  billones</v>
      </c>
      <c r="H39" s="76"/>
      <c r="I39" s="76" t="str">
        <f t="shared" si="8"/>
        <v xml:space="preserve"> Pesos</v>
      </c>
      <c r="J39" s="76" t="s">
        <v>79</v>
      </c>
      <c r="K39" s="76"/>
      <c r="L39" s="76" t="str">
        <f t="shared" si="9"/>
        <v xml:space="preserve"> Pesos</v>
      </c>
      <c r="M39" s="76" t="str">
        <f t="shared" si="10"/>
        <v xml:space="preserve">  millones</v>
      </c>
      <c r="N39" s="76"/>
      <c r="O39" s="76" t="str">
        <f t="shared" si="11"/>
        <v xml:space="preserve"> Pesos</v>
      </c>
      <c r="P39" s="76" t="s">
        <v>79</v>
      </c>
      <c r="Q39" s="76"/>
      <c r="R39" s="76" t="str">
        <f t="shared" si="12"/>
        <v xml:space="preserve"> y </v>
      </c>
      <c r="S39" s="76" t="str">
        <f t="shared" si="13"/>
        <v xml:space="preserve"> Pesos</v>
      </c>
      <c r="T39" s="76" t="str">
        <f t="shared" si="14"/>
        <v xml:space="preserve"> Centavos</v>
      </c>
      <c r="U39" s="76" t="str">
        <f t="shared" si="15"/>
        <v xml:space="preserve"> centavos</v>
      </c>
      <c r="V39" s="76">
        <v>15</v>
      </c>
      <c r="W39" s="76">
        <v>14</v>
      </c>
      <c r="X39" s="76">
        <v>13</v>
      </c>
      <c r="Y39" s="76">
        <v>12</v>
      </c>
      <c r="Z39" s="76">
        <v>11</v>
      </c>
      <c r="AA39" s="76">
        <v>10</v>
      </c>
      <c r="AB39" s="76">
        <v>9</v>
      </c>
      <c r="AC39" s="76">
        <f t="shared" si="78"/>
        <v>8</v>
      </c>
      <c r="AD39" s="76">
        <f t="shared" si="78"/>
        <v>7</v>
      </c>
      <c r="AE39" s="76">
        <f t="shared" si="78"/>
        <v>6</v>
      </c>
      <c r="AF39" s="76">
        <f t="shared" si="78"/>
        <v>5</v>
      </c>
      <c r="AG39" s="76">
        <f t="shared" si="78"/>
        <v>4</v>
      </c>
      <c r="AH39" s="76">
        <f t="shared" si="78"/>
        <v>3</v>
      </c>
      <c r="AI39" s="76">
        <f t="shared" si="78"/>
        <v>2</v>
      </c>
      <c r="AJ39" s="76">
        <f t="shared" si="78"/>
        <v>1</v>
      </c>
      <c r="AK39" s="76">
        <f t="shared" si="78"/>
        <v>0</v>
      </c>
      <c r="AL39" s="76">
        <f t="shared" si="78"/>
        <v>-1</v>
      </c>
      <c r="AM39" s="76">
        <f t="shared" si="78"/>
        <v>-2</v>
      </c>
      <c r="AN39" s="76"/>
      <c r="AO39" s="78">
        <f t="shared" si="77"/>
        <v>0</v>
      </c>
      <c r="AP39" s="78">
        <f t="shared" si="77"/>
        <v>0</v>
      </c>
      <c r="AQ39" s="78">
        <f t="shared" si="77"/>
        <v>0</v>
      </c>
      <c r="AR39" s="78">
        <f t="shared" si="77"/>
        <v>0</v>
      </c>
      <c r="AS39" s="78">
        <f t="shared" si="77"/>
        <v>0</v>
      </c>
      <c r="AT39" s="78">
        <f t="shared" si="77"/>
        <v>0</v>
      </c>
      <c r="AU39" s="78">
        <f t="shared" si="77"/>
        <v>0</v>
      </c>
      <c r="AV39" s="78">
        <f t="shared" si="77"/>
        <v>0</v>
      </c>
      <c r="AW39" s="78">
        <f t="shared" si="77"/>
        <v>0</v>
      </c>
      <c r="AX39" s="78">
        <f t="shared" si="77"/>
        <v>0</v>
      </c>
      <c r="AY39" s="78">
        <f t="shared" si="77"/>
        <v>0</v>
      </c>
      <c r="AZ39" s="78">
        <f t="shared" si="77"/>
        <v>0</v>
      </c>
      <c r="BA39" s="78">
        <f t="shared" si="77"/>
        <v>0</v>
      </c>
      <c r="BB39" s="78">
        <f t="shared" si="77"/>
        <v>3</v>
      </c>
      <c r="BC39" s="78">
        <f t="shared" si="77"/>
        <v>36</v>
      </c>
      <c r="BD39" s="78">
        <f t="shared" si="77"/>
        <v>360</v>
      </c>
      <c r="BE39" s="78">
        <f t="shared" si="74"/>
        <v>3600</v>
      </c>
      <c r="BF39" s="76"/>
      <c r="BG39" s="76">
        <f t="shared" si="16"/>
        <v>0</v>
      </c>
      <c r="BH39" s="78">
        <f t="shared" si="17"/>
        <v>0</v>
      </c>
      <c r="BI39" s="78">
        <f t="shared" si="18"/>
        <v>0</v>
      </c>
      <c r="BJ39" s="78">
        <f t="shared" si="19"/>
        <v>0</v>
      </c>
      <c r="BK39" s="78">
        <f t="shared" si="20"/>
        <v>0</v>
      </c>
      <c r="BL39" s="78">
        <f t="shared" si="21"/>
        <v>0</v>
      </c>
      <c r="BM39" s="78">
        <f t="shared" si="22"/>
        <v>0</v>
      </c>
      <c r="BN39" s="78">
        <f t="shared" si="23"/>
        <v>0</v>
      </c>
      <c r="BO39" s="78">
        <f t="shared" si="24"/>
        <v>0</v>
      </c>
      <c r="BP39" s="78">
        <f t="shared" si="25"/>
        <v>0</v>
      </c>
      <c r="BQ39" s="78">
        <f t="shared" si="26"/>
        <v>0</v>
      </c>
      <c r="BR39" s="78">
        <f t="shared" si="27"/>
        <v>0</v>
      </c>
      <c r="BS39" s="78">
        <f t="shared" si="28"/>
        <v>0</v>
      </c>
      <c r="BT39" s="78">
        <f t="shared" si="29"/>
        <v>30</v>
      </c>
      <c r="BU39" s="78">
        <f t="shared" si="30"/>
        <v>6</v>
      </c>
      <c r="BV39" s="78">
        <f t="shared" si="31"/>
        <v>0</v>
      </c>
      <c r="BW39" s="78">
        <f t="shared" si="32"/>
        <v>0</v>
      </c>
      <c r="BX39" s="76"/>
      <c r="BY39" s="76"/>
      <c r="BZ39" s="78">
        <f t="shared" si="33"/>
        <v>0</v>
      </c>
      <c r="CA39" s="78"/>
      <c r="CB39" s="78"/>
      <c r="CC39" s="78">
        <f t="shared" si="34"/>
        <v>0</v>
      </c>
      <c r="CD39" s="78"/>
      <c r="CE39" s="78"/>
      <c r="CF39" s="78">
        <f t="shared" si="35"/>
        <v>0</v>
      </c>
      <c r="CG39" s="76"/>
      <c r="CH39" s="78"/>
      <c r="CI39" s="78">
        <f t="shared" si="36"/>
        <v>0</v>
      </c>
      <c r="CJ39" s="76"/>
      <c r="CK39" s="78"/>
      <c r="CL39" s="78">
        <f t="shared" si="37"/>
        <v>36</v>
      </c>
      <c r="CM39" s="76"/>
      <c r="CN39" s="78">
        <f t="shared" si="38"/>
        <v>0</v>
      </c>
      <c r="CO39" s="76"/>
      <c r="CP39" s="76"/>
      <c r="CQ39" s="76" t="str">
        <f t="shared" si="39"/>
        <v/>
      </c>
      <c r="CR39" s="76" t="str">
        <f t="shared" si="40"/>
        <v/>
      </c>
      <c r="CS39" s="76" t="str">
        <f t="shared" si="41"/>
        <v xml:space="preserve">   billones</v>
      </c>
      <c r="CT39" s="76" t="str">
        <f t="shared" si="42"/>
        <v/>
      </c>
      <c r="CU39" s="76" t="str">
        <f t="shared" si="43"/>
        <v/>
      </c>
      <c r="CV39" s="76" t="str">
        <f t="shared" si="44"/>
        <v xml:space="preserve">  mil</v>
      </c>
      <c r="CW39" s="76" t="str">
        <f t="shared" si="45"/>
        <v/>
      </c>
      <c r="CX39" s="76" t="str">
        <f t="shared" si="46"/>
        <v/>
      </c>
      <c r="CY39" s="76" t="str">
        <f t="shared" si="47"/>
        <v xml:space="preserve">   millones</v>
      </c>
      <c r="CZ39" s="76" t="str">
        <f t="shared" si="48"/>
        <v/>
      </c>
      <c r="DA39" s="76" t="str">
        <f t="shared" si="49"/>
        <v/>
      </c>
      <c r="DB39" s="76" t="str">
        <f t="shared" si="50"/>
        <v xml:space="preserve">  mil</v>
      </c>
      <c r="DC39" s="76" t="str">
        <f t="shared" si="51"/>
        <v/>
      </c>
      <c r="DD39" s="76" t="str">
        <f t="shared" si="52"/>
        <v xml:space="preserve">Treinta y </v>
      </c>
      <c r="DE39" s="76" t="str">
        <f t="shared" si="53"/>
        <v>Seis Pesos</v>
      </c>
      <c r="DF39" s="76" t="str">
        <f t="shared" si="54"/>
        <v xml:space="preserve">  Centavos</v>
      </c>
      <c r="DG39" s="76" t="str">
        <f t="shared" si="55"/>
        <v xml:space="preserve">  centavos</v>
      </c>
      <c r="DH39" s="76" t="str">
        <f t="shared" si="56"/>
        <v xml:space="preserve"> </v>
      </c>
      <c r="DI39" s="76" t="str">
        <f t="shared" si="57"/>
        <v/>
      </c>
      <c r="DJ39" s="76"/>
      <c r="DK39" s="76" t="str">
        <f t="shared" si="58"/>
        <v xml:space="preserve"> </v>
      </c>
      <c r="DL39" s="76" t="str">
        <f t="shared" si="59"/>
        <v/>
      </c>
      <c r="DM39" s="76"/>
      <c r="DN39" s="76" t="str">
        <f t="shared" si="60"/>
        <v xml:space="preserve"> </v>
      </c>
      <c r="DO39" s="76" t="str">
        <f t="shared" si="61"/>
        <v/>
      </c>
      <c r="DP39" s="76"/>
      <c r="DQ39" s="76" t="str">
        <f t="shared" si="62"/>
        <v xml:space="preserve"> </v>
      </c>
      <c r="DR39" s="76" t="str">
        <f t="shared" si="63"/>
        <v/>
      </c>
      <c r="DS39" s="76"/>
      <c r="DT39" s="76" t="e">
        <f t="shared" si="64"/>
        <v>#N/A</v>
      </c>
      <c r="DU39" s="76" t="str">
        <f t="shared" si="65"/>
        <v xml:space="preserve"> Pesos</v>
      </c>
      <c r="DV39" s="76" t="str">
        <f t="shared" si="66"/>
        <v xml:space="preserve"> </v>
      </c>
      <c r="DW39" s="76" t="str">
        <f t="shared" si="67"/>
        <v/>
      </c>
      <c r="DX39" s="76"/>
      <c r="DY39" s="76"/>
      <c r="DZ39" s="76"/>
      <c r="EA39" s="76" t="str">
        <f t="shared" si="68"/>
        <v xml:space="preserve"> </v>
      </c>
      <c r="EB39" s="76"/>
      <c r="EC39" s="76"/>
      <c r="ED39" s="76" t="str">
        <f t="shared" si="69"/>
        <v xml:space="preserve"> </v>
      </c>
      <c r="EE39" s="76"/>
      <c r="EF39" s="76"/>
      <c r="EG39" s="79" t="str">
        <f t="shared" si="70"/>
        <v xml:space="preserve"> </v>
      </c>
      <c r="EH39" s="76"/>
      <c r="EI39" s="76"/>
      <c r="EJ39" s="79" t="str">
        <f t="shared" si="71"/>
        <v xml:space="preserve"> </v>
      </c>
      <c r="EK39" s="76"/>
      <c r="EL39" s="76"/>
      <c r="EM39" s="79" t="str">
        <f t="shared" si="72"/>
        <v>Treinta y Seis Pesos</v>
      </c>
      <c r="EN39" s="79"/>
      <c r="EO39" s="79" t="str">
        <f t="shared" si="73"/>
        <v xml:space="preserve"> </v>
      </c>
      <c r="EP39" s="76"/>
      <c r="ER39" s="73">
        <f t="shared" si="79"/>
        <v>700</v>
      </c>
      <c r="ES39" s="73" t="s">
        <v>292</v>
      </c>
    </row>
    <row r="40" spans="1:149" hidden="1" x14ac:dyDescent="0.2">
      <c r="A40" s="74">
        <v>37</v>
      </c>
      <c r="B40" s="75" t="str">
        <f t="shared" si="3"/>
        <v>Treinta y Siete Pesos M/L</v>
      </c>
      <c r="C40" s="76"/>
      <c r="D40" s="77">
        <f t="shared" si="4"/>
        <v>37</v>
      </c>
      <c r="E40" s="76" t="str">
        <f t="shared" si="5"/>
        <v/>
      </c>
      <c r="F40" s="76" t="str">
        <f t="shared" si="6"/>
        <v xml:space="preserve"> Pesos</v>
      </c>
      <c r="G40" s="76" t="str">
        <f t="shared" si="7"/>
        <v xml:space="preserve">  billones</v>
      </c>
      <c r="H40" s="76"/>
      <c r="I40" s="76" t="str">
        <f t="shared" si="8"/>
        <v xml:space="preserve"> Pesos</v>
      </c>
      <c r="J40" s="76" t="s">
        <v>79</v>
      </c>
      <c r="K40" s="76"/>
      <c r="L40" s="76" t="str">
        <f t="shared" si="9"/>
        <v xml:space="preserve"> Pesos</v>
      </c>
      <c r="M40" s="76" t="str">
        <f t="shared" si="10"/>
        <v xml:space="preserve">  millones</v>
      </c>
      <c r="N40" s="76"/>
      <c r="O40" s="76" t="str">
        <f t="shared" si="11"/>
        <v xml:space="preserve"> Pesos</v>
      </c>
      <c r="P40" s="76" t="s">
        <v>79</v>
      </c>
      <c r="Q40" s="76"/>
      <c r="R40" s="76" t="str">
        <f t="shared" si="12"/>
        <v xml:space="preserve"> y </v>
      </c>
      <c r="S40" s="76" t="str">
        <f t="shared" si="13"/>
        <v xml:space="preserve"> Pesos</v>
      </c>
      <c r="T40" s="76" t="str">
        <f t="shared" si="14"/>
        <v xml:space="preserve"> Centavos</v>
      </c>
      <c r="U40" s="76" t="str">
        <f t="shared" si="15"/>
        <v xml:space="preserve"> centavos</v>
      </c>
      <c r="V40" s="76">
        <v>15</v>
      </c>
      <c r="W40" s="76">
        <v>14</v>
      </c>
      <c r="X40" s="76">
        <v>13</v>
      </c>
      <c r="Y40" s="76">
        <v>12</v>
      </c>
      <c r="Z40" s="76">
        <v>11</v>
      </c>
      <c r="AA40" s="76">
        <v>10</v>
      </c>
      <c r="AB40" s="76">
        <v>9</v>
      </c>
      <c r="AC40" s="76">
        <f t="shared" si="78"/>
        <v>8</v>
      </c>
      <c r="AD40" s="76">
        <f t="shared" si="78"/>
        <v>7</v>
      </c>
      <c r="AE40" s="76">
        <f t="shared" si="78"/>
        <v>6</v>
      </c>
      <c r="AF40" s="76">
        <f t="shared" si="78"/>
        <v>5</v>
      </c>
      <c r="AG40" s="76">
        <f t="shared" si="78"/>
        <v>4</v>
      </c>
      <c r="AH40" s="76">
        <f t="shared" si="78"/>
        <v>3</v>
      </c>
      <c r="AI40" s="76">
        <f t="shared" si="78"/>
        <v>2</v>
      </c>
      <c r="AJ40" s="76">
        <f t="shared" si="78"/>
        <v>1</v>
      </c>
      <c r="AK40" s="76">
        <f t="shared" si="78"/>
        <v>0</v>
      </c>
      <c r="AL40" s="76">
        <f t="shared" si="78"/>
        <v>-1</v>
      </c>
      <c r="AM40" s="76">
        <f t="shared" si="78"/>
        <v>-2</v>
      </c>
      <c r="AN40" s="76"/>
      <c r="AO40" s="78">
        <f t="shared" si="77"/>
        <v>0</v>
      </c>
      <c r="AP40" s="78">
        <f t="shared" si="77"/>
        <v>0</v>
      </c>
      <c r="AQ40" s="78">
        <f t="shared" si="77"/>
        <v>0</v>
      </c>
      <c r="AR40" s="78">
        <f t="shared" si="77"/>
        <v>0</v>
      </c>
      <c r="AS40" s="78">
        <f t="shared" si="77"/>
        <v>0</v>
      </c>
      <c r="AT40" s="78">
        <f t="shared" si="77"/>
        <v>0</v>
      </c>
      <c r="AU40" s="78">
        <f t="shared" si="77"/>
        <v>0</v>
      </c>
      <c r="AV40" s="78">
        <f t="shared" si="77"/>
        <v>0</v>
      </c>
      <c r="AW40" s="78">
        <f t="shared" si="77"/>
        <v>0</v>
      </c>
      <c r="AX40" s="78">
        <f t="shared" si="77"/>
        <v>0</v>
      </c>
      <c r="AY40" s="78">
        <f t="shared" si="77"/>
        <v>0</v>
      </c>
      <c r="AZ40" s="78">
        <f t="shared" si="77"/>
        <v>0</v>
      </c>
      <c r="BA40" s="78">
        <f t="shared" si="77"/>
        <v>0</v>
      </c>
      <c r="BB40" s="78">
        <f t="shared" si="77"/>
        <v>3</v>
      </c>
      <c r="BC40" s="78">
        <f t="shared" si="77"/>
        <v>37</v>
      </c>
      <c r="BD40" s="78">
        <f t="shared" si="77"/>
        <v>370</v>
      </c>
      <c r="BE40" s="78">
        <f t="shared" si="74"/>
        <v>3700</v>
      </c>
      <c r="BF40" s="76"/>
      <c r="BG40" s="76">
        <f t="shared" si="16"/>
        <v>0</v>
      </c>
      <c r="BH40" s="78">
        <f t="shared" si="17"/>
        <v>0</v>
      </c>
      <c r="BI40" s="78">
        <f t="shared" si="18"/>
        <v>0</v>
      </c>
      <c r="BJ40" s="78">
        <f t="shared" si="19"/>
        <v>0</v>
      </c>
      <c r="BK40" s="78">
        <f t="shared" si="20"/>
        <v>0</v>
      </c>
      <c r="BL40" s="78">
        <f t="shared" si="21"/>
        <v>0</v>
      </c>
      <c r="BM40" s="78">
        <f t="shared" si="22"/>
        <v>0</v>
      </c>
      <c r="BN40" s="78">
        <f t="shared" si="23"/>
        <v>0</v>
      </c>
      <c r="BO40" s="78">
        <f t="shared" si="24"/>
        <v>0</v>
      </c>
      <c r="BP40" s="78">
        <f t="shared" si="25"/>
        <v>0</v>
      </c>
      <c r="BQ40" s="78">
        <f t="shared" si="26"/>
        <v>0</v>
      </c>
      <c r="BR40" s="78">
        <f t="shared" si="27"/>
        <v>0</v>
      </c>
      <c r="BS40" s="78">
        <f t="shared" si="28"/>
        <v>0</v>
      </c>
      <c r="BT40" s="78">
        <f t="shared" si="29"/>
        <v>30</v>
      </c>
      <c r="BU40" s="78">
        <f t="shared" si="30"/>
        <v>7</v>
      </c>
      <c r="BV40" s="78">
        <f t="shared" si="31"/>
        <v>0</v>
      </c>
      <c r="BW40" s="78">
        <f t="shared" si="32"/>
        <v>0</v>
      </c>
      <c r="BX40" s="76"/>
      <c r="BY40" s="76"/>
      <c r="BZ40" s="78">
        <f t="shared" si="33"/>
        <v>0</v>
      </c>
      <c r="CA40" s="78"/>
      <c r="CB40" s="78"/>
      <c r="CC40" s="78">
        <f t="shared" si="34"/>
        <v>0</v>
      </c>
      <c r="CD40" s="78"/>
      <c r="CE40" s="78"/>
      <c r="CF40" s="78">
        <f t="shared" si="35"/>
        <v>0</v>
      </c>
      <c r="CG40" s="76"/>
      <c r="CH40" s="78"/>
      <c r="CI40" s="78">
        <f t="shared" si="36"/>
        <v>0</v>
      </c>
      <c r="CJ40" s="76"/>
      <c r="CK40" s="78"/>
      <c r="CL40" s="78">
        <f t="shared" si="37"/>
        <v>37</v>
      </c>
      <c r="CM40" s="76"/>
      <c r="CN40" s="78">
        <f t="shared" si="38"/>
        <v>0</v>
      </c>
      <c r="CO40" s="76"/>
      <c r="CP40" s="76"/>
      <c r="CQ40" s="76" t="str">
        <f t="shared" si="39"/>
        <v/>
      </c>
      <c r="CR40" s="76" t="str">
        <f t="shared" si="40"/>
        <v/>
      </c>
      <c r="CS40" s="76" t="str">
        <f t="shared" si="41"/>
        <v xml:space="preserve">   billones</v>
      </c>
      <c r="CT40" s="76" t="str">
        <f t="shared" si="42"/>
        <v/>
      </c>
      <c r="CU40" s="76" t="str">
        <f t="shared" si="43"/>
        <v/>
      </c>
      <c r="CV40" s="76" t="str">
        <f t="shared" si="44"/>
        <v xml:space="preserve">  mil</v>
      </c>
      <c r="CW40" s="76" t="str">
        <f t="shared" si="45"/>
        <v/>
      </c>
      <c r="CX40" s="76" t="str">
        <f t="shared" si="46"/>
        <v/>
      </c>
      <c r="CY40" s="76" t="str">
        <f t="shared" si="47"/>
        <v xml:space="preserve">   millones</v>
      </c>
      <c r="CZ40" s="76" t="str">
        <f t="shared" si="48"/>
        <v/>
      </c>
      <c r="DA40" s="76" t="str">
        <f t="shared" si="49"/>
        <v/>
      </c>
      <c r="DB40" s="76" t="str">
        <f t="shared" si="50"/>
        <v xml:space="preserve">  mil</v>
      </c>
      <c r="DC40" s="76" t="str">
        <f t="shared" si="51"/>
        <v/>
      </c>
      <c r="DD40" s="76" t="str">
        <f t="shared" si="52"/>
        <v xml:space="preserve">Treinta y </v>
      </c>
      <c r="DE40" s="76" t="str">
        <f t="shared" si="53"/>
        <v>Siete Pesos</v>
      </c>
      <c r="DF40" s="76" t="str">
        <f t="shared" si="54"/>
        <v xml:space="preserve">  Centavos</v>
      </c>
      <c r="DG40" s="76" t="str">
        <f t="shared" si="55"/>
        <v xml:space="preserve">  centavos</v>
      </c>
      <c r="DH40" s="76" t="str">
        <f t="shared" si="56"/>
        <v xml:space="preserve"> </v>
      </c>
      <c r="DI40" s="76" t="str">
        <f t="shared" si="57"/>
        <v/>
      </c>
      <c r="DJ40" s="76"/>
      <c r="DK40" s="76" t="str">
        <f t="shared" si="58"/>
        <v xml:space="preserve"> </v>
      </c>
      <c r="DL40" s="76" t="str">
        <f t="shared" si="59"/>
        <v/>
      </c>
      <c r="DM40" s="76"/>
      <c r="DN40" s="76" t="str">
        <f t="shared" si="60"/>
        <v xml:space="preserve"> </v>
      </c>
      <c r="DO40" s="76" t="str">
        <f t="shared" si="61"/>
        <v/>
      </c>
      <c r="DP40" s="76"/>
      <c r="DQ40" s="76" t="str">
        <f t="shared" si="62"/>
        <v xml:space="preserve"> </v>
      </c>
      <c r="DR40" s="76" t="str">
        <f t="shared" si="63"/>
        <v/>
      </c>
      <c r="DS40" s="76"/>
      <c r="DT40" s="76" t="e">
        <f t="shared" si="64"/>
        <v>#N/A</v>
      </c>
      <c r="DU40" s="76" t="str">
        <f t="shared" si="65"/>
        <v xml:space="preserve"> Pesos</v>
      </c>
      <c r="DV40" s="76" t="str">
        <f t="shared" si="66"/>
        <v xml:space="preserve"> </v>
      </c>
      <c r="DW40" s="76" t="str">
        <f t="shared" si="67"/>
        <v/>
      </c>
      <c r="DX40" s="76"/>
      <c r="DY40" s="76"/>
      <c r="DZ40" s="76"/>
      <c r="EA40" s="76" t="str">
        <f t="shared" si="68"/>
        <v xml:space="preserve"> </v>
      </c>
      <c r="EB40" s="76"/>
      <c r="EC40" s="76"/>
      <c r="ED40" s="76" t="str">
        <f t="shared" si="69"/>
        <v xml:space="preserve"> </v>
      </c>
      <c r="EE40" s="76"/>
      <c r="EF40" s="76"/>
      <c r="EG40" s="79" t="str">
        <f t="shared" si="70"/>
        <v xml:space="preserve"> </v>
      </c>
      <c r="EH40" s="76"/>
      <c r="EI40" s="76"/>
      <c r="EJ40" s="79" t="str">
        <f t="shared" si="71"/>
        <v xml:space="preserve"> </v>
      </c>
      <c r="EK40" s="76"/>
      <c r="EL40" s="76"/>
      <c r="EM40" s="79" t="str">
        <f t="shared" si="72"/>
        <v>Treinta y Siete Pesos</v>
      </c>
      <c r="EN40" s="79"/>
      <c r="EO40" s="79" t="str">
        <f t="shared" si="73"/>
        <v xml:space="preserve"> </v>
      </c>
      <c r="EP40" s="76"/>
      <c r="ER40" s="73">
        <f t="shared" si="79"/>
        <v>800</v>
      </c>
      <c r="ES40" s="73" t="s">
        <v>293</v>
      </c>
    </row>
    <row r="41" spans="1:149" hidden="1" x14ac:dyDescent="0.2">
      <c r="A41" s="74">
        <v>38</v>
      </c>
      <c r="B41" s="75" t="str">
        <f t="shared" si="3"/>
        <v>Treinta y Ocho Pesos M/L</v>
      </c>
      <c r="C41" s="76"/>
      <c r="D41" s="77">
        <f t="shared" si="4"/>
        <v>38</v>
      </c>
      <c r="E41" s="76" t="str">
        <f t="shared" si="5"/>
        <v/>
      </c>
      <c r="F41" s="76" t="str">
        <f t="shared" si="6"/>
        <v xml:space="preserve"> Pesos</v>
      </c>
      <c r="G41" s="76" t="str">
        <f t="shared" si="7"/>
        <v xml:space="preserve">  billones</v>
      </c>
      <c r="H41" s="76"/>
      <c r="I41" s="76" t="str">
        <f t="shared" si="8"/>
        <v xml:space="preserve"> Pesos</v>
      </c>
      <c r="J41" s="76" t="s">
        <v>79</v>
      </c>
      <c r="K41" s="76"/>
      <c r="L41" s="76" t="str">
        <f t="shared" si="9"/>
        <v xml:space="preserve"> Pesos</v>
      </c>
      <c r="M41" s="76" t="str">
        <f t="shared" si="10"/>
        <v xml:space="preserve">  millones</v>
      </c>
      <c r="N41" s="76"/>
      <c r="O41" s="76" t="str">
        <f t="shared" si="11"/>
        <v xml:space="preserve"> Pesos</v>
      </c>
      <c r="P41" s="76" t="s">
        <v>79</v>
      </c>
      <c r="Q41" s="76"/>
      <c r="R41" s="76" t="str">
        <f t="shared" si="12"/>
        <v xml:space="preserve"> y </v>
      </c>
      <c r="S41" s="76" t="str">
        <f t="shared" si="13"/>
        <v xml:space="preserve"> Pesos</v>
      </c>
      <c r="T41" s="76" t="str">
        <f t="shared" si="14"/>
        <v xml:space="preserve"> Centavos</v>
      </c>
      <c r="U41" s="76" t="str">
        <f t="shared" si="15"/>
        <v xml:space="preserve"> centavos</v>
      </c>
      <c r="V41" s="76">
        <v>15</v>
      </c>
      <c r="W41" s="76">
        <v>14</v>
      </c>
      <c r="X41" s="76">
        <v>13</v>
      </c>
      <c r="Y41" s="76">
        <v>12</v>
      </c>
      <c r="Z41" s="76">
        <v>11</v>
      </c>
      <c r="AA41" s="76">
        <v>10</v>
      </c>
      <c r="AB41" s="76">
        <v>9</v>
      </c>
      <c r="AC41" s="76">
        <f t="shared" si="78"/>
        <v>8</v>
      </c>
      <c r="AD41" s="76">
        <f t="shared" si="78"/>
        <v>7</v>
      </c>
      <c r="AE41" s="76">
        <f t="shared" si="78"/>
        <v>6</v>
      </c>
      <c r="AF41" s="76">
        <f t="shared" si="78"/>
        <v>5</v>
      </c>
      <c r="AG41" s="76">
        <f t="shared" si="78"/>
        <v>4</v>
      </c>
      <c r="AH41" s="76">
        <f t="shared" si="78"/>
        <v>3</v>
      </c>
      <c r="AI41" s="76">
        <f t="shared" si="78"/>
        <v>2</v>
      </c>
      <c r="AJ41" s="76">
        <f t="shared" si="78"/>
        <v>1</v>
      </c>
      <c r="AK41" s="76">
        <f t="shared" si="78"/>
        <v>0</v>
      </c>
      <c r="AL41" s="76">
        <f t="shared" si="78"/>
        <v>-1</v>
      </c>
      <c r="AM41" s="76">
        <f t="shared" si="78"/>
        <v>-2</v>
      </c>
      <c r="AN41" s="76"/>
      <c r="AO41" s="78">
        <f t="shared" si="77"/>
        <v>0</v>
      </c>
      <c r="AP41" s="78">
        <f t="shared" si="77"/>
        <v>0</v>
      </c>
      <c r="AQ41" s="78">
        <f t="shared" si="77"/>
        <v>0</v>
      </c>
      <c r="AR41" s="78">
        <f t="shared" si="77"/>
        <v>0</v>
      </c>
      <c r="AS41" s="78">
        <f t="shared" si="77"/>
        <v>0</v>
      </c>
      <c r="AT41" s="78">
        <f t="shared" si="77"/>
        <v>0</v>
      </c>
      <c r="AU41" s="78">
        <f t="shared" si="77"/>
        <v>0</v>
      </c>
      <c r="AV41" s="78">
        <f t="shared" si="77"/>
        <v>0</v>
      </c>
      <c r="AW41" s="78">
        <f t="shared" si="77"/>
        <v>0</v>
      </c>
      <c r="AX41" s="78">
        <f t="shared" si="77"/>
        <v>0</v>
      </c>
      <c r="AY41" s="78">
        <f t="shared" si="77"/>
        <v>0</v>
      </c>
      <c r="AZ41" s="78">
        <f t="shared" si="77"/>
        <v>0</v>
      </c>
      <c r="BA41" s="78">
        <f t="shared" si="77"/>
        <v>0</v>
      </c>
      <c r="BB41" s="78">
        <f t="shared" si="77"/>
        <v>3</v>
      </c>
      <c r="BC41" s="78">
        <f t="shared" si="77"/>
        <v>38</v>
      </c>
      <c r="BD41" s="78">
        <f t="shared" ref="BD41:BE83" si="80">INT($D41/10^AL41)</f>
        <v>380</v>
      </c>
      <c r="BE41" s="78">
        <f t="shared" si="74"/>
        <v>3800</v>
      </c>
      <c r="BF41" s="76"/>
      <c r="BG41" s="76">
        <f t="shared" si="16"/>
        <v>0</v>
      </c>
      <c r="BH41" s="78">
        <f t="shared" si="17"/>
        <v>0</v>
      </c>
      <c r="BI41" s="78">
        <f t="shared" si="18"/>
        <v>0</v>
      </c>
      <c r="BJ41" s="78">
        <f t="shared" si="19"/>
        <v>0</v>
      </c>
      <c r="BK41" s="78">
        <f t="shared" si="20"/>
        <v>0</v>
      </c>
      <c r="BL41" s="78">
        <f t="shared" si="21"/>
        <v>0</v>
      </c>
      <c r="BM41" s="78">
        <f t="shared" si="22"/>
        <v>0</v>
      </c>
      <c r="BN41" s="78">
        <f t="shared" si="23"/>
        <v>0</v>
      </c>
      <c r="BO41" s="78">
        <f t="shared" si="24"/>
        <v>0</v>
      </c>
      <c r="BP41" s="78">
        <f t="shared" si="25"/>
        <v>0</v>
      </c>
      <c r="BQ41" s="78">
        <f t="shared" si="26"/>
        <v>0</v>
      </c>
      <c r="BR41" s="78">
        <f t="shared" si="27"/>
        <v>0</v>
      </c>
      <c r="BS41" s="78">
        <f t="shared" si="28"/>
        <v>0</v>
      </c>
      <c r="BT41" s="78">
        <f t="shared" si="29"/>
        <v>30</v>
      </c>
      <c r="BU41" s="78">
        <f t="shared" si="30"/>
        <v>8</v>
      </c>
      <c r="BV41" s="78">
        <f t="shared" si="31"/>
        <v>0</v>
      </c>
      <c r="BW41" s="78">
        <f t="shared" si="32"/>
        <v>0</v>
      </c>
      <c r="BX41" s="76"/>
      <c r="BY41" s="76"/>
      <c r="BZ41" s="78">
        <f t="shared" si="33"/>
        <v>0</v>
      </c>
      <c r="CA41" s="78"/>
      <c r="CB41" s="78"/>
      <c r="CC41" s="78">
        <f t="shared" si="34"/>
        <v>0</v>
      </c>
      <c r="CD41" s="78"/>
      <c r="CE41" s="78"/>
      <c r="CF41" s="78">
        <f t="shared" si="35"/>
        <v>0</v>
      </c>
      <c r="CG41" s="76"/>
      <c r="CH41" s="78"/>
      <c r="CI41" s="78">
        <f t="shared" si="36"/>
        <v>0</v>
      </c>
      <c r="CJ41" s="76"/>
      <c r="CK41" s="78"/>
      <c r="CL41" s="78">
        <f t="shared" si="37"/>
        <v>38</v>
      </c>
      <c r="CM41" s="76"/>
      <c r="CN41" s="78">
        <f t="shared" si="38"/>
        <v>0</v>
      </c>
      <c r="CO41" s="76"/>
      <c r="CP41" s="76"/>
      <c r="CQ41" s="76" t="str">
        <f t="shared" si="39"/>
        <v/>
      </c>
      <c r="CR41" s="76" t="str">
        <f t="shared" si="40"/>
        <v/>
      </c>
      <c r="CS41" s="76" t="str">
        <f t="shared" si="41"/>
        <v xml:space="preserve">   billones</v>
      </c>
      <c r="CT41" s="76" t="str">
        <f t="shared" si="42"/>
        <v/>
      </c>
      <c r="CU41" s="76" t="str">
        <f t="shared" si="43"/>
        <v/>
      </c>
      <c r="CV41" s="76" t="str">
        <f t="shared" si="44"/>
        <v xml:space="preserve">  mil</v>
      </c>
      <c r="CW41" s="76" t="str">
        <f t="shared" si="45"/>
        <v/>
      </c>
      <c r="CX41" s="76" t="str">
        <f t="shared" si="46"/>
        <v/>
      </c>
      <c r="CY41" s="76" t="str">
        <f t="shared" si="47"/>
        <v xml:space="preserve">   millones</v>
      </c>
      <c r="CZ41" s="76" t="str">
        <f t="shared" si="48"/>
        <v/>
      </c>
      <c r="DA41" s="76" t="str">
        <f t="shared" si="49"/>
        <v/>
      </c>
      <c r="DB41" s="76" t="str">
        <f t="shared" si="50"/>
        <v xml:space="preserve">  mil</v>
      </c>
      <c r="DC41" s="76" t="str">
        <f t="shared" si="51"/>
        <v/>
      </c>
      <c r="DD41" s="76" t="str">
        <f t="shared" si="52"/>
        <v xml:space="preserve">Treinta y </v>
      </c>
      <c r="DE41" s="76" t="str">
        <f t="shared" si="53"/>
        <v>Ocho Pesos</v>
      </c>
      <c r="DF41" s="76" t="str">
        <f t="shared" si="54"/>
        <v xml:space="preserve">  Centavos</v>
      </c>
      <c r="DG41" s="76" t="str">
        <f t="shared" si="55"/>
        <v xml:space="preserve">  centavos</v>
      </c>
      <c r="DH41" s="76" t="str">
        <f t="shared" si="56"/>
        <v xml:space="preserve"> </v>
      </c>
      <c r="DI41" s="76" t="str">
        <f t="shared" si="57"/>
        <v/>
      </c>
      <c r="DJ41" s="76"/>
      <c r="DK41" s="76" t="str">
        <f t="shared" si="58"/>
        <v xml:space="preserve"> </v>
      </c>
      <c r="DL41" s="76" t="str">
        <f t="shared" si="59"/>
        <v/>
      </c>
      <c r="DM41" s="76"/>
      <c r="DN41" s="76" t="str">
        <f t="shared" si="60"/>
        <v xml:space="preserve"> </v>
      </c>
      <c r="DO41" s="76" t="str">
        <f t="shared" si="61"/>
        <v/>
      </c>
      <c r="DP41" s="76"/>
      <c r="DQ41" s="76" t="str">
        <f t="shared" si="62"/>
        <v xml:space="preserve"> </v>
      </c>
      <c r="DR41" s="76" t="str">
        <f t="shared" si="63"/>
        <v/>
      </c>
      <c r="DS41" s="76"/>
      <c r="DT41" s="76" t="e">
        <f t="shared" si="64"/>
        <v>#N/A</v>
      </c>
      <c r="DU41" s="76" t="str">
        <f t="shared" si="65"/>
        <v xml:space="preserve"> Pesos</v>
      </c>
      <c r="DV41" s="76" t="str">
        <f t="shared" si="66"/>
        <v xml:space="preserve"> </v>
      </c>
      <c r="DW41" s="76" t="str">
        <f t="shared" si="67"/>
        <v/>
      </c>
      <c r="DX41" s="76"/>
      <c r="DY41" s="76"/>
      <c r="DZ41" s="76"/>
      <c r="EA41" s="76" t="str">
        <f t="shared" si="68"/>
        <v xml:space="preserve"> </v>
      </c>
      <c r="EB41" s="76"/>
      <c r="EC41" s="76"/>
      <c r="ED41" s="76" t="str">
        <f t="shared" si="69"/>
        <v xml:space="preserve"> </v>
      </c>
      <c r="EE41" s="76"/>
      <c r="EF41" s="76"/>
      <c r="EG41" s="79" t="str">
        <f t="shared" si="70"/>
        <v xml:space="preserve"> </v>
      </c>
      <c r="EH41" s="76"/>
      <c r="EI41" s="76"/>
      <c r="EJ41" s="79" t="str">
        <f t="shared" si="71"/>
        <v xml:space="preserve"> </v>
      </c>
      <c r="EK41" s="76"/>
      <c r="EL41" s="76"/>
      <c r="EM41" s="79" t="str">
        <f t="shared" si="72"/>
        <v>Treinta y Ocho Pesos</v>
      </c>
      <c r="EN41" s="79"/>
      <c r="EO41" s="79" t="str">
        <f t="shared" si="73"/>
        <v xml:space="preserve"> </v>
      </c>
      <c r="EP41" s="76"/>
      <c r="ER41" s="73">
        <f t="shared" si="79"/>
        <v>900</v>
      </c>
      <c r="ES41" s="73" t="s">
        <v>294</v>
      </c>
    </row>
    <row r="42" spans="1:149" hidden="1" x14ac:dyDescent="0.2">
      <c r="A42" s="74">
        <v>39</v>
      </c>
      <c r="B42" s="75" t="str">
        <f t="shared" si="3"/>
        <v>Treinta y Nueve Pesos M/L</v>
      </c>
      <c r="C42" s="76"/>
      <c r="D42" s="77">
        <f t="shared" si="4"/>
        <v>39</v>
      </c>
      <c r="E42" s="76" t="str">
        <f t="shared" si="5"/>
        <v/>
      </c>
      <c r="F42" s="76" t="str">
        <f t="shared" si="6"/>
        <v xml:space="preserve"> Pesos</v>
      </c>
      <c r="G42" s="76" t="str">
        <f t="shared" si="7"/>
        <v xml:space="preserve">  billones</v>
      </c>
      <c r="H42" s="76"/>
      <c r="I42" s="76" t="str">
        <f t="shared" si="8"/>
        <v xml:space="preserve"> Pesos</v>
      </c>
      <c r="J42" s="76" t="s">
        <v>79</v>
      </c>
      <c r="K42" s="76"/>
      <c r="L42" s="76" t="str">
        <f t="shared" si="9"/>
        <v xml:space="preserve"> Pesos</v>
      </c>
      <c r="M42" s="76" t="str">
        <f t="shared" si="10"/>
        <v xml:space="preserve">  millones</v>
      </c>
      <c r="N42" s="76"/>
      <c r="O42" s="76" t="str">
        <f t="shared" si="11"/>
        <v xml:space="preserve"> Pesos</v>
      </c>
      <c r="P42" s="76" t="s">
        <v>79</v>
      </c>
      <c r="Q42" s="76"/>
      <c r="R42" s="76" t="str">
        <f t="shared" si="12"/>
        <v xml:space="preserve"> y </v>
      </c>
      <c r="S42" s="76" t="str">
        <f t="shared" si="13"/>
        <v xml:space="preserve"> Pesos</v>
      </c>
      <c r="T42" s="76" t="str">
        <f t="shared" si="14"/>
        <v xml:space="preserve"> Centavos</v>
      </c>
      <c r="U42" s="76" t="str">
        <f t="shared" si="15"/>
        <v xml:space="preserve"> centavos</v>
      </c>
      <c r="V42" s="76">
        <v>15</v>
      </c>
      <c r="W42" s="76">
        <v>14</v>
      </c>
      <c r="X42" s="76">
        <v>13</v>
      </c>
      <c r="Y42" s="76">
        <v>12</v>
      </c>
      <c r="Z42" s="76">
        <v>11</v>
      </c>
      <c r="AA42" s="76">
        <v>10</v>
      </c>
      <c r="AB42" s="76">
        <v>9</v>
      </c>
      <c r="AC42" s="76">
        <f t="shared" si="78"/>
        <v>8</v>
      </c>
      <c r="AD42" s="76">
        <f t="shared" si="78"/>
        <v>7</v>
      </c>
      <c r="AE42" s="76">
        <f t="shared" si="78"/>
        <v>6</v>
      </c>
      <c r="AF42" s="76">
        <f t="shared" si="78"/>
        <v>5</v>
      </c>
      <c r="AG42" s="76">
        <f t="shared" si="78"/>
        <v>4</v>
      </c>
      <c r="AH42" s="76">
        <f t="shared" si="78"/>
        <v>3</v>
      </c>
      <c r="AI42" s="76">
        <f t="shared" si="78"/>
        <v>2</v>
      </c>
      <c r="AJ42" s="76">
        <f t="shared" si="78"/>
        <v>1</v>
      </c>
      <c r="AK42" s="76">
        <f t="shared" si="78"/>
        <v>0</v>
      </c>
      <c r="AL42" s="76">
        <f t="shared" si="78"/>
        <v>-1</v>
      </c>
      <c r="AM42" s="76">
        <f t="shared" si="78"/>
        <v>-2</v>
      </c>
      <c r="AN42" s="76"/>
      <c r="AO42" s="78">
        <f t="shared" ref="AO42:BC58" si="81">INT($D42/10^W42)</f>
        <v>0</v>
      </c>
      <c r="AP42" s="78">
        <f t="shared" si="81"/>
        <v>0</v>
      </c>
      <c r="AQ42" s="78">
        <f t="shared" si="81"/>
        <v>0</v>
      </c>
      <c r="AR42" s="78">
        <f t="shared" si="81"/>
        <v>0</v>
      </c>
      <c r="AS42" s="78">
        <f t="shared" si="81"/>
        <v>0</v>
      </c>
      <c r="AT42" s="78">
        <f t="shared" si="81"/>
        <v>0</v>
      </c>
      <c r="AU42" s="78">
        <f t="shared" si="81"/>
        <v>0</v>
      </c>
      <c r="AV42" s="78">
        <f t="shared" si="81"/>
        <v>0</v>
      </c>
      <c r="AW42" s="78">
        <f t="shared" si="81"/>
        <v>0</v>
      </c>
      <c r="AX42" s="78">
        <f t="shared" si="81"/>
        <v>0</v>
      </c>
      <c r="AY42" s="78">
        <f t="shared" si="81"/>
        <v>0</v>
      </c>
      <c r="AZ42" s="78">
        <f t="shared" si="81"/>
        <v>0</v>
      </c>
      <c r="BA42" s="78">
        <f t="shared" si="81"/>
        <v>0</v>
      </c>
      <c r="BB42" s="78">
        <f t="shared" si="81"/>
        <v>3</v>
      </c>
      <c r="BC42" s="78">
        <f t="shared" si="81"/>
        <v>39</v>
      </c>
      <c r="BD42" s="78">
        <f t="shared" si="80"/>
        <v>390</v>
      </c>
      <c r="BE42" s="78">
        <f t="shared" si="74"/>
        <v>3900</v>
      </c>
      <c r="BF42" s="76"/>
      <c r="BG42" s="76">
        <f t="shared" si="16"/>
        <v>0</v>
      </c>
      <c r="BH42" s="78">
        <f t="shared" si="17"/>
        <v>0</v>
      </c>
      <c r="BI42" s="78">
        <f t="shared" si="18"/>
        <v>0</v>
      </c>
      <c r="BJ42" s="78">
        <f t="shared" si="19"/>
        <v>0</v>
      </c>
      <c r="BK42" s="78">
        <f t="shared" si="20"/>
        <v>0</v>
      </c>
      <c r="BL42" s="78">
        <f t="shared" si="21"/>
        <v>0</v>
      </c>
      <c r="BM42" s="78">
        <f t="shared" si="22"/>
        <v>0</v>
      </c>
      <c r="BN42" s="78">
        <f t="shared" si="23"/>
        <v>0</v>
      </c>
      <c r="BO42" s="78">
        <f t="shared" si="24"/>
        <v>0</v>
      </c>
      <c r="BP42" s="78">
        <f t="shared" si="25"/>
        <v>0</v>
      </c>
      <c r="BQ42" s="78">
        <f t="shared" si="26"/>
        <v>0</v>
      </c>
      <c r="BR42" s="78">
        <f t="shared" si="27"/>
        <v>0</v>
      </c>
      <c r="BS42" s="78">
        <f t="shared" si="28"/>
        <v>0</v>
      </c>
      <c r="BT42" s="78">
        <f t="shared" si="29"/>
        <v>30</v>
      </c>
      <c r="BU42" s="78">
        <f t="shared" si="30"/>
        <v>9</v>
      </c>
      <c r="BV42" s="78">
        <f t="shared" si="31"/>
        <v>0</v>
      </c>
      <c r="BW42" s="78">
        <f t="shared" si="32"/>
        <v>0</v>
      </c>
      <c r="BX42" s="76"/>
      <c r="BY42" s="76"/>
      <c r="BZ42" s="78">
        <f t="shared" si="33"/>
        <v>0</v>
      </c>
      <c r="CA42" s="78"/>
      <c r="CB42" s="78"/>
      <c r="CC42" s="78">
        <f t="shared" si="34"/>
        <v>0</v>
      </c>
      <c r="CD42" s="78"/>
      <c r="CE42" s="78"/>
      <c r="CF42" s="78">
        <f t="shared" si="35"/>
        <v>0</v>
      </c>
      <c r="CG42" s="76"/>
      <c r="CH42" s="78"/>
      <c r="CI42" s="78">
        <f t="shared" si="36"/>
        <v>0</v>
      </c>
      <c r="CJ42" s="76"/>
      <c r="CK42" s="78"/>
      <c r="CL42" s="78">
        <f t="shared" si="37"/>
        <v>39</v>
      </c>
      <c r="CM42" s="76"/>
      <c r="CN42" s="78">
        <f t="shared" si="38"/>
        <v>0</v>
      </c>
      <c r="CO42" s="76"/>
      <c r="CP42" s="76"/>
      <c r="CQ42" s="76" t="str">
        <f t="shared" si="39"/>
        <v/>
      </c>
      <c r="CR42" s="76" t="str">
        <f t="shared" si="40"/>
        <v/>
      </c>
      <c r="CS42" s="76" t="str">
        <f t="shared" si="41"/>
        <v xml:space="preserve">   billones</v>
      </c>
      <c r="CT42" s="76" t="str">
        <f t="shared" si="42"/>
        <v/>
      </c>
      <c r="CU42" s="76" t="str">
        <f t="shared" si="43"/>
        <v/>
      </c>
      <c r="CV42" s="76" t="str">
        <f t="shared" si="44"/>
        <v xml:space="preserve">  mil</v>
      </c>
      <c r="CW42" s="76" t="str">
        <f t="shared" si="45"/>
        <v/>
      </c>
      <c r="CX42" s="76" t="str">
        <f t="shared" si="46"/>
        <v/>
      </c>
      <c r="CY42" s="76" t="str">
        <f t="shared" si="47"/>
        <v xml:space="preserve">   millones</v>
      </c>
      <c r="CZ42" s="76" t="str">
        <f t="shared" si="48"/>
        <v/>
      </c>
      <c r="DA42" s="76" t="str">
        <f t="shared" si="49"/>
        <v/>
      </c>
      <c r="DB42" s="76" t="str">
        <f t="shared" si="50"/>
        <v xml:space="preserve">  mil</v>
      </c>
      <c r="DC42" s="76" t="str">
        <f t="shared" si="51"/>
        <v/>
      </c>
      <c r="DD42" s="76" t="str">
        <f t="shared" si="52"/>
        <v xml:space="preserve">Treinta y </v>
      </c>
      <c r="DE42" s="76" t="str">
        <f t="shared" si="53"/>
        <v>Nueve Pesos</v>
      </c>
      <c r="DF42" s="76" t="str">
        <f t="shared" si="54"/>
        <v xml:space="preserve">  Centavos</v>
      </c>
      <c r="DG42" s="76" t="str">
        <f t="shared" si="55"/>
        <v xml:space="preserve">  centavos</v>
      </c>
      <c r="DH42" s="76" t="str">
        <f t="shared" si="56"/>
        <v xml:space="preserve"> </v>
      </c>
      <c r="DI42" s="76" t="str">
        <f t="shared" si="57"/>
        <v/>
      </c>
      <c r="DJ42" s="76"/>
      <c r="DK42" s="76" t="str">
        <f t="shared" si="58"/>
        <v xml:space="preserve"> </v>
      </c>
      <c r="DL42" s="76" t="str">
        <f t="shared" si="59"/>
        <v/>
      </c>
      <c r="DM42" s="76"/>
      <c r="DN42" s="76" t="str">
        <f t="shared" si="60"/>
        <v xml:space="preserve"> </v>
      </c>
      <c r="DO42" s="76" t="str">
        <f t="shared" si="61"/>
        <v/>
      </c>
      <c r="DP42" s="76"/>
      <c r="DQ42" s="76" t="str">
        <f t="shared" si="62"/>
        <v xml:space="preserve"> </v>
      </c>
      <c r="DR42" s="76" t="str">
        <f t="shared" si="63"/>
        <v/>
      </c>
      <c r="DS42" s="76"/>
      <c r="DT42" s="76" t="e">
        <f t="shared" si="64"/>
        <v>#N/A</v>
      </c>
      <c r="DU42" s="76" t="str">
        <f t="shared" si="65"/>
        <v xml:space="preserve"> Pesos</v>
      </c>
      <c r="DV42" s="76" t="str">
        <f t="shared" si="66"/>
        <v xml:space="preserve"> </v>
      </c>
      <c r="DW42" s="76" t="str">
        <f t="shared" si="67"/>
        <v/>
      </c>
      <c r="DX42" s="76"/>
      <c r="DY42" s="76"/>
      <c r="DZ42" s="76"/>
      <c r="EA42" s="76" t="str">
        <f t="shared" si="68"/>
        <v xml:space="preserve"> </v>
      </c>
      <c r="EB42" s="76"/>
      <c r="EC42" s="76"/>
      <c r="ED42" s="76" t="str">
        <f t="shared" si="69"/>
        <v xml:space="preserve"> </v>
      </c>
      <c r="EE42" s="76"/>
      <c r="EF42" s="76"/>
      <c r="EG42" s="79" t="str">
        <f t="shared" si="70"/>
        <v xml:space="preserve"> </v>
      </c>
      <c r="EH42" s="76"/>
      <c r="EI42" s="76"/>
      <c r="EJ42" s="79" t="str">
        <f t="shared" si="71"/>
        <v xml:space="preserve"> </v>
      </c>
      <c r="EK42" s="76"/>
      <c r="EL42" s="76"/>
      <c r="EM42" s="79" t="str">
        <f t="shared" si="72"/>
        <v>Treinta y Nueve Pesos</v>
      </c>
      <c r="EN42" s="79"/>
      <c r="EO42" s="79" t="str">
        <f t="shared" si="73"/>
        <v xml:space="preserve"> </v>
      </c>
      <c r="EP42" s="76"/>
      <c r="ER42" s="73">
        <v>1000</v>
      </c>
      <c r="ES42" s="73" t="s">
        <v>295</v>
      </c>
    </row>
    <row r="43" spans="1:149" hidden="1" x14ac:dyDescent="0.2">
      <c r="A43" s="74">
        <v>40</v>
      </c>
      <c r="B43" s="75" t="str">
        <f t="shared" si="3"/>
        <v>Cuarenta Pesos M/L</v>
      </c>
      <c r="C43" s="76"/>
      <c r="D43" s="77">
        <f t="shared" si="4"/>
        <v>40</v>
      </c>
      <c r="E43" s="76" t="str">
        <f t="shared" si="5"/>
        <v/>
      </c>
      <c r="F43" s="76" t="str">
        <f t="shared" si="6"/>
        <v xml:space="preserve"> Pesos</v>
      </c>
      <c r="G43" s="76" t="str">
        <f t="shared" si="7"/>
        <v xml:space="preserve">  billones</v>
      </c>
      <c r="H43" s="76"/>
      <c r="I43" s="76" t="str">
        <f t="shared" si="8"/>
        <v xml:space="preserve"> Pesos</v>
      </c>
      <c r="J43" s="76" t="s">
        <v>79</v>
      </c>
      <c r="K43" s="76"/>
      <c r="L43" s="76" t="str">
        <f t="shared" si="9"/>
        <v xml:space="preserve"> Pesos</v>
      </c>
      <c r="M43" s="76" t="str">
        <f t="shared" si="10"/>
        <v xml:space="preserve">  millones</v>
      </c>
      <c r="N43" s="76"/>
      <c r="O43" s="76" t="str">
        <f t="shared" si="11"/>
        <v xml:space="preserve"> Pesos</v>
      </c>
      <c r="P43" s="76" t="s">
        <v>79</v>
      </c>
      <c r="Q43" s="76"/>
      <c r="R43" s="76" t="str">
        <f t="shared" si="12"/>
        <v xml:space="preserve"> Pesos</v>
      </c>
      <c r="S43" s="76" t="str">
        <f t="shared" si="13"/>
        <v xml:space="preserve"> Pesos</v>
      </c>
      <c r="T43" s="76" t="str">
        <f t="shared" si="14"/>
        <v xml:space="preserve"> Centavos</v>
      </c>
      <c r="U43" s="76" t="str">
        <f t="shared" si="15"/>
        <v xml:space="preserve"> centavos</v>
      </c>
      <c r="V43" s="76">
        <v>15</v>
      </c>
      <c r="W43" s="76">
        <v>14</v>
      </c>
      <c r="X43" s="76">
        <v>13</v>
      </c>
      <c r="Y43" s="76">
        <v>12</v>
      </c>
      <c r="Z43" s="76">
        <v>11</v>
      </c>
      <c r="AA43" s="76">
        <v>10</v>
      </c>
      <c r="AB43" s="76">
        <v>9</v>
      </c>
      <c r="AC43" s="76">
        <f t="shared" si="78"/>
        <v>8</v>
      </c>
      <c r="AD43" s="76">
        <f t="shared" si="78"/>
        <v>7</v>
      </c>
      <c r="AE43" s="76">
        <f t="shared" si="78"/>
        <v>6</v>
      </c>
      <c r="AF43" s="76">
        <f t="shared" si="78"/>
        <v>5</v>
      </c>
      <c r="AG43" s="76">
        <f t="shared" si="78"/>
        <v>4</v>
      </c>
      <c r="AH43" s="76">
        <f t="shared" si="78"/>
        <v>3</v>
      </c>
      <c r="AI43" s="76">
        <f t="shared" si="78"/>
        <v>2</v>
      </c>
      <c r="AJ43" s="76">
        <f t="shared" si="78"/>
        <v>1</v>
      </c>
      <c r="AK43" s="76">
        <f t="shared" si="78"/>
        <v>0</v>
      </c>
      <c r="AL43" s="76">
        <f t="shared" si="78"/>
        <v>-1</v>
      </c>
      <c r="AM43" s="76">
        <f t="shared" si="78"/>
        <v>-2</v>
      </c>
      <c r="AN43" s="76"/>
      <c r="AO43" s="78">
        <f t="shared" si="81"/>
        <v>0</v>
      </c>
      <c r="AP43" s="78">
        <f t="shared" si="81"/>
        <v>0</v>
      </c>
      <c r="AQ43" s="78">
        <f t="shared" si="81"/>
        <v>0</v>
      </c>
      <c r="AR43" s="78">
        <f t="shared" si="81"/>
        <v>0</v>
      </c>
      <c r="AS43" s="78">
        <f t="shared" si="81"/>
        <v>0</v>
      </c>
      <c r="AT43" s="78">
        <f t="shared" si="81"/>
        <v>0</v>
      </c>
      <c r="AU43" s="78">
        <f t="shared" si="81"/>
        <v>0</v>
      </c>
      <c r="AV43" s="78">
        <f t="shared" si="81"/>
        <v>0</v>
      </c>
      <c r="AW43" s="78">
        <f t="shared" si="81"/>
        <v>0</v>
      </c>
      <c r="AX43" s="78">
        <f t="shared" si="81"/>
        <v>0</v>
      </c>
      <c r="AY43" s="78">
        <f t="shared" si="81"/>
        <v>0</v>
      </c>
      <c r="AZ43" s="78">
        <f t="shared" si="81"/>
        <v>0</v>
      </c>
      <c r="BA43" s="78">
        <f t="shared" si="81"/>
        <v>0</v>
      </c>
      <c r="BB43" s="78">
        <f t="shared" si="81"/>
        <v>4</v>
      </c>
      <c r="BC43" s="78">
        <f t="shared" si="81"/>
        <v>40</v>
      </c>
      <c r="BD43" s="78">
        <f t="shared" si="80"/>
        <v>400</v>
      </c>
      <c r="BE43" s="78">
        <f t="shared" si="74"/>
        <v>4000</v>
      </c>
      <c r="BF43" s="76"/>
      <c r="BG43" s="76">
        <f t="shared" si="16"/>
        <v>0</v>
      </c>
      <c r="BH43" s="78">
        <f t="shared" si="17"/>
        <v>0</v>
      </c>
      <c r="BI43" s="78">
        <f t="shared" si="18"/>
        <v>0</v>
      </c>
      <c r="BJ43" s="78">
        <f t="shared" si="19"/>
        <v>0</v>
      </c>
      <c r="BK43" s="78">
        <f t="shared" si="20"/>
        <v>0</v>
      </c>
      <c r="BL43" s="78">
        <f t="shared" si="21"/>
        <v>0</v>
      </c>
      <c r="BM43" s="78">
        <f t="shared" si="22"/>
        <v>0</v>
      </c>
      <c r="BN43" s="78">
        <f t="shared" si="23"/>
        <v>0</v>
      </c>
      <c r="BO43" s="78">
        <f t="shared" si="24"/>
        <v>0</v>
      </c>
      <c r="BP43" s="78">
        <f t="shared" si="25"/>
        <v>0</v>
      </c>
      <c r="BQ43" s="78">
        <f t="shared" si="26"/>
        <v>0</v>
      </c>
      <c r="BR43" s="78">
        <f t="shared" si="27"/>
        <v>0</v>
      </c>
      <c r="BS43" s="78">
        <f t="shared" si="28"/>
        <v>0</v>
      </c>
      <c r="BT43" s="78">
        <f t="shared" si="29"/>
        <v>40</v>
      </c>
      <c r="BU43" s="78">
        <f t="shared" si="30"/>
        <v>0</v>
      </c>
      <c r="BV43" s="78">
        <f t="shared" si="31"/>
        <v>0</v>
      </c>
      <c r="BW43" s="78">
        <f t="shared" si="32"/>
        <v>0</v>
      </c>
      <c r="BX43" s="76"/>
      <c r="BY43" s="76"/>
      <c r="BZ43" s="78">
        <f t="shared" si="33"/>
        <v>0</v>
      </c>
      <c r="CA43" s="78"/>
      <c r="CB43" s="78"/>
      <c r="CC43" s="78">
        <f t="shared" si="34"/>
        <v>0</v>
      </c>
      <c r="CD43" s="78"/>
      <c r="CE43" s="78"/>
      <c r="CF43" s="78">
        <f t="shared" si="35"/>
        <v>0</v>
      </c>
      <c r="CG43" s="76"/>
      <c r="CH43" s="78"/>
      <c r="CI43" s="78">
        <f t="shared" si="36"/>
        <v>0</v>
      </c>
      <c r="CJ43" s="76"/>
      <c r="CK43" s="78"/>
      <c r="CL43" s="78">
        <f t="shared" si="37"/>
        <v>40</v>
      </c>
      <c r="CM43" s="76"/>
      <c r="CN43" s="78">
        <f t="shared" si="38"/>
        <v>0</v>
      </c>
      <c r="CO43" s="76"/>
      <c r="CP43" s="76"/>
      <c r="CQ43" s="76" t="str">
        <f t="shared" si="39"/>
        <v/>
      </c>
      <c r="CR43" s="76" t="str">
        <f t="shared" si="40"/>
        <v/>
      </c>
      <c r="CS43" s="76" t="str">
        <f t="shared" si="41"/>
        <v xml:space="preserve">   billones</v>
      </c>
      <c r="CT43" s="76" t="str">
        <f t="shared" si="42"/>
        <v/>
      </c>
      <c r="CU43" s="76" t="str">
        <f t="shared" si="43"/>
        <v/>
      </c>
      <c r="CV43" s="76" t="str">
        <f t="shared" si="44"/>
        <v xml:space="preserve">  mil</v>
      </c>
      <c r="CW43" s="76" t="str">
        <f t="shared" si="45"/>
        <v/>
      </c>
      <c r="CX43" s="76" t="str">
        <f t="shared" si="46"/>
        <v/>
      </c>
      <c r="CY43" s="76" t="str">
        <f t="shared" si="47"/>
        <v xml:space="preserve">   millones</v>
      </c>
      <c r="CZ43" s="76" t="str">
        <f t="shared" si="48"/>
        <v/>
      </c>
      <c r="DA43" s="76" t="str">
        <f t="shared" si="49"/>
        <v/>
      </c>
      <c r="DB43" s="76" t="str">
        <f t="shared" si="50"/>
        <v xml:space="preserve">  mil</v>
      </c>
      <c r="DC43" s="76" t="str">
        <f t="shared" si="51"/>
        <v/>
      </c>
      <c r="DD43" s="76" t="str">
        <f t="shared" si="52"/>
        <v>Cuarenta Pesos</v>
      </c>
      <c r="DE43" s="76" t="str">
        <f t="shared" si="53"/>
        <v xml:space="preserve">  Pesos</v>
      </c>
      <c r="DF43" s="76" t="str">
        <f t="shared" si="54"/>
        <v xml:space="preserve">  Centavos</v>
      </c>
      <c r="DG43" s="76" t="str">
        <f t="shared" si="55"/>
        <v xml:space="preserve">  centavos</v>
      </c>
      <c r="DH43" s="76" t="str">
        <f t="shared" si="56"/>
        <v xml:space="preserve"> </v>
      </c>
      <c r="DI43" s="76" t="str">
        <f t="shared" si="57"/>
        <v/>
      </c>
      <c r="DJ43" s="76"/>
      <c r="DK43" s="76" t="str">
        <f t="shared" si="58"/>
        <v xml:space="preserve"> </v>
      </c>
      <c r="DL43" s="76" t="str">
        <f t="shared" si="59"/>
        <v/>
      </c>
      <c r="DM43" s="76"/>
      <c r="DN43" s="76" t="str">
        <f t="shared" si="60"/>
        <v xml:space="preserve"> </v>
      </c>
      <c r="DO43" s="76" t="str">
        <f t="shared" si="61"/>
        <v/>
      </c>
      <c r="DP43" s="76"/>
      <c r="DQ43" s="76" t="str">
        <f t="shared" si="62"/>
        <v xml:space="preserve"> </v>
      </c>
      <c r="DR43" s="76" t="str">
        <f t="shared" si="63"/>
        <v/>
      </c>
      <c r="DS43" s="76"/>
      <c r="DT43" s="76" t="str">
        <f t="shared" si="64"/>
        <v>Cuarenta</v>
      </c>
      <c r="DU43" s="76" t="str">
        <f t="shared" si="65"/>
        <v xml:space="preserve"> Pesos</v>
      </c>
      <c r="DV43" s="76" t="str">
        <f t="shared" si="66"/>
        <v xml:space="preserve"> </v>
      </c>
      <c r="DW43" s="76" t="str">
        <f t="shared" si="67"/>
        <v/>
      </c>
      <c r="DX43" s="76"/>
      <c r="DY43" s="76"/>
      <c r="DZ43" s="76"/>
      <c r="EA43" s="76" t="str">
        <f t="shared" si="68"/>
        <v xml:space="preserve"> </v>
      </c>
      <c r="EB43" s="76"/>
      <c r="EC43" s="76"/>
      <c r="ED43" s="76" t="str">
        <f t="shared" si="69"/>
        <v xml:space="preserve"> </v>
      </c>
      <c r="EE43" s="76"/>
      <c r="EF43" s="76"/>
      <c r="EG43" s="79" t="str">
        <f t="shared" si="70"/>
        <v xml:space="preserve"> </v>
      </c>
      <c r="EH43" s="76"/>
      <c r="EI43" s="76"/>
      <c r="EJ43" s="79" t="str">
        <f t="shared" si="71"/>
        <v xml:space="preserve"> </v>
      </c>
      <c r="EK43" s="76"/>
      <c r="EL43" s="76"/>
      <c r="EM43" s="79" t="str">
        <f t="shared" si="72"/>
        <v>Cuarenta Pesos</v>
      </c>
      <c r="EN43" s="79"/>
      <c r="EO43" s="79" t="str">
        <f t="shared" si="73"/>
        <v xml:space="preserve"> </v>
      </c>
      <c r="EP43" s="76"/>
      <c r="ER43" s="80">
        <v>1000000</v>
      </c>
      <c r="ES43" s="73" t="s">
        <v>296</v>
      </c>
    </row>
    <row r="44" spans="1:149" hidden="1" x14ac:dyDescent="0.2">
      <c r="A44" s="74">
        <v>41</v>
      </c>
      <c r="B44" s="75" t="str">
        <f t="shared" si="3"/>
        <v>Cuarenta y Un Pesos M/L</v>
      </c>
      <c r="C44" s="76"/>
      <c r="D44" s="77">
        <f t="shared" si="4"/>
        <v>41</v>
      </c>
      <c r="E44" s="76" t="str">
        <f t="shared" si="5"/>
        <v/>
      </c>
      <c r="F44" s="76" t="str">
        <f t="shared" si="6"/>
        <v xml:space="preserve"> Pesos</v>
      </c>
      <c r="G44" s="76" t="str">
        <f t="shared" si="7"/>
        <v xml:space="preserve">  billones</v>
      </c>
      <c r="H44" s="76"/>
      <c r="I44" s="76" t="str">
        <f t="shared" si="8"/>
        <v xml:space="preserve"> Pesos</v>
      </c>
      <c r="J44" s="76" t="s">
        <v>79</v>
      </c>
      <c r="K44" s="76"/>
      <c r="L44" s="76" t="str">
        <f t="shared" si="9"/>
        <v xml:space="preserve"> Pesos</v>
      </c>
      <c r="M44" s="76" t="str">
        <f t="shared" si="10"/>
        <v xml:space="preserve">  millones</v>
      </c>
      <c r="N44" s="76"/>
      <c r="O44" s="76" t="str">
        <f t="shared" si="11"/>
        <v xml:space="preserve"> Pesos</v>
      </c>
      <c r="P44" s="76" t="s">
        <v>79</v>
      </c>
      <c r="Q44" s="76"/>
      <c r="R44" s="76" t="str">
        <f t="shared" si="12"/>
        <v xml:space="preserve"> y </v>
      </c>
      <c r="S44" s="76" t="str">
        <f t="shared" si="13"/>
        <v xml:space="preserve"> Pesos</v>
      </c>
      <c r="T44" s="76" t="str">
        <f t="shared" si="14"/>
        <v xml:space="preserve"> Centavos</v>
      </c>
      <c r="U44" s="76" t="str">
        <f t="shared" si="15"/>
        <v xml:space="preserve"> centavos</v>
      </c>
      <c r="V44" s="76">
        <v>15</v>
      </c>
      <c r="W44" s="76">
        <v>14</v>
      </c>
      <c r="X44" s="76">
        <v>13</v>
      </c>
      <c r="Y44" s="76">
        <v>12</v>
      </c>
      <c r="Z44" s="76">
        <v>11</v>
      </c>
      <c r="AA44" s="76">
        <v>10</v>
      </c>
      <c r="AB44" s="76">
        <v>9</v>
      </c>
      <c r="AC44" s="76">
        <f t="shared" si="78"/>
        <v>8</v>
      </c>
      <c r="AD44" s="76">
        <f t="shared" si="78"/>
        <v>7</v>
      </c>
      <c r="AE44" s="76">
        <f t="shared" si="78"/>
        <v>6</v>
      </c>
      <c r="AF44" s="76">
        <f t="shared" si="78"/>
        <v>5</v>
      </c>
      <c r="AG44" s="76">
        <f t="shared" si="78"/>
        <v>4</v>
      </c>
      <c r="AH44" s="76">
        <f t="shared" si="78"/>
        <v>3</v>
      </c>
      <c r="AI44" s="76">
        <f t="shared" si="78"/>
        <v>2</v>
      </c>
      <c r="AJ44" s="76">
        <f t="shared" si="78"/>
        <v>1</v>
      </c>
      <c r="AK44" s="76">
        <f t="shared" si="78"/>
        <v>0</v>
      </c>
      <c r="AL44" s="76">
        <f t="shared" si="78"/>
        <v>-1</v>
      </c>
      <c r="AM44" s="76">
        <f t="shared" si="78"/>
        <v>-2</v>
      </c>
      <c r="AN44" s="76"/>
      <c r="AO44" s="78">
        <f t="shared" si="81"/>
        <v>0</v>
      </c>
      <c r="AP44" s="78">
        <f t="shared" si="81"/>
        <v>0</v>
      </c>
      <c r="AQ44" s="78">
        <f t="shared" si="81"/>
        <v>0</v>
      </c>
      <c r="AR44" s="78">
        <f t="shared" si="81"/>
        <v>0</v>
      </c>
      <c r="AS44" s="78">
        <f t="shared" si="81"/>
        <v>0</v>
      </c>
      <c r="AT44" s="78">
        <f t="shared" si="81"/>
        <v>0</v>
      </c>
      <c r="AU44" s="78">
        <f t="shared" si="81"/>
        <v>0</v>
      </c>
      <c r="AV44" s="78">
        <f t="shared" si="81"/>
        <v>0</v>
      </c>
      <c r="AW44" s="78">
        <f t="shared" si="81"/>
        <v>0</v>
      </c>
      <c r="AX44" s="78">
        <f t="shared" si="81"/>
        <v>0</v>
      </c>
      <c r="AY44" s="78">
        <f t="shared" si="81"/>
        <v>0</v>
      </c>
      <c r="AZ44" s="78">
        <f t="shared" si="81"/>
        <v>0</v>
      </c>
      <c r="BA44" s="78">
        <f t="shared" si="81"/>
        <v>0</v>
      </c>
      <c r="BB44" s="78">
        <f t="shared" si="81"/>
        <v>4</v>
      </c>
      <c r="BC44" s="78">
        <f t="shared" si="81"/>
        <v>41</v>
      </c>
      <c r="BD44" s="78">
        <f t="shared" si="80"/>
        <v>410</v>
      </c>
      <c r="BE44" s="78">
        <f t="shared" si="74"/>
        <v>4100</v>
      </c>
      <c r="BF44" s="76"/>
      <c r="BG44" s="76">
        <f t="shared" si="16"/>
        <v>0</v>
      </c>
      <c r="BH44" s="78">
        <f t="shared" si="17"/>
        <v>0</v>
      </c>
      <c r="BI44" s="78">
        <f t="shared" si="18"/>
        <v>0</v>
      </c>
      <c r="BJ44" s="78">
        <f t="shared" si="19"/>
        <v>0</v>
      </c>
      <c r="BK44" s="78">
        <f t="shared" si="20"/>
        <v>0</v>
      </c>
      <c r="BL44" s="78">
        <f t="shared" si="21"/>
        <v>0</v>
      </c>
      <c r="BM44" s="78">
        <f t="shared" si="22"/>
        <v>0</v>
      </c>
      <c r="BN44" s="78">
        <f t="shared" si="23"/>
        <v>0</v>
      </c>
      <c r="BO44" s="78">
        <f t="shared" si="24"/>
        <v>0</v>
      </c>
      <c r="BP44" s="78">
        <f t="shared" si="25"/>
        <v>0</v>
      </c>
      <c r="BQ44" s="78">
        <f t="shared" si="26"/>
        <v>0</v>
      </c>
      <c r="BR44" s="78">
        <f t="shared" si="27"/>
        <v>0</v>
      </c>
      <c r="BS44" s="78">
        <f t="shared" si="28"/>
        <v>0</v>
      </c>
      <c r="BT44" s="78">
        <f t="shared" si="29"/>
        <v>40</v>
      </c>
      <c r="BU44" s="78">
        <f t="shared" si="30"/>
        <v>1</v>
      </c>
      <c r="BV44" s="78">
        <f t="shared" si="31"/>
        <v>0</v>
      </c>
      <c r="BW44" s="78">
        <f t="shared" si="32"/>
        <v>0</v>
      </c>
      <c r="BX44" s="76"/>
      <c r="BY44" s="76"/>
      <c r="BZ44" s="78">
        <f t="shared" si="33"/>
        <v>0</v>
      </c>
      <c r="CA44" s="78"/>
      <c r="CB44" s="78"/>
      <c r="CC44" s="78">
        <f t="shared" si="34"/>
        <v>0</v>
      </c>
      <c r="CD44" s="78"/>
      <c r="CE44" s="78"/>
      <c r="CF44" s="78">
        <f t="shared" si="35"/>
        <v>0</v>
      </c>
      <c r="CG44" s="76"/>
      <c r="CH44" s="78"/>
      <c r="CI44" s="78">
        <f t="shared" si="36"/>
        <v>0</v>
      </c>
      <c r="CJ44" s="76"/>
      <c r="CK44" s="78"/>
      <c r="CL44" s="78">
        <f t="shared" si="37"/>
        <v>41</v>
      </c>
      <c r="CM44" s="76"/>
      <c r="CN44" s="78">
        <f t="shared" si="38"/>
        <v>0</v>
      </c>
      <c r="CO44" s="76"/>
      <c r="CP44" s="76"/>
      <c r="CQ44" s="76" t="str">
        <f t="shared" si="39"/>
        <v/>
      </c>
      <c r="CR44" s="76" t="str">
        <f t="shared" si="40"/>
        <v/>
      </c>
      <c r="CS44" s="76" t="str">
        <f t="shared" si="41"/>
        <v xml:space="preserve">   billones</v>
      </c>
      <c r="CT44" s="76" t="str">
        <f t="shared" si="42"/>
        <v/>
      </c>
      <c r="CU44" s="76" t="str">
        <f t="shared" si="43"/>
        <v/>
      </c>
      <c r="CV44" s="76" t="str">
        <f t="shared" si="44"/>
        <v xml:space="preserve">  mil</v>
      </c>
      <c r="CW44" s="76" t="str">
        <f t="shared" si="45"/>
        <v/>
      </c>
      <c r="CX44" s="76" t="str">
        <f t="shared" si="46"/>
        <v/>
      </c>
      <c r="CY44" s="76" t="str">
        <f t="shared" si="47"/>
        <v xml:space="preserve">   millones</v>
      </c>
      <c r="CZ44" s="76" t="str">
        <f t="shared" si="48"/>
        <v/>
      </c>
      <c r="DA44" s="76" t="str">
        <f t="shared" si="49"/>
        <v/>
      </c>
      <c r="DB44" s="76" t="str">
        <f t="shared" si="50"/>
        <v xml:space="preserve">  mil</v>
      </c>
      <c r="DC44" s="76" t="str">
        <f t="shared" si="51"/>
        <v/>
      </c>
      <c r="DD44" s="76" t="str">
        <f t="shared" si="52"/>
        <v xml:space="preserve">Cuarenta y </v>
      </c>
      <c r="DE44" s="76" t="str">
        <f t="shared" si="53"/>
        <v>Un Pesos</v>
      </c>
      <c r="DF44" s="76" t="str">
        <f t="shared" si="54"/>
        <v xml:space="preserve">  Centavos</v>
      </c>
      <c r="DG44" s="76" t="str">
        <f t="shared" si="55"/>
        <v xml:space="preserve">  centavos</v>
      </c>
      <c r="DH44" s="76" t="str">
        <f t="shared" si="56"/>
        <v xml:space="preserve"> </v>
      </c>
      <c r="DI44" s="76" t="str">
        <f t="shared" si="57"/>
        <v/>
      </c>
      <c r="DJ44" s="76"/>
      <c r="DK44" s="76" t="str">
        <f t="shared" si="58"/>
        <v xml:space="preserve"> </v>
      </c>
      <c r="DL44" s="76" t="str">
        <f t="shared" si="59"/>
        <v/>
      </c>
      <c r="DM44" s="76"/>
      <c r="DN44" s="76" t="str">
        <f t="shared" si="60"/>
        <v xml:space="preserve"> </v>
      </c>
      <c r="DO44" s="76" t="str">
        <f t="shared" si="61"/>
        <v/>
      </c>
      <c r="DP44" s="76"/>
      <c r="DQ44" s="76" t="str">
        <f t="shared" si="62"/>
        <v xml:space="preserve"> </v>
      </c>
      <c r="DR44" s="76" t="str">
        <f t="shared" si="63"/>
        <v/>
      </c>
      <c r="DS44" s="76"/>
      <c r="DT44" s="76" t="e">
        <f t="shared" si="64"/>
        <v>#N/A</v>
      </c>
      <c r="DU44" s="76" t="str">
        <f t="shared" si="65"/>
        <v xml:space="preserve"> Pesos</v>
      </c>
      <c r="DV44" s="76" t="str">
        <f t="shared" si="66"/>
        <v xml:space="preserve"> </v>
      </c>
      <c r="DW44" s="76" t="str">
        <f t="shared" si="67"/>
        <v/>
      </c>
      <c r="DX44" s="76"/>
      <c r="DY44" s="76"/>
      <c r="DZ44" s="76"/>
      <c r="EA44" s="76" t="str">
        <f t="shared" si="68"/>
        <v xml:space="preserve"> </v>
      </c>
      <c r="EB44" s="76"/>
      <c r="EC44" s="76"/>
      <c r="ED44" s="76" t="str">
        <f t="shared" si="69"/>
        <v xml:space="preserve"> </v>
      </c>
      <c r="EE44" s="76"/>
      <c r="EF44" s="76"/>
      <c r="EG44" s="79" t="str">
        <f t="shared" si="70"/>
        <v xml:space="preserve"> </v>
      </c>
      <c r="EH44" s="76"/>
      <c r="EI44" s="76"/>
      <c r="EJ44" s="79" t="str">
        <f t="shared" si="71"/>
        <v xml:space="preserve"> </v>
      </c>
      <c r="EK44" s="76"/>
      <c r="EL44" s="76"/>
      <c r="EM44" s="79" t="str">
        <f t="shared" si="72"/>
        <v>Cuarenta y Un Pesos</v>
      </c>
      <c r="EN44" s="79"/>
      <c r="EO44" s="79" t="str">
        <f t="shared" si="73"/>
        <v xml:space="preserve"> </v>
      </c>
      <c r="EP44" s="76"/>
    </row>
    <row r="45" spans="1:149" hidden="1" x14ac:dyDescent="0.2">
      <c r="A45" s="74">
        <v>42</v>
      </c>
      <c r="B45" s="75" t="str">
        <f t="shared" si="3"/>
        <v>Cuarenta y Dos Pesos M/L</v>
      </c>
      <c r="C45" s="76"/>
      <c r="D45" s="77">
        <f t="shared" si="4"/>
        <v>42</v>
      </c>
      <c r="E45" s="76" t="str">
        <f t="shared" si="5"/>
        <v/>
      </c>
      <c r="F45" s="76" t="str">
        <f t="shared" si="6"/>
        <v xml:space="preserve"> Pesos</v>
      </c>
      <c r="G45" s="76" t="str">
        <f t="shared" si="7"/>
        <v xml:space="preserve">  billones</v>
      </c>
      <c r="H45" s="76"/>
      <c r="I45" s="76" t="str">
        <f t="shared" si="8"/>
        <v xml:space="preserve"> Pesos</v>
      </c>
      <c r="J45" s="76" t="s">
        <v>79</v>
      </c>
      <c r="K45" s="76"/>
      <c r="L45" s="76" t="str">
        <f t="shared" si="9"/>
        <v xml:space="preserve"> Pesos</v>
      </c>
      <c r="M45" s="76" t="str">
        <f t="shared" si="10"/>
        <v xml:space="preserve">  millones</v>
      </c>
      <c r="N45" s="76"/>
      <c r="O45" s="76" t="str">
        <f t="shared" si="11"/>
        <v xml:space="preserve"> Pesos</v>
      </c>
      <c r="P45" s="76" t="s">
        <v>79</v>
      </c>
      <c r="Q45" s="76"/>
      <c r="R45" s="76" t="str">
        <f t="shared" si="12"/>
        <v xml:space="preserve"> y </v>
      </c>
      <c r="S45" s="76" t="str">
        <f t="shared" si="13"/>
        <v xml:space="preserve"> Pesos</v>
      </c>
      <c r="T45" s="76" t="str">
        <f t="shared" si="14"/>
        <v xml:space="preserve"> Centavos</v>
      </c>
      <c r="U45" s="76" t="str">
        <f t="shared" si="15"/>
        <v xml:space="preserve"> centavos</v>
      </c>
      <c r="V45" s="76">
        <v>15</v>
      </c>
      <c r="W45" s="76">
        <v>14</v>
      </c>
      <c r="X45" s="76">
        <v>13</v>
      </c>
      <c r="Y45" s="76">
        <v>12</v>
      </c>
      <c r="Z45" s="76">
        <v>11</v>
      </c>
      <c r="AA45" s="76">
        <v>10</v>
      </c>
      <c r="AB45" s="76">
        <v>9</v>
      </c>
      <c r="AC45" s="76">
        <f t="shared" si="78"/>
        <v>8</v>
      </c>
      <c r="AD45" s="76">
        <f t="shared" si="78"/>
        <v>7</v>
      </c>
      <c r="AE45" s="76">
        <f t="shared" si="78"/>
        <v>6</v>
      </c>
      <c r="AF45" s="76">
        <f t="shared" si="78"/>
        <v>5</v>
      </c>
      <c r="AG45" s="76">
        <f t="shared" si="78"/>
        <v>4</v>
      </c>
      <c r="AH45" s="76">
        <f t="shared" si="78"/>
        <v>3</v>
      </c>
      <c r="AI45" s="76">
        <f t="shared" si="78"/>
        <v>2</v>
      </c>
      <c r="AJ45" s="76">
        <f t="shared" si="78"/>
        <v>1</v>
      </c>
      <c r="AK45" s="76">
        <f t="shared" si="78"/>
        <v>0</v>
      </c>
      <c r="AL45" s="76">
        <f t="shared" si="78"/>
        <v>-1</v>
      </c>
      <c r="AM45" s="76">
        <f t="shared" si="78"/>
        <v>-2</v>
      </c>
      <c r="AN45" s="76"/>
      <c r="AO45" s="78">
        <f t="shared" si="81"/>
        <v>0</v>
      </c>
      <c r="AP45" s="78">
        <f t="shared" si="81"/>
        <v>0</v>
      </c>
      <c r="AQ45" s="78">
        <f t="shared" si="81"/>
        <v>0</v>
      </c>
      <c r="AR45" s="78">
        <f t="shared" si="81"/>
        <v>0</v>
      </c>
      <c r="AS45" s="78">
        <f t="shared" si="81"/>
        <v>0</v>
      </c>
      <c r="AT45" s="78">
        <f t="shared" si="81"/>
        <v>0</v>
      </c>
      <c r="AU45" s="78">
        <f t="shared" si="81"/>
        <v>0</v>
      </c>
      <c r="AV45" s="78">
        <f t="shared" si="81"/>
        <v>0</v>
      </c>
      <c r="AW45" s="78">
        <f t="shared" si="81"/>
        <v>0</v>
      </c>
      <c r="AX45" s="78">
        <f t="shared" si="81"/>
        <v>0</v>
      </c>
      <c r="AY45" s="78">
        <f t="shared" si="81"/>
        <v>0</v>
      </c>
      <c r="AZ45" s="78">
        <f t="shared" si="81"/>
        <v>0</v>
      </c>
      <c r="BA45" s="78">
        <f t="shared" si="81"/>
        <v>0</v>
      </c>
      <c r="BB45" s="78">
        <f t="shared" si="81"/>
        <v>4</v>
      </c>
      <c r="BC45" s="78">
        <f t="shared" si="81"/>
        <v>42</v>
      </c>
      <c r="BD45" s="78">
        <f t="shared" si="80"/>
        <v>420</v>
      </c>
      <c r="BE45" s="78">
        <f t="shared" si="74"/>
        <v>4200</v>
      </c>
      <c r="BF45" s="76"/>
      <c r="BG45" s="76">
        <f t="shared" si="16"/>
        <v>0</v>
      </c>
      <c r="BH45" s="78">
        <f t="shared" si="17"/>
        <v>0</v>
      </c>
      <c r="BI45" s="78">
        <f t="shared" si="18"/>
        <v>0</v>
      </c>
      <c r="BJ45" s="78">
        <f t="shared" si="19"/>
        <v>0</v>
      </c>
      <c r="BK45" s="78">
        <f t="shared" si="20"/>
        <v>0</v>
      </c>
      <c r="BL45" s="78">
        <f t="shared" si="21"/>
        <v>0</v>
      </c>
      <c r="BM45" s="78">
        <f t="shared" si="22"/>
        <v>0</v>
      </c>
      <c r="BN45" s="78">
        <f t="shared" si="23"/>
        <v>0</v>
      </c>
      <c r="BO45" s="78">
        <f t="shared" si="24"/>
        <v>0</v>
      </c>
      <c r="BP45" s="78">
        <f t="shared" si="25"/>
        <v>0</v>
      </c>
      <c r="BQ45" s="78">
        <f t="shared" si="26"/>
        <v>0</v>
      </c>
      <c r="BR45" s="78">
        <f t="shared" si="27"/>
        <v>0</v>
      </c>
      <c r="BS45" s="78">
        <f t="shared" si="28"/>
        <v>0</v>
      </c>
      <c r="BT45" s="78">
        <f t="shared" si="29"/>
        <v>40</v>
      </c>
      <c r="BU45" s="78">
        <f t="shared" si="30"/>
        <v>2</v>
      </c>
      <c r="BV45" s="78">
        <f t="shared" si="31"/>
        <v>0</v>
      </c>
      <c r="BW45" s="78">
        <f t="shared" si="32"/>
        <v>0</v>
      </c>
      <c r="BX45" s="76"/>
      <c r="BY45" s="76"/>
      <c r="BZ45" s="78">
        <f t="shared" si="33"/>
        <v>0</v>
      </c>
      <c r="CA45" s="78"/>
      <c r="CB45" s="78"/>
      <c r="CC45" s="78">
        <f t="shared" si="34"/>
        <v>0</v>
      </c>
      <c r="CD45" s="78"/>
      <c r="CE45" s="78"/>
      <c r="CF45" s="78">
        <f t="shared" si="35"/>
        <v>0</v>
      </c>
      <c r="CG45" s="76"/>
      <c r="CH45" s="78"/>
      <c r="CI45" s="78">
        <f t="shared" si="36"/>
        <v>0</v>
      </c>
      <c r="CJ45" s="76"/>
      <c r="CK45" s="78"/>
      <c r="CL45" s="78">
        <f t="shared" si="37"/>
        <v>42</v>
      </c>
      <c r="CM45" s="76"/>
      <c r="CN45" s="78">
        <f t="shared" si="38"/>
        <v>0</v>
      </c>
      <c r="CO45" s="76"/>
      <c r="CP45" s="76"/>
      <c r="CQ45" s="76" t="str">
        <f t="shared" si="39"/>
        <v/>
      </c>
      <c r="CR45" s="76" t="str">
        <f t="shared" si="40"/>
        <v/>
      </c>
      <c r="CS45" s="76" t="str">
        <f t="shared" si="41"/>
        <v xml:space="preserve">   billones</v>
      </c>
      <c r="CT45" s="76" t="str">
        <f t="shared" si="42"/>
        <v/>
      </c>
      <c r="CU45" s="76" t="str">
        <f t="shared" si="43"/>
        <v/>
      </c>
      <c r="CV45" s="76" t="str">
        <f t="shared" si="44"/>
        <v xml:space="preserve">  mil</v>
      </c>
      <c r="CW45" s="76" t="str">
        <f t="shared" si="45"/>
        <v/>
      </c>
      <c r="CX45" s="76" t="str">
        <f t="shared" si="46"/>
        <v/>
      </c>
      <c r="CY45" s="76" t="str">
        <f t="shared" si="47"/>
        <v xml:space="preserve">   millones</v>
      </c>
      <c r="CZ45" s="76" t="str">
        <f t="shared" si="48"/>
        <v/>
      </c>
      <c r="DA45" s="76" t="str">
        <f t="shared" si="49"/>
        <v/>
      </c>
      <c r="DB45" s="76" t="str">
        <f t="shared" si="50"/>
        <v xml:space="preserve">  mil</v>
      </c>
      <c r="DC45" s="76" t="str">
        <f t="shared" si="51"/>
        <v/>
      </c>
      <c r="DD45" s="76" t="str">
        <f t="shared" si="52"/>
        <v xml:space="preserve">Cuarenta y </v>
      </c>
      <c r="DE45" s="76" t="str">
        <f t="shared" si="53"/>
        <v>Dos Pesos</v>
      </c>
      <c r="DF45" s="76" t="str">
        <f t="shared" si="54"/>
        <v xml:space="preserve">  Centavos</v>
      </c>
      <c r="DG45" s="76" t="str">
        <f t="shared" si="55"/>
        <v xml:space="preserve">  centavos</v>
      </c>
      <c r="DH45" s="76" t="str">
        <f t="shared" si="56"/>
        <v xml:space="preserve"> </v>
      </c>
      <c r="DI45" s="76" t="str">
        <f t="shared" si="57"/>
        <v/>
      </c>
      <c r="DJ45" s="76"/>
      <c r="DK45" s="76" t="str">
        <f t="shared" si="58"/>
        <v xml:space="preserve"> </v>
      </c>
      <c r="DL45" s="76" t="str">
        <f t="shared" si="59"/>
        <v/>
      </c>
      <c r="DM45" s="76"/>
      <c r="DN45" s="76" t="str">
        <f t="shared" si="60"/>
        <v xml:space="preserve"> </v>
      </c>
      <c r="DO45" s="76" t="str">
        <f t="shared" si="61"/>
        <v/>
      </c>
      <c r="DP45" s="76"/>
      <c r="DQ45" s="76" t="str">
        <f t="shared" si="62"/>
        <v xml:space="preserve"> </v>
      </c>
      <c r="DR45" s="76" t="str">
        <f t="shared" si="63"/>
        <v/>
      </c>
      <c r="DS45" s="76"/>
      <c r="DT45" s="76" t="e">
        <f t="shared" si="64"/>
        <v>#N/A</v>
      </c>
      <c r="DU45" s="76" t="str">
        <f t="shared" si="65"/>
        <v xml:space="preserve"> Pesos</v>
      </c>
      <c r="DV45" s="76" t="str">
        <f t="shared" si="66"/>
        <v xml:space="preserve"> </v>
      </c>
      <c r="DW45" s="76" t="str">
        <f t="shared" si="67"/>
        <v/>
      </c>
      <c r="DX45" s="76"/>
      <c r="DY45" s="76"/>
      <c r="DZ45" s="76"/>
      <c r="EA45" s="76" t="str">
        <f t="shared" si="68"/>
        <v xml:space="preserve"> </v>
      </c>
      <c r="EB45" s="76"/>
      <c r="EC45" s="76"/>
      <c r="ED45" s="76" t="str">
        <f t="shared" si="69"/>
        <v xml:space="preserve"> </v>
      </c>
      <c r="EE45" s="76"/>
      <c r="EF45" s="76"/>
      <c r="EG45" s="79" t="str">
        <f t="shared" si="70"/>
        <v xml:space="preserve"> </v>
      </c>
      <c r="EH45" s="76"/>
      <c r="EI45" s="76"/>
      <c r="EJ45" s="79" t="str">
        <f t="shared" si="71"/>
        <v xml:space="preserve"> </v>
      </c>
      <c r="EK45" s="76"/>
      <c r="EL45" s="76"/>
      <c r="EM45" s="79" t="str">
        <f t="shared" si="72"/>
        <v>Cuarenta y Dos Pesos</v>
      </c>
      <c r="EN45" s="79"/>
      <c r="EO45" s="79" t="str">
        <f t="shared" si="73"/>
        <v xml:space="preserve"> </v>
      </c>
      <c r="EP45" s="76"/>
    </row>
    <row r="46" spans="1:149" hidden="1" x14ac:dyDescent="0.2">
      <c r="A46" s="74">
        <v>43</v>
      </c>
      <c r="B46" s="75" t="str">
        <f t="shared" si="3"/>
        <v>Cuarenta y Tres Pesos M/L</v>
      </c>
      <c r="C46" s="76"/>
      <c r="D46" s="77">
        <f t="shared" si="4"/>
        <v>43</v>
      </c>
      <c r="E46" s="76" t="str">
        <f t="shared" si="5"/>
        <v/>
      </c>
      <c r="F46" s="76" t="str">
        <f t="shared" si="6"/>
        <v xml:space="preserve"> Pesos</v>
      </c>
      <c r="G46" s="76" t="str">
        <f t="shared" si="7"/>
        <v xml:space="preserve">  billones</v>
      </c>
      <c r="H46" s="76"/>
      <c r="I46" s="76" t="str">
        <f t="shared" si="8"/>
        <v xml:space="preserve"> Pesos</v>
      </c>
      <c r="J46" s="76" t="s">
        <v>79</v>
      </c>
      <c r="K46" s="76"/>
      <c r="L46" s="76" t="str">
        <f t="shared" si="9"/>
        <v xml:space="preserve"> Pesos</v>
      </c>
      <c r="M46" s="76" t="str">
        <f t="shared" si="10"/>
        <v xml:space="preserve">  millones</v>
      </c>
      <c r="N46" s="76"/>
      <c r="O46" s="76" t="str">
        <f t="shared" si="11"/>
        <v xml:space="preserve"> Pesos</v>
      </c>
      <c r="P46" s="76" t="s">
        <v>79</v>
      </c>
      <c r="Q46" s="76"/>
      <c r="R46" s="76" t="str">
        <f t="shared" si="12"/>
        <v xml:space="preserve"> y </v>
      </c>
      <c r="S46" s="76" t="str">
        <f t="shared" si="13"/>
        <v xml:space="preserve"> Pesos</v>
      </c>
      <c r="T46" s="76" t="str">
        <f t="shared" si="14"/>
        <v xml:space="preserve"> Centavos</v>
      </c>
      <c r="U46" s="76" t="str">
        <f t="shared" si="15"/>
        <v xml:space="preserve"> centavos</v>
      </c>
      <c r="V46" s="76">
        <v>15</v>
      </c>
      <c r="W46" s="76">
        <v>14</v>
      </c>
      <c r="X46" s="76">
        <v>13</v>
      </c>
      <c r="Y46" s="76">
        <v>12</v>
      </c>
      <c r="Z46" s="76">
        <v>11</v>
      </c>
      <c r="AA46" s="76">
        <v>10</v>
      </c>
      <c r="AB46" s="76">
        <v>9</v>
      </c>
      <c r="AC46" s="76">
        <f t="shared" si="78"/>
        <v>8</v>
      </c>
      <c r="AD46" s="76">
        <f t="shared" si="78"/>
        <v>7</v>
      </c>
      <c r="AE46" s="76">
        <f t="shared" si="78"/>
        <v>6</v>
      </c>
      <c r="AF46" s="76">
        <f t="shared" si="78"/>
        <v>5</v>
      </c>
      <c r="AG46" s="76">
        <f t="shared" si="78"/>
        <v>4</v>
      </c>
      <c r="AH46" s="76">
        <f t="shared" si="78"/>
        <v>3</v>
      </c>
      <c r="AI46" s="76">
        <f t="shared" si="78"/>
        <v>2</v>
      </c>
      <c r="AJ46" s="76">
        <f t="shared" si="78"/>
        <v>1</v>
      </c>
      <c r="AK46" s="76">
        <f t="shared" si="78"/>
        <v>0</v>
      </c>
      <c r="AL46" s="76">
        <f t="shared" si="78"/>
        <v>-1</v>
      </c>
      <c r="AM46" s="76">
        <f t="shared" si="78"/>
        <v>-2</v>
      </c>
      <c r="AN46" s="76"/>
      <c r="AO46" s="78">
        <f t="shared" si="81"/>
        <v>0</v>
      </c>
      <c r="AP46" s="78">
        <f t="shared" si="81"/>
        <v>0</v>
      </c>
      <c r="AQ46" s="78">
        <f t="shared" si="81"/>
        <v>0</v>
      </c>
      <c r="AR46" s="78">
        <f t="shared" si="81"/>
        <v>0</v>
      </c>
      <c r="AS46" s="78">
        <f t="shared" si="81"/>
        <v>0</v>
      </c>
      <c r="AT46" s="78">
        <f t="shared" si="81"/>
        <v>0</v>
      </c>
      <c r="AU46" s="78">
        <f t="shared" si="81"/>
        <v>0</v>
      </c>
      <c r="AV46" s="78">
        <f t="shared" si="81"/>
        <v>0</v>
      </c>
      <c r="AW46" s="78">
        <f t="shared" si="81"/>
        <v>0</v>
      </c>
      <c r="AX46" s="78">
        <f t="shared" si="81"/>
        <v>0</v>
      </c>
      <c r="AY46" s="78">
        <f t="shared" si="81"/>
        <v>0</v>
      </c>
      <c r="AZ46" s="78">
        <f t="shared" si="81"/>
        <v>0</v>
      </c>
      <c r="BA46" s="78">
        <f t="shared" si="81"/>
        <v>0</v>
      </c>
      <c r="BB46" s="78">
        <f t="shared" si="81"/>
        <v>4</v>
      </c>
      <c r="BC46" s="78">
        <f t="shared" si="81"/>
        <v>43</v>
      </c>
      <c r="BD46" s="78">
        <f t="shared" si="80"/>
        <v>430</v>
      </c>
      <c r="BE46" s="78">
        <f t="shared" si="74"/>
        <v>4300</v>
      </c>
      <c r="BF46" s="76"/>
      <c r="BG46" s="76">
        <f t="shared" si="16"/>
        <v>0</v>
      </c>
      <c r="BH46" s="78">
        <f t="shared" si="17"/>
        <v>0</v>
      </c>
      <c r="BI46" s="78">
        <f t="shared" si="18"/>
        <v>0</v>
      </c>
      <c r="BJ46" s="78">
        <f t="shared" si="19"/>
        <v>0</v>
      </c>
      <c r="BK46" s="78">
        <f t="shared" si="20"/>
        <v>0</v>
      </c>
      <c r="BL46" s="78">
        <f t="shared" si="21"/>
        <v>0</v>
      </c>
      <c r="BM46" s="78">
        <f t="shared" si="22"/>
        <v>0</v>
      </c>
      <c r="BN46" s="78">
        <f t="shared" si="23"/>
        <v>0</v>
      </c>
      <c r="BO46" s="78">
        <f t="shared" si="24"/>
        <v>0</v>
      </c>
      <c r="BP46" s="78">
        <f t="shared" si="25"/>
        <v>0</v>
      </c>
      <c r="BQ46" s="78">
        <f t="shared" si="26"/>
        <v>0</v>
      </c>
      <c r="BR46" s="78">
        <f t="shared" si="27"/>
        <v>0</v>
      </c>
      <c r="BS46" s="78">
        <f t="shared" si="28"/>
        <v>0</v>
      </c>
      <c r="BT46" s="78">
        <f t="shared" si="29"/>
        <v>40</v>
      </c>
      <c r="BU46" s="78">
        <f t="shared" si="30"/>
        <v>3</v>
      </c>
      <c r="BV46" s="78">
        <f t="shared" si="31"/>
        <v>0</v>
      </c>
      <c r="BW46" s="78">
        <f t="shared" si="32"/>
        <v>0</v>
      </c>
      <c r="BX46" s="76"/>
      <c r="BY46" s="76"/>
      <c r="BZ46" s="78">
        <f t="shared" si="33"/>
        <v>0</v>
      </c>
      <c r="CA46" s="78"/>
      <c r="CB46" s="78"/>
      <c r="CC46" s="78">
        <f t="shared" si="34"/>
        <v>0</v>
      </c>
      <c r="CD46" s="78"/>
      <c r="CE46" s="78"/>
      <c r="CF46" s="78">
        <f t="shared" si="35"/>
        <v>0</v>
      </c>
      <c r="CG46" s="76"/>
      <c r="CH46" s="78"/>
      <c r="CI46" s="78">
        <f t="shared" si="36"/>
        <v>0</v>
      </c>
      <c r="CJ46" s="76"/>
      <c r="CK46" s="78"/>
      <c r="CL46" s="78">
        <f t="shared" si="37"/>
        <v>43</v>
      </c>
      <c r="CM46" s="76"/>
      <c r="CN46" s="78">
        <f t="shared" si="38"/>
        <v>0</v>
      </c>
      <c r="CO46" s="76"/>
      <c r="CP46" s="76"/>
      <c r="CQ46" s="76" t="str">
        <f t="shared" si="39"/>
        <v/>
      </c>
      <c r="CR46" s="76" t="str">
        <f t="shared" si="40"/>
        <v/>
      </c>
      <c r="CS46" s="76" t="str">
        <f t="shared" si="41"/>
        <v xml:space="preserve">   billones</v>
      </c>
      <c r="CT46" s="76" t="str">
        <f t="shared" si="42"/>
        <v/>
      </c>
      <c r="CU46" s="76" t="str">
        <f t="shared" si="43"/>
        <v/>
      </c>
      <c r="CV46" s="76" t="str">
        <f t="shared" si="44"/>
        <v xml:space="preserve">  mil</v>
      </c>
      <c r="CW46" s="76" t="str">
        <f t="shared" si="45"/>
        <v/>
      </c>
      <c r="CX46" s="76" t="str">
        <f t="shared" si="46"/>
        <v/>
      </c>
      <c r="CY46" s="76" t="str">
        <f t="shared" si="47"/>
        <v xml:space="preserve">   millones</v>
      </c>
      <c r="CZ46" s="76" t="str">
        <f t="shared" si="48"/>
        <v/>
      </c>
      <c r="DA46" s="76" t="str">
        <f t="shared" si="49"/>
        <v/>
      </c>
      <c r="DB46" s="76" t="str">
        <f t="shared" si="50"/>
        <v xml:space="preserve">  mil</v>
      </c>
      <c r="DC46" s="76" t="str">
        <f t="shared" si="51"/>
        <v/>
      </c>
      <c r="DD46" s="76" t="str">
        <f t="shared" si="52"/>
        <v xml:space="preserve">Cuarenta y </v>
      </c>
      <c r="DE46" s="76" t="str">
        <f t="shared" si="53"/>
        <v>Tres Pesos</v>
      </c>
      <c r="DF46" s="76" t="str">
        <f t="shared" si="54"/>
        <v xml:space="preserve">  Centavos</v>
      </c>
      <c r="DG46" s="76" t="str">
        <f t="shared" si="55"/>
        <v xml:space="preserve">  centavos</v>
      </c>
      <c r="DH46" s="76" t="str">
        <f t="shared" si="56"/>
        <v xml:space="preserve"> </v>
      </c>
      <c r="DI46" s="76" t="str">
        <f t="shared" si="57"/>
        <v/>
      </c>
      <c r="DJ46" s="76"/>
      <c r="DK46" s="76" t="str">
        <f t="shared" si="58"/>
        <v xml:space="preserve"> </v>
      </c>
      <c r="DL46" s="76" t="str">
        <f t="shared" si="59"/>
        <v/>
      </c>
      <c r="DM46" s="76"/>
      <c r="DN46" s="76" t="str">
        <f t="shared" si="60"/>
        <v xml:space="preserve"> </v>
      </c>
      <c r="DO46" s="76" t="str">
        <f t="shared" si="61"/>
        <v/>
      </c>
      <c r="DP46" s="76"/>
      <c r="DQ46" s="76" t="str">
        <f t="shared" si="62"/>
        <v xml:space="preserve"> </v>
      </c>
      <c r="DR46" s="76" t="str">
        <f t="shared" si="63"/>
        <v/>
      </c>
      <c r="DS46" s="76"/>
      <c r="DT46" s="76" t="e">
        <f t="shared" si="64"/>
        <v>#N/A</v>
      </c>
      <c r="DU46" s="76" t="str">
        <f t="shared" si="65"/>
        <v xml:space="preserve"> Pesos</v>
      </c>
      <c r="DV46" s="76" t="str">
        <f t="shared" si="66"/>
        <v xml:space="preserve"> </v>
      </c>
      <c r="DW46" s="76" t="str">
        <f t="shared" si="67"/>
        <v/>
      </c>
      <c r="DX46" s="76"/>
      <c r="DY46" s="76"/>
      <c r="DZ46" s="76"/>
      <c r="EA46" s="76" t="str">
        <f t="shared" si="68"/>
        <v xml:space="preserve"> </v>
      </c>
      <c r="EB46" s="76"/>
      <c r="EC46" s="76"/>
      <c r="ED46" s="76" t="str">
        <f t="shared" si="69"/>
        <v xml:space="preserve"> </v>
      </c>
      <c r="EE46" s="76"/>
      <c r="EF46" s="76"/>
      <c r="EG46" s="79" t="str">
        <f t="shared" si="70"/>
        <v xml:space="preserve"> </v>
      </c>
      <c r="EH46" s="76"/>
      <c r="EI46" s="76"/>
      <c r="EJ46" s="79" t="str">
        <f t="shared" si="71"/>
        <v xml:space="preserve"> </v>
      </c>
      <c r="EK46" s="76"/>
      <c r="EL46" s="76"/>
      <c r="EM46" s="79" t="str">
        <f t="shared" si="72"/>
        <v>Cuarenta y Tres Pesos</v>
      </c>
      <c r="EN46" s="79"/>
      <c r="EO46" s="79" t="str">
        <f t="shared" si="73"/>
        <v xml:space="preserve"> </v>
      </c>
      <c r="EP46" s="76"/>
    </row>
    <row r="47" spans="1:149" hidden="1" x14ac:dyDescent="0.2">
      <c r="A47" s="74">
        <v>44</v>
      </c>
      <c r="B47" s="75" t="str">
        <f t="shared" si="3"/>
        <v>Cuarenta y Cuatro Pesos M/L</v>
      </c>
      <c r="C47" s="76"/>
      <c r="D47" s="77">
        <f t="shared" si="4"/>
        <v>44</v>
      </c>
      <c r="E47" s="76" t="str">
        <f t="shared" si="5"/>
        <v/>
      </c>
      <c r="F47" s="76" t="str">
        <f t="shared" si="6"/>
        <v xml:space="preserve"> Pesos</v>
      </c>
      <c r="G47" s="76" t="str">
        <f t="shared" si="7"/>
        <v xml:space="preserve">  billones</v>
      </c>
      <c r="H47" s="76"/>
      <c r="I47" s="76" t="str">
        <f t="shared" si="8"/>
        <v xml:space="preserve"> Pesos</v>
      </c>
      <c r="J47" s="76" t="s">
        <v>79</v>
      </c>
      <c r="K47" s="76"/>
      <c r="L47" s="76" t="str">
        <f t="shared" si="9"/>
        <v xml:space="preserve"> Pesos</v>
      </c>
      <c r="M47" s="76" t="str">
        <f t="shared" si="10"/>
        <v xml:space="preserve">  millones</v>
      </c>
      <c r="N47" s="76"/>
      <c r="O47" s="76" t="str">
        <f t="shared" si="11"/>
        <v xml:space="preserve"> Pesos</v>
      </c>
      <c r="P47" s="76" t="s">
        <v>79</v>
      </c>
      <c r="Q47" s="76"/>
      <c r="R47" s="76" t="str">
        <f t="shared" si="12"/>
        <v xml:space="preserve"> y </v>
      </c>
      <c r="S47" s="76" t="str">
        <f t="shared" si="13"/>
        <v xml:space="preserve"> Pesos</v>
      </c>
      <c r="T47" s="76" t="str">
        <f t="shared" si="14"/>
        <v xml:space="preserve"> Centavos</v>
      </c>
      <c r="U47" s="76" t="str">
        <f t="shared" si="15"/>
        <v xml:space="preserve"> centavos</v>
      </c>
      <c r="V47" s="76">
        <v>15</v>
      </c>
      <c r="W47" s="76">
        <v>14</v>
      </c>
      <c r="X47" s="76">
        <v>13</v>
      </c>
      <c r="Y47" s="76">
        <v>12</v>
      </c>
      <c r="Z47" s="76">
        <v>11</v>
      </c>
      <c r="AA47" s="76">
        <v>10</v>
      </c>
      <c r="AB47" s="76">
        <v>9</v>
      </c>
      <c r="AC47" s="76">
        <f t="shared" si="78"/>
        <v>8</v>
      </c>
      <c r="AD47" s="76">
        <f t="shared" si="78"/>
        <v>7</v>
      </c>
      <c r="AE47" s="76">
        <f t="shared" si="78"/>
        <v>6</v>
      </c>
      <c r="AF47" s="76">
        <f t="shared" si="78"/>
        <v>5</v>
      </c>
      <c r="AG47" s="76">
        <f t="shared" si="78"/>
        <v>4</v>
      </c>
      <c r="AH47" s="76">
        <f t="shared" si="78"/>
        <v>3</v>
      </c>
      <c r="AI47" s="76">
        <f t="shared" si="78"/>
        <v>2</v>
      </c>
      <c r="AJ47" s="76">
        <f t="shared" si="78"/>
        <v>1</v>
      </c>
      <c r="AK47" s="76">
        <f t="shared" si="78"/>
        <v>0</v>
      </c>
      <c r="AL47" s="76">
        <f t="shared" si="78"/>
        <v>-1</v>
      </c>
      <c r="AM47" s="76">
        <f t="shared" si="78"/>
        <v>-2</v>
      </c>
      <c r="AN47" s="76"/>
      <c r="AO47" s="78">
        <f t="shared" si="81"/>
        <v>0</v>
      </c>
      <c r="AP47" s="78">
        <f t="shared" si="81"/>
        <v>0</v>
      </c>
      <c r="AQ47" s="78">
        <f t="shared" si="81"/>
        <v>0</v>
      </c>
      <c r="AR47" s="78">
        <f t="shared" si="81"/>
        <v>0</v>
      </c>
      <c r="AS47" s="78">
        <f t="shared" si="81"/>
        <v>0</v>
      </c>
      <c r="AT47" s="78">
        <f t="shared" si="81"/>
        <v>0</v>
      </c>
      <c r="AU47" s="78">
        <f t="shared" si="81"/>
        <v>0</v>
      </c>
      <c r="AV47" s="78">
        <f t="shared" si="81"/>
        <v>0</v>
      </c>
      <c r="AW47" s="78">
        <f t="shared" si="81"/>
        <v>0</v>
      </c>
      <c r="AX47" s="78">
        <f t="shared" si="81"/>
        <v>0</v>
      </c>
      <c r="AY47" s="78">
        <f t="shared" si="81"/>
        <v>0</v>
      </c>
      <c r="AZ47" s="78">
        <f t="shared" si="81"/>
        <v>0</v>
      </c>
      <c r="BA47" s="78">
        <f t="shared" si="81"/>
        <v>0</v>
      </c>
      <c r="BB47" s="78">
        <f t="shared" si="81"/>
        <v>4</v>
      </c>
      <c r="BC47" s="78">
        <f t="shared" si="81"/>
        <v>44</v>
      </c>
      <c r="BD47" s="78">
        <f t="shared" si="80"/>
        <v>440</v>
      </c>
      <c r="BE47" s="78">
        <f t="shared" si="74"/>
        <v>4400</v>
      </c>
      <c r="BF47" s="76"/>
      <c r="BG47" s="76">
        <f t="shared" si="16"/>
        <v>0</v>
      </c>
      <c r="BH47" s="78">
        <f t="shared" si="17"/>
        <v>0</v>
      </c>
      <c r="BI47" s="78">
        <f t="shared" si="18"/>
        <v>0</v>
      </c>
      <c r="BJ47" s="78">
        <f t="shared" si="19"/>
        <v>0</v>
      </c>
      <c r="BK47" s="78">
        <f t="shared" si="20"/>
        <v>0</v>
      </c>
      <c r="BL47" s="78">
        <f t="shared" si="21"/>
        <v>0</v>
      </c>
      <c r="BM47" s="78">
        <f t="shared" si="22"/>
        <v>0</v>
      </c>
      <c r="BN47" s="78">
        <f t="shared" si="23"/>
        <v>0</v>
      </c>
      <c r="BO47" s="78">
        <f t="shared" si="24"/>
        <v>0</v>
      </c>
      <c r="BP47" s="78">
        <f t="shared" si="25"/>
        <v>0</v>
      </c>
      <c r="BQ47" s="78">
        <f t="shared" si="26"/>
        <v>0</v>
      </c>
      <c r="BR47" s="78">
        <f t="shared" si="27"/>
        <v>0</v>
      </c>
      <c r="BS47" s="78">
        <f t="shared" si="28"/>
        <v>0</v>
      </c>
      <c r="BT47" s="78">
        <f t="shared" si="29"/>
        <v>40</v>
      </c>
      <c r="BU47" s="78">
        <f t="shared" si="30"/>
        <v>4</v>
      </c>
      <c r="BV47" s="78">
        <f t="shared" si="31"/>
        <v>0</v>
      </c>
      <c r="BW47" s="78">
        <f t="shared" si="32"/>
        <v>0</v>
      </c>
      <c r="BX47" s="76"/>
      <c r="BY47" s="76"/>
      <c r="BZ47" s="78">
        <f t="shared" si="33"/>
        <v>0</v>
      </c>
      <c r="CA47" s="78"/>
      <c r="CB47" s="78"/>
      <c r="CC47" s="78">
        <f t="shared" si="34"/>
        <v>0</v>
      </c>
      <c r="CD47" s="78"/>
      <c r="CE47" s="78"/>
      <c r="CF47" s="78">
        <f t="shared" si="35"/>
        <v>0</v>
      </c>
      <c r="CG47" s="76"/>
      <c r="CH47" s="78"/>
      <c r="CI47" s="78">
        <f t="shared" si="36"/>
        <v>0</v>
      </c>
      <c r="CJ47" s="76"/>
      <c r="CK47" s="78"/>
      <c r="CL47" s="78">
        <f t="shared" si="37"/>
        <v>44</v>
      </c>
      <c r="CM47" s="76"/>
      <c r="CN47" s="78">
        <f t="shared" si="38"/>
        <v>0</v>
      </c>
      <c r="CO47" s="76"/>
      <c r="CP47" s="76"/>
      <c r="CQ47" s="76" t="str">
        <f t="shared" si="39"/>
        <v/>
      </c>
      <c r="CR47" s="76" t="str">
        <f t="shared" si="40"/>
        <v/>
      </c>
      <c r="CS47" s="76" t="str">
        <f t="shared" si="41"/>
        <v xml:space="preserve">   billones</v>
      </c>
      <c r="CT47" s="76" t="str">
        <f t="shared" si="42"/>
        <v/>
      </c>
      <c r="CU47" s="76" t="str">
        <f t="shared" si="43"/>
        <v/>
      </c>
      <c r="CV47" s="76" t="str">
        <f t="shared" si="44"/>
        <v xml:space="preserve">  mil</v>
      </c>
      <c r="CW47" s="76" t="str">
        <f t="shared" si="45"/>
        <v/>
      </c>
      <c r="CX47" s="76" t="str">
        <f t="shared" si="46"/>
        <v/>
      </c>
      <c r="CY47" s="76" t="str">
        <f t="shared" si="47"/>
        <v xml:space="preserve">   millones</v>
      </c>
      <c r="CZ47" s="76" t="str">
        <f t="shared" si="48"/>
        <v/>
      </c>
      <c r="DA47" s="76" t="str">
        <f t="shared" si="49"/>
        <v/>
      </c>
      <c r="DB47" s="76" t="str">
        <f t="shared" si="50"/>
        <v xml:space="preserve">  mil</v>
      </c>
      <c r="DC47" s="76" t="str">
        <f t="shared" si="51"/>
        <v/>
      </c>
      <c r="DD47" s="76" t="str">
        <f t="shared" si="52"/>
        <v xml:space="preserve">Cuarenta y </v>
      </c>
      <c r="DE47" s="76" t="str">
        <f t="shared" si="53"/>
        <v>Cuatro Pesos</v>
      </c>
      <c r="DF47" s="76" t="str">
        <f t="shared" si="54"/>
        <v xml:space="preserve">  Centavos</v>
      </c>
      <c r="DG47" s="76" t="str">
        <f t="shared" si="55"/>
        <v xml:space="preserve">  centavos</v>
      </c>
      <c r="DH47" s="76" t="str">
        <f t="shared" si="56"/>
        <v xml:space="preserve"> </v>
      </c>
      <c r="DI47" s="76" t="str">
        <f t="shared" si="57"/>
        <v/>
      </c>
      <c r="DJ47" s="76"/>
      <c r="DK47" s="76" t="str">
        <f t="shared" si="58"/>
        <v xml:space="preserve"> </v>
      </c>
      <c r="DL47" s="76" t="str">
        <f t="shared" si="59"/>
        <v/>
      </c>
      <c r="DM47" s="76"/>
      <c r="DN47" s="76" t="str">
        <f t="shared" si="60"/>
        <v xml:space="preserve"> </v>
      </c>
      <c r="DO47" s="76" t="str">
        <f t="shared" si="61"/>
        <v/>
      </c>
      <c r="DP47" s="76"/>
      <c r="DQ47" s="76" t="str">
        <f t="shared" si="62"/>
        <v xml:space="preserve"> </v>
      </c>
      <c r="DR47" s="76" t="str">
        <f t="shared" si="63"/>
        <v/>
      </c>
      <c r="DS47" s="76"/>
      <c r="DT47" s="76" t="e">
        <f t="shared" si="64"/>
        <v>#N/A</v>
      </c>
      <c r="DU47" s="76" t="str">
        <f t="shared" si="65"/>
        <v xml:space="preserve"> Pesos</v>
      </c>
      <c r="DV47" s="76" t="str">
        <f t="shared" si="66"/>
        <v xml:space="preserve"> </v>
      </c>
      <c r="DW47" s="76" t="str">
        <f t="shared" si="67"/>
        <v/>
      </c>
      <c r="DX47" s="76"/>
      <c r="DY47" s="76"/>
      <c r="DZ47" s="76"/>
      <c r="EA47" s="76" t="str">
        <f t="shared" si="68"/>
        <v xml:space="preserve"> </v>
      </c>
      <c r="EB47" s="76"/>
      <c r="EC47" s="76"/>
      <c r="ED47" s="76" t="str">
        <f t="shared" si="69"/>
        <v xml:space="preserve"> </v>
      </c>
      <c r="EE47" s="76"/>
      <c r="EF47" s="76"/>
      <c r="EG47" s="79" t="str">
        <f t="shared" si="70"/>
        <v xml:space="preserve"> </v>
      </c>
      <c r="EH47" s="76"/>
      <c r="EI47" s="76"/>
      <c r="EJ47" s="79" t="str">
        <f t="shared" si="71"/>
        <v xml:space="preserve"> </v>
      </c>
      <c r="EK47" s="76"/>
      <c r="EL47" s="76"/>
      <c r="EM47" s="79" t="str">
        <f t="shared" si="72"/>
        <v>Cuarenta y Cuatro Pesos</v>
      </c>
      <c r="EN47" s="79"/>
      <c r="EO47" s="79" t="str">
        <f t="shared" si="73"/>
        <v xml:space="preserve"> </v>
      </c>
      <c r="EP47" s="76"/>
    </row>
    <row r="48" spans="1:149" hidden="1" x14ac:dyDescent="0.2">
      <c r="A48" s="74">
        <v>45</v>
      </c>
      <c r="B48" s="75" t="str">
        <f t="shared" si="3"/>
        <v>Cuarenta y Cinco Pesos M/L</v>
      </c>
      <c r="C48" s="76"/>
      <c r="D48" s="77">
        <f t="shared" si="4"/>
        <v>45</v>
      </c>
      <c r="E48" s="76" t="str">
        <f t="shared" si="5"/>
        <v/>
      </c>
      <c r="F48" s="76" t="str">
        <f t="shared" si="6"/>
        <v xml:space="preserve"> Pesos</v>
      </c>
      <c r="G48" s="76" t="str">
        <f t="shared" si="7"/>
        <v xml:space="preserve">  billones</v>
      </c>
      <c r="H48" s="76"/>
      <c r="I48" s="76" t="str">
        <f t="shared" si="8"/>
        <v xml:space="preserve"> Pesos</v>
      </c>
      <c r="J48" s="76" t="s">
        <v>79</v>
      </c>
      <c r="K48" s="76"/>
      <c r="L48" s="76" t="str">
        <f t="shared" si="9"/>
        <v xml:space="preserve"> Pesos</v>
      </c>
      <c r="M48" s="76" t="str">
        <f t="shared" si="10"/>
        <v xml:space="preserve">  millones</v>
      </c>
      <c r="N48" s="76"/>
      <c r="O48" s="76" t="str">
        <f t="shared" si="11"/>
        <v xml:space="preserve"> Pesos</v>
      </c>
      <c r="P48" s="76" t="s">
        <v>79</v>
      </c>
      <c r="Q48" s="76"/>
      <c r="R48" s="76" t="str">
        <f t="shared" si="12"/>
        <v xml:space="preserve"> y </v>
      </c>
      <c r="S48" s="76" t="str">
        <f t="shared" si="13"/>
        <v xml:space="preserve"> Pesos</v>
      </c>
      <c r="T48" s="76" t="str">
        <f t="shared" si="14"/>
        <v xml:space="preserve"> Centavos</v>
      </c>
      <c r="U48" s="76" t="str">
        <f t="shared" si="15"/>
        <v xml:space="preserve"> centavos</v>
      </c>
      <c r="V48" s="76">
        <v>15</v>
      </c>
      <c r="W48" s="76">
        <v>14</v>
      </c>
      <c r="X48" s="76">
        <v>13</v>
      </c>
      <c r="Y48" s="76">
        <v>12</v>
      </c>
      <c r="Z48" s="76">
        <v>11</v>
      </c>
      <c r="AA48" s="76">
        <v>10</v>
      </c>
      <c r="AB48" s="76">
        <v>9</v>
      </c>
      <c r="AC48" s="76">
        <f t="shared" si="78"/>
        <v>8</v>
      </c>
      <c r="AD48" s="76">
        <f t="shared" si="78"/>
        <v>7</v>
      </c>
      <c r="AE48" s="76">
        <f t="shared" si="78"/>
        <v>6</v>
      </c>
      <c r="AF48" s="76">
        <f t="shared" si="78"/>
        <v>5</v>
      </c>
      <c r="AG48" s="76">
        <f t="shared" si="78"/>
        <v>4</v>
      </c>
      <c r="AH48" s="76">
        <f t="shared" si="78"/>
        <v>3</v>
      </c>
      <c r="AI48" s="76">
        <f t="shared" si="78"/>
        <v>2</v>
      </c>
      <c r="AJ48" s="76">
        <f t="shared" si="78"/>
        <v>1</v>
      </c>
      <c r="AK48" s="76">
        <f t="shared" si="78"/>
        <v>0</v>
      </c>
      <c r="AL48" s="76">
        <f t="shared" si="78"/>
        <v>-1</v>
      </c>
      <c r="AM48" s="76">
        <f t="shared" si="78"/>
        <v>-2</v>
      </c>
      <c r="AN48" s="76"/>
      <c r="AO48" s="78">
        <f t="shared" si="81"/>
        <v>0</v>
      </c>
      <c r="AP48" s="78">
        <f t="shared" si="81"/>
        <v>0</v>
      </c>
      <c r="AQ48" s="78">
        <f t="shared" si="81"/>
        <v>0</v>
      </c>
      <c r="AR48" s="78">
        <f t="shared" si="81"/>
        <v>0</v>
      </c>
      <c r="AS48" s="78">
        <f t="shared" si="81"/>
        <v>0</v>
      </c>
      <c r="AT48" s="78">
        <f t="shared" si="81"/>
        <v>0</v>
      </c>
      <c r="AU48" s="78">
        <f t="shared" si="81"/>
        <v>0</v>
      </c>
      <c r="AV48" s="78">
        <f t="shared" si="81"/>
        <v>0</v>
      </c>
      <c r="AW48" s="78">
        <f t="shared" si="81"/>
        <v>0</v>
      </c>
      <c r="AX48" s="78">
        <f t="shared" si="81"/>
        <v>0</v>
      </c>
      <c r="AY48" s="78">
        <f t="shared" si="81"/>
        <v>0</v>
      </c>
      <c r="AZ48" s="78">
        <f t="shared" si="81"/>
        <v>0</v>
      </c>
      <c r="BA48" s="78">
        <f t="shared" si="81"/>
        <v>0</v>
      </c>
      <c r="BB48" s="78">
        <f t="shared" si="81"/>
        <v>4</v>
      </c>
      <c r="BC48" s="78">
        <f t="shared" si="81"/>
        <v>45</v>
      </c>
      <c r="BD48" s="78">
        <f t="shared" si="80"/>
        <v>450</v>
      </c>
      <c r="BE48" s="78">
        <f t="shared" si="74"/>
        <v>4500</v>
      </c>
      <c r="BF48" s="76"/>
      <c r="BG48" s="76">
        <f t="shared" si="16"/>
        <v>0</v>
      </c>
      <c r="BH48" s="78">
        <f t="shared" si="17"/>
        <v>0</v>
      </c>
      <c r="BI48" s="78">
        <f t="shared" si="18"/>
        <v>0</v>
      </c>
      <c r="BJ48" s="78">
        <f t="shared" si="19"/>
        <v>0</v>
      </c>
      <c r="BK48" s="78">
        <f t="shared" si="20"/>
        <v>0</v>
      </c>
      <c r="BL48" s="78">
        <f t="shared" si="21"/>
        <v>0</v>
      </c>
      <c r="BM48" s="78">
        <f t="shared" si="22"/>
        <v>0</v>
      </c>
      <c r="BN48" s="78">
        <f t="shared" si="23"/>
        <v>0</v>
      </c>
      <c r="BO48" s="78">
        <f t="shared" si="24"/>
        <v>0</v>
      </c>
      <c r="BP48" s="78">
        <f t="shared" si="25"/>
        <v>0</v>
      </c>
      <c r="BQ48" s="78">
        <f t="shared" si="26"/>
        <v>0</v>
      </c>
      <c r="BR48" s="78">
        <f t="shared" si="27"/>
        <v>0</v>
      </c>
      <c r="BS48" s="78">
        <f t="shared" si="28"/>
        <v>0</v>
      </c>
      <c r="BT48" s="78">
        <f t="shared" si="29"/>
        <v>40</v>
      </c>
      <c r="BU48" s="78">
        <f t="shared" si="30"/>
        <v>5</v>
      </c>
      <c r="BV48" s="78">
        <f t="shared" si="31"/>
        <v>0</v>
      </c>
      <c r="BW48" s="78">
        <f t="shared" si="32"/>
        <v>0</v>
      </c>
      <c r="BX48" s="76"/>
      <c r="BY48" s="76"/>
      <c r="BZ48" s="78">
        <f t="shared" si="33"/>
        <v>0</v>
      </c>
      <c r="CA48" s="78"/>
      <c r="CB48" s="78"/>
      <c r="CC48" s="78">
        <f t="shared" si="34"/>
        <v>0</v>
      </c>
      <c r="CD48" s="78"/>
      <c r="CE48" s="78"/>
      <c r="CF48" s="78">
        <f t="shared" si="35"/>
        <v>0</v>
      </c>
      <c r="CG48" s="76"/>
      <c r="CH48" s="78"/>
      <c r="CI48" s="78">
        <f t="shared" si="36"/>
        <v>0</v>
      </c>
      <c r="CJ48" s="76"/>
      <c r="CK48" s="78"/>
      <c r="CL48" s="78">
        <f t="shared" si="37"/>
        <v>45</v>
      </c>
      <c r="CM48" s="76"/>
      <c r="CN48" s="78">
        <f t="shared" si="38"/>
        <v>0</v>
      </c>
      <c r="CO48" s="76"/>
      <c r="CP48" s="76"/>
      <c r="CQ48" s="76" t="str">
        <f t="shared" si="39"/>
        <v/>
      </c>
      <c r="CR48" s="76" t="str">
        <f t="shared" si="40"/>
        <v/>
      </c>
      <c r="CS48" s="76" t="str">
        <f t="shared" si="41"/>
        <v xml:space="preserve">   billones</v>
      </c>
      <c r="CT48" s="76" t="str">
        <f t="shared" si="42"/>
        <v/>
      </c>
      <c r="CU48" s="76" t="str">
        <f t="shared" si="43"/>
        <v/>
      </c>
      <c r="CV48" s="76" t="str">
        <f t="shared" si="44"/>
        <v xml:space="preserve">  mil</v>
      </c>
      <c r="CW48" s="76" t="str">
        <f t="shared" si="45"/>
        <v/>
      </c>
      <c r="CX48" s="76" t="str">
        <f t="shared" si="46"/>
        <v/>
      </c>
      <c r="CY48" s="76" t="str">
        <f t="shared" si="47"/>
        <v xml:space="preserve">   millones</v>
      </c>
      <c r="CZ48" s="76" t="str">
        <f t="shared" si="48"/>
        <v/>
      </c>
      <c r="DA48" s="76" t="str">
        <f t="shared" si="49"/>
        <v/>
      </c>
      <c r="DB48" s="76" t="str">
        <f t="shared" si="50"/>
        <v xml:space="preserve">  mil</v>
      </c>
      <c r="DC48" s="76" t="str">
        <f t="shared" si="51"/>
        <v/>
      </c>
      <c r="DD48" s="76" t="str">
        <f t="shared" si="52"/>
        <v xml:space="preserve">Cuarenta y </v>
      </c>
      <c r="DE48" s="76" t="str">
        <f t="shared" si="53"/>
        <v>Cinco Pesos</v>
      </c>
      <c r="DF48" s="76" t="str">
        <f t="shared" si="54"/>
        <v xml:space="preserve">  Centavos</v>
      </c>
      <c r="DG48" s="76" t="str">
        <f t="shared" si="55"/>
        <v xml:space="preserve">  centavos</v>
      </c>
      <c r="DH48" s="76" t="str">
        <f t="shared" si="56"/>
        <v xml:space="preserve"> </v>
      </c>
      <c r="DI48" s="76" t="str">
        <f t="shared" si="57"/>
        <v/>
      </c>
      <c r="DJ48" s="76"/>
      <c r="DK48" s="76" t="str">
        <f t="shared" si="58"/>
        <v xml:space="preserve"> </v>
      </c>
      <c r="DL48" s="76" t="str">
        <f t="shared" si="59"/>
        <v/>
      </c>
      <c r="DM48" s="76"/>
      <c r="DN48" s="76" t="str">
        <f t="shared" si="60"/>
        <v xml:space="preserve"> </v>
      </c>
      <c r="DO48" s="76" t="str">
        <f t="shared" si="61"/>
        <v/>
      </c>
      <c r="DP48" s="76"/>
      <c r="DQ48" s="76" t="str">
        <f t="shared" si="62"/>
        <v xml:space="preserve"> </v>
      </c>
      <c r="DR48" s="76" t="str">
        <f t="shared" si="63"/>
        <v/>
      </c>
      <c r="DS48" s="76"/>
      <c r="DT48" s="76" t="e">
        <f t="shared" si="64"/>
        <v>#N/A</v>
      </c>
      <c r="DU48" s="76" t="str">
        <f t="shared" si="65"/>
        <v xml:space="preserve"> Pesos</v>
      </c>
      <c r="DV48" s="76" t="str">
        <f t="shared" si="66"/>
        <v xml:space="preserve"> </v>
      </c>
      <c r="DW48" s="76" t="str">
        <f t="shared" si="67"/>
        <v/>
      </c>
      <c r="DX48" s="76"/>
      <c r="DY48" s="76"/>
      <c r="DZ48" s="76"/>
      <c r="EA48" s="76" t="str">
        <f t="shared" si="68"/>
        <v xml:space="preserve"> </v>
      </c>
      <c r="EB48" s="76"/>
      <c r="EC48" s="76"/>
      <c r="ED48" s="76" t="str">
        <f t="shared" si="69"/>
        <v xml:space="preserve"> </v>
      </c>
      <c r="EE48" s="76"/>
      <c r="EF48" s="76"/>
      <c r="EG48" s="79" t="str">
        <f t="shared" si="70"/>
        <v xml:space="preserve"> </v>
      </c>
      <c r="EH48" s="76"/>
      <c r="EI48" s="76"/>
      <c r="EJ48" s="79" t="str">
        <f t="shared" si="71"/>
        <v xml:space="preserve"> </v>
      </c>
      <c r="EK48" s="76"/>
      <c r="EL48" s="76"/>
      <c r="EM48" s="79" t="str">
        <f t="shared" si="72"/>
        <v>Cuarenta y Cinco Pesos</v>
      </c>
      <c r="EN48" s="79"/>
      <c r="EO48" s="79" t="str">
        <f t="shared" si="73"/>
        <v xml:space="preserve"> </v>
      </c>
      <c r="EP48" s="76"/>
    </row>
    <row r="49" spans="1:148" hidden="1" x14ac:dyDescent="0.2">
      <c r="A49" s="74">
        <v>46</v>
      </c>
      <c r="B49" s="75" t="str">
        <f t="shared" si="3"/>
        <v>Cuarenta y Seis Pesos M/L</v>
      </c>
      <c r="C49" s="76"/>
      <c r="D49" s="77">
        <f t="shared" si="4"/>
        <v>46</v>
      </c>
      <c r="E49" s="76" t="str">
        <f t="shared" si="5"/>
        <v/>
      </c>
      <c r="F49" s="76" t="str">
        <f t="shared" si="6"/>
        <v xml:space="preserve"> Pesos</v>
      </c>
      <c r="G49" s="76" t="str">
        <f t="shared" si="7"/>
        <v xml:space="preserve">  billones</v>
      </c>
      <c r="H49" s="76"/>
      <c r="I49" s="76" t="str">
        <f t="shared" si="8"/>
        <v xml:space="preserve"> Pesos</v>
      </c>
      <c r="J49" s="76" t="s">
        <v>79</v>
      </c>
      <c r="K49" s="76"/>
      <c r="L49" s="76" t="str">
        <f t="shared" si="9"/>
        <v xml:space="preserve"> Pesos</v>
      </c>
      <c r="M49" s="76" t="str">
        <f t="shared" si="10"/>
        <v xml:space="preserve">  millones</v>
      </c>
      <c r="N49" s="76"/>
      <c r="O49" s="76" t="str">
        <f t="shared" si="11"/>
        <v xml:space="preserve"> Pesos</v>
      </c>
      <c r="P49" s="76" t="s">
        <v>79</v>
      </c>
      <c r="Q49" s="76"/>
      <c r="R49" s="76" t="str">
        <f t="shared" si="12"/>
        <v xml:space="preserve"> y </v>
      </c>
      <c r="S49" s="76" t="str">
        <f t="shared" si="13"/>
        <v xml:space="preserve"> Pesos</v>
      </c>
      <c r="T49" s="76" t="str">
        <f t="shared" si="14"/>
        <v xml:space="preserve"> Centavos</v>
      </c>
      <c r="U49" s="76" t="str">
        <f t="shared" si="15"/>
        <v xml:space="preserve"> centavos</v>
      </c>
      <c r="V49" s="76">
        <v>15</v>
      </c>
      <c r="W49" s="76">
        <v>14</v>
      </c>
      <c r="X49" s="76">
        <v>13</v>
      </c>
      <c r="Y49" s="76">
        <v>12</v>
      </c>
      <c r="Z49" s="76">
        <v>11</v>
      </c>
      <c r="AA49" s="76">
        <v>10</v>
      </c>
      <c r="AB49" s="76">
        <v>9</v>
      </c>
      <c r="AC49" s="76">
        <f t="shared" si="78"/>
        <v>8</v>
      </c>
      <c r="AD49" s="76">
        <f t="shared" si="78"/>
        <v>7</v>
      </c>
      <c r="AE49" s="76">
        <f t="shared" si="78"/>
        <v>6</v>
      </c>
      <c r="AF49" s="76">
        <f t="shared" si="78"/>
        <v>5</v>
      </c>
      <c r="AG49" s="76">
        <f t="shared" si="78"/>
        <v>4</v>
      </c>
      <c r="AH49" s="76">
        <f t="shared" si="78"/>
        <v>3</v>
      </c>
      <c r="AI49" s="76">
        <f t="shared" si="78"/>
        <v>2</v>
      </c>
      <c r="AJ49" s="76">
        <f t="shared" si="78"/>
        <v>1</v>
      </c>
      <c r="AK49" s="76">
        <f t="shared" si="78"/>
        <v>0</v>
      </c>
      <c r="AL49" s="76">
        <f t="shared" si="78"/>
        <v>-1</v>
      </c>
      <c r="AM49" s="76">
        <f t="shared" si="78"/>
        <v>-2</v>
      </c>
      <c r="AN49" s="76"/>
      <c r="AO49" s="78">
        <f t="shared" si="81"/>
        <v>0</v>
      </c>
      <c r="AP49" s="78">
        <f t="shared" si="81"/>
        <v>0</v>
      </c>
      <c r="AQ49" s="78">
        <f t="shared" si="81"/>
        <v>0</v>
      </c>
      <c r="AR49" s="78">
        <f t="shared" si="81"/>
        <v>0</v>
      </c>
      <c r="AS49" s="78">
        <f t="shared" si="81"/>
        <v>0</v>
      </c>
      <c r="AT49" s="78">
        <f t="shared" si="81"/>
        <v>0</v>
      </c>
      <c r="AU49" s="78">
        <f t="shared" si="81"/>
        <v>0</v>
      </c>
      <c r="AV49" s="78">
        <f t="shared" si="81"/>
        <v>0</v>
      </c>
      <c r="AW49" s="78">
        <f t="shared" si="81"/>
        <v>0</v>
      </c>
      <c r="AX49" s="78">
        <f t="shared" si="81"/>
        <v>0</v>
      </c>
      <c r="AY49" s="78">
        <f t="shared" si="81"/>
        <v>0</v>
      </c>
      <c r="AZ49" s="78">
        <f t="shared" si="81"/>
        <v>0</v>
      </c>
      <c r="BA49" s="78">
        <f t="shared" si="81"/>
        <v>0</v>
      </c>
      <c r="BB49" s="78">
        <f t="shared" si="81"/>
        <v>4</v>
      </c>
      <c r="BC49" s="78">
        <f t="shared" si="81"/>
        <v>46</v>
      </c>
      <c r="BD49" s="78">
        <f t="shared" si="80"/>
        <v>460</v>
      </c>
      <c r="BE49" s="78">
        <f t="shared" si="74"/>
        <v>4600</v>
      </c>
      <c r="BF49" s="76"/>
      <c r="BG49" s="76">
        <f t="shared" si="16"/>
        <v>0</v>
      </c>
      <c r="BH49" s="78">
        <f t="shared" si="17"/>
        <v>0</v>
      </c>
      <c r="BI49" s="78">
        <f t="shared" si="18"/>
        <v>0</v>
      </c>
      <c r="BJ49" s="78">
        <f t="shared" si="19"/>
        <v>0</v>
      </c>
      <c r="BK49" s="78">
        <f t="shared" si="20"/>
        <v>0</v>
      </c>
      <c r="BL49" s="78">
        <f t="shared" si="21"/>
        <v>0</v>
      </c>
      <c r="BM49" s="78">
        <f t="shared" si="22"/>
        <v>0</v>
      </c>
      <c r="BN49" s="78">
        <f t="shared" si="23"/>
        <v>0</v>
      </c>
      <c r="BO49" s="78">
        <f t="shared" si="24"/>
        <v>0</v>
      </c>
      <c r="BP49" s="78">
        <f t="shared" si="25"/>
        <v>0</v>
      </c>
      <c r="BQ49" s="78">
        <f t="shared" si="26"/>
        <v>0</v>
      </c>
      <c r="BR49" s="78">
        <f t="shared" si="27"/>
        <v>0</v>
      </c>
      <c r="BS49" s="78">
        <f t="shared" si="28"/>
        <v>0</v>
      </c>
      <c r="BT49" s="78">
        <f t="shared" si="29"/>
        <v>40</v>
      </c>
      <c r="BU49" s="78">
        <f t="shared" si="30"/>
        <v>6</v>
      </c>
      <c r="BV49" s="78">
        <f t="shared" si="31"/>
        <v>0</v>
      </c>
      <c r="BW49" s="78">
        <f t="shared" si="32"/>
        <v>0</v>
      </c>
      <c r="BX49" s="76"/>
      <c r="BY49" s="76"/>
      <c r="BZ49" s="78">
        <f t="shared" si="33"/>
        <v>0</v>
      </c>
      <c r="CA49" s="78"/>
      <c r="CB49" s="78"/>
      <c r="CC49" s="78">
        <f t="shared" si="34"/>
        <v>0</v>
      </c>
      <c r="CD49" s="78"/>
      <c r="CE49" s="78"/>
      <c r="CF49" s="78">
        <f t="shared" si="35"/>
        <v>0</v>
      </c>
      <c r="CG49" s="76"/>
      <c r="CH49" s="78"/>
      <c r="CI49" s="78">
        <f t="shared" si="36"/>
        <v>0</v>
      </c>
      <c r="CJ49" s="76"/>
      <c r="CK49" s="78"/>
      <c r="CL49" s="78">
        <f t="shared" si="37"/>
        <v>46</v>
      </c>
      <c r="CM49" s="76"/>
      <c r="CN49" s="78">
        <f t="shared" si="38"/>
        <v>0</v>
      </c>
      <c r="CO49" s="76"/>
      <c r="CP49" s="76"/>
      <c r="CQ49" s="76" t="str">
        <f t="shared" si="39"/>
        <v/>
      </c>
      <c r="CR49" s="76" t="str">
        <f t="shared" si="40"/>
        <v/>
      </c>
      <c r="CS49" s="76" t="str">
        <f t="shared" si="41"/>
        <v xml:space="preserve">   billones</v>
      </c>
      <c r="CT49" s="76" t="str">
        <f t="shared" si="42"/>
        <v/>
      </c>
      <c r="CU49" s="76" t="str">
        <f t="shared" si="43"/>
        <v/>
      </c>
      <c r="CV49" s="76" t="str">
        <f t="shared" si="44"/>
        <v xml:space="preserve">  mil</v>
      </c>
      <c r="CW49" s="76" t="str">
        <f t="shared" si="45"/>
        <v/>
      </c>
      <c r="CX49" s="76" t="str">
        <f t="shared" si="46"/>
        <v/>
      </c>
      <c r="CY49" s="76" t="str">
        <f t="shared" si="47"/>
        <v xml:space="preserve">   millones</v>
      </c>
      <c r="CZ49" s="76" t="str">
        <f t="shared" si="48"/>
        <v/>
      </c>
      <c r="DA49" s="76" t="str">
        <f t="shared" si="49"/>
        <v/>
      </c>
      <c r="DB49" s="76" t="str">
        <f t="shared" si="50"/>
        <v xml:space="preserve">  mil</v>
      </c>
      <c r="DC49" s="76" t="str">
        <f t="shared" si="51"/>
        <v/>
      </c>
      <c r="DD49" s="76" t="str">
        <f t="shared" si="52"/>
        <v xml:space="preserve">Cuarenta y </v>
      </c>
      <c r="DE49" s="76" t="str">
        <f t="shared" si="53"/>
        <v>Seis Pesos</v>
      </c>
      <c r="DF49" s="76" t="str">
        <f t="shared" si="54"/>
        <v xml:space="preserve">  Centavos</v>
      </c>
      <c r="DG49" s="76" t="str">
        <f t="shared" si="55"/>
        <v xml:space="preserve">  centavos</v>
      </c>
      <c r="DH49" s="76" t="str">
        <f t="shared" si="56"/>
        <v xml:space="preserve"> </v>
      </c>
      <c r="DI49" s="76" t="str">
        <f t="shared" si="57"/>
        <v/>
      </c>
      <c r="DJ49" s="76"/>
      <c r="DK49" s="76" t="str">
        <f t="shared" si="58"/>
        <v xml:space="preserve"> </v>
      </c>
      <c r="DL49" s="76" t="str">
        <f t="shared" si="59"/>
        <v/>
      </c>
      <c r="DM49" s="76"/>
      <c r="DN49" s="76" t="str">
        <f t="shared" si="60"/>
        <v xml:space="preserve"> </v>
      </c>
      <c r="DO49" s="76" t="str">
        <f t="shared" si="61"/>
        <v/>
      </c>
      <c r="DP49" s="76"/>
      <c r="DQ49" s="76" t="str">
        <f t="shared" si="62"/>
        <v xml:space="preserve"> </v>
      </c>
      <c r="DR49" s="76" t="str">
        <f t="shared" si="63"/>
        <v/>
      </c>
      <c r="DS49" s="76"/>
      <c r="DT49" s="76" t="e">
        <f t="shared" si="64"/>
        <v>#N/A</v>
      </c>
      <c r="DU49" s="76" t="str">
        <f t="shared" si="65"/>
        <v xml:space="preserve"> Pesos</v>
      </c>
      <c r="DV49" s="76" t="str">
        <f t="shared" si="66"/>
        <v xml:space="preserve"> </v>
      </c>
      <c r="DW49" s="76" t="str">
        <f t="shared" si="67"/>
        <v/>
      </c>
      <c r="DX49" s="76"/>
      <c r="DY49" s="76"/>
      <c r="DZ49" s="76"/>
      <c r="EA49" s="76" t="str">
        <f t="shared" si="68"/>
        <v xml:space="preserve"> </v>
      </c>
      <c r="EB49" s="76"/>
      <c r="EC49" s="76"/>
      <c r="ED49" s="76" t="str">
        <f t="shared" si="69"/>
        <v xml:space="preserve"> </v>
      </c>
      <c r="EE49" s="76"/>
      <c r="EF49" s="76"/>
      <c r="EG49" s="79" t="str">
        <f t="shared" si="70"/>
        <v xml:space="preserve"> </v>
      </c>
      <c r="EH49" s="76"/>
      <c r="EI49" s="76"/>
      <c r="EJ49" s="79" t="str">
        <f t="shared" si="71"/>
        <v xml:space="preserve"> </v>
      </c>
      <c r="EK49" s="76"/>
      <c r="EL49" s="76"/>
      <c r="EM49" s="79" t="str">
        <f t="shared" si="72"/>
        <v>Cuarenta y Seis Pesos</v>
      </c>
      <c r="EN49" s="79"/>
      <c r="EO49" s="79" t="str">
        <f t="shared" si="73"/>
        <v xml:space="preserve"> </v>
      </c>
      <c r="EP49" s="76"/>
    </row>
    <row r="50" spans="1:148" hidden="1" x14ac:dyDescent="0.2">
      <c r="A50" s="74">
        <v>47</v>
      </c>
      <c r="B50" s="75" t="str">
        <f t="shared" si="3"/>
        <v>Cuarenta y Siete Pesos M/L</v>
      </c>
      <c r="C50" s="76"/>
      <c r="D50" s="77">
        <f t="shared" si="4"/>
        <v>47</v>
      </c>
      <c r="E50" s="76" t="str">
        <f t="shared" si="5"/>
        <v/>
      </c>
      <c r="F50" s="76" t="str">
        <f t="shared" si="6"/>
        <v xml:space="preserve"> Pesos</v>
      </c>
      <c r="G50" s="76" t="str">
        <f t="shared" si="7"/>
        <v xml:space="preserve">  billones</v>
      </c>
      <c r="H50" s="76"/>
      <c r="I50" s="76" t="str">
        <f t="shared" si="8"/>
        <v xml:space="preserve"> Pesos</v>
      </c>
      <c r="J50" s="76" t="s">
        <v>79</v>
      </c>
      <c r="K50" s="76"/>
      <c r="L50" s="76" t="str">
        <f t="shared" si="9"/>
        <v xml:space="preserve"> Pesos</v>
      </c>
      <c r="M50" s="76" t="str">
        <f t="shared" si="10"/>
        <v xml:space="preserve">  millones</v>
      </c>
      <c r="N50" s="76"/>
      <c r="O50" s="76" t="str">
        <f t="shared" si="11"/>
        <v xml:space="preserve"> Pesos</v>
      </c>
      <c r="P50" s="76" t="s">
        <v>79</v>
      </c>
      <c r="Q50" s="76"/>
      <c r="R50" s="76" t="str">
        <f t="shared" si="12"/>
        <v xml:space="preserve"> y </v>
      </c>
      <c r="S50" s="76" t="str">
        <f t="shared" si="13"/>
        <v xml:space="preserve"> Pesos</v>
      </c>
      <c r="T50" s="76" t="str">
        <f t="shared" si="14"/>
        <v xml:space="preserve"> Centavos</v>
      </c>
      <c r="U50" s="76" t="str">
        <f t="shared" si="15"/>
        <v xml:space="preserve"> centavos</v>
      </c>
      <c r="V50" s="76">
        <v>15</v>
      </c>
      <c r="W50" s="76">
        <v>14</v>
      </c>
      <c r="X50" s="76">
        <v>13</v>
      </c>
      <c r="Y50" s="76">
        <v>12</v>
      </c>
      <c r="Z50" s="76">
        <v>11</v>
      </c>
      <c r="AA50" s="76">
        <v>10</v>
      </c>
      <c r="AB50" s="76">
        <v>9</v>
      </c>
      <c r="AC50" s="76">
        <f t="shared" si="78"/>
        <v>8</v>
      </c>
      <c r="AD50" s="76">
        <f t="shared" si="78"/>
        <v>7</v>
      </c>
      <c r="AE50" s="76">
        <f t="shared" si="78"/>
        <v>6</v>
      </c>
      <c r="AF50" s="76">
        <f t="shared" si="78"/>
        <v>5</v>
      </c>
      <c r="AG50" s="76">
        <f t="shared" si="78"/>
        <v>4</v>
      </c>
      <c r="AH50" s="76">
        <f t="shared" si="78"/>
        <v>3</v>
      </c>
      <c r="AI50" s="76">
        <f t="shared" si="78"/>
        <v>2</v>
      </c>
      <c r="AJ50" s="76">
        <f t="shared" si="78"/>
        <v>1</v>
      </c>
      <c r="AK50" s="76">
        <f t="shared" si="78"/>
        <v>0</v>
      </c>
      <c r="AL50" s="76">
        <f t="shared" si="78"/>
        <v>-1</v>
      </c>
      <c r="AM50" s="76">
        <f t="shared" si="78"/>
        <v>-2</v>
      </c>
      <c r="AN50" s="76"/>
      <c r="AO50" s="78">
        <f t="shared" si="81"/>
        <v>0</v>
      </c>
      <c r="AP50" s="78">
        <f t="shared" si="81"/>
        <v>0</v>
      </c>
      <c r="AQ50" s="78">
        <f t="shared" si="81"/>
        <v>0</v>
      </c>
      <c r="AR50" s="78">
        <f t="shared" si="81"/>
        <v>0</v>
      </c>
      <c r="AS50" s="78">
        <f t="shared" si="81"/>
        <v>0</v>
      </c>
      <c r="AT50" s="78">
        <f t="shared" si="81"/>
        <v>0</v>
      </c>
      <c r="AU50" s="78">
        <f t="shared" si="81"/>
        <v>0</v>
      </c>
      <c r="AV50" s="78">
        <f t="shared" si="81"/>
        <v>0</v>
      </c>
      <c r="AW50" s="78">
        <f t="shared" si="81"/>
        <v>0</v>
      </c>
      <c r="AX50" s="78">
        <f t="shared" si="81"/>
        <v>0</v>
      </c>
      <c r="AY50" s="78">
        <f t="shared" si="81"/>
        <v>0</v>
      </c>
      <c r="AZ50" s="78">
        <f t="shared" si="81"/>
        <v>0</v>
      </c>
      <c r="BA50" s="78">
        <f t="shared" si="81"/>
        <v>0</v>
      </c>
      <c r="BB50" s="78">
        <f t="shared" si="81"/>
        <v>4</v>
      </c>
      <c r="BC50" s="78">
        <f t="shared" si="81"/>
        <v>47</v>
      </c>
      <c r="BD50" s="78">
        <f t="shared" si="80"/>
        <v>470</v>
      </c>
      <c r="BE50" s="78">
        <f t="shared" si="74"/>
        <v>4700</v>
      </c>
      <c r="BF50" s="76"/>
      <c r="BG50" s="76">
        <f t="shared" si="16"/>
        <v>0</v>
      </c>
      <c r="BH50" s="78">
        <f t="shared" si="17"/>
        <v>0</v>
      </c>
      <c r="BI50" s="78">
        <f t="shared" si="18"/>
        <v>0</v>
      </c>
      <c r="BJ50" s="78">
        <f t="shared" si="19"/>
        <v>0</v>
      </c>
      <c r="BK50" s="78">
        <f t="shared" si="20"/>
        <v>0</v>
      </c>
      <c r="BL50" s="78">
        <f t="shared" si="21"/>
        <v>0</v>
      </c>
      <c r="BM50" s="78">
        <f t="shared" si="22"/>
        <v>0</v>
      </c>
      <c r="BN50" s="78">
        <f t="shared" si="23"/>
        <v>0</v>
      </c>
      <c r="BO50" s="78">
        <f t="shared" si="24"/>
        <v>0</v>
      </c>
      <c r="BP50" s="78">
        <f t="shared" si="25"/>
        <v>0</v>
      </c>
      <c r="BQ50" s="78">
        <f t="shared" si="26"/>
        <v>0</v>
      </c>
      <c r="BR50" s="78">
        <f t="shared" si="27"/>
        <v>0</v>
      </c>
      <c r="BS50" s="78">
        <f t="shared" si="28"/>
        <v>0</v>
      </c>
      <c r="BT50" s="78">
        <f t="shared" si="29"/>
        <v>40</v>
      </c>
      <c r="BU50" s="78">
        <f t="shared" si="30"/>
        <v>7</v>
      </c>
      <c r="BV50" s="78">
        <f t="shared" si="31"/>
        <v>0</v>
      </c>
      <c r="BW50" s="78">
        <f t="shared" si="32"/>
        <v>0</v>
      </c>
      <c r="BX50" s="76"/>
      <c r="BY50" s="76"/>
      <c r="BZ50" s="78">
        <f t="shared" si="33"/>
        <v>0</v>
      </c>
      <c r="CA50" s="78"/>
      <c r="CB50" s="78"/>
      <c r="CC50" s="78">
        <f t="shared" si="34"/>
        <v>0</v>
      </c>
      <c r="CD50" s="78"/>
      <c r="CE50" s="78"/>
      <c r="CF50" s="78">
        <f t="shared" si="35"/>
        <v>0</v>
      </c>
      <c r="CG50" s="76"/>
      <c r="CH50" s="78"/>
      <c r="CI50" s="78">
        <f t="shared" si="36"/>
        <v>0</v>
      </c>
      <c r="CJ50" s="76"/>
      <c r="CK50" s="78"/>
      <c r="CL50" s="78">
        <f t="shared" si="37"/>
        <v>47</v>
      </c>
      <c r="CM50" s="76"/>
      <c r="CN50" s="78">
        <f t="shared" si="38"/>
        <v>0</v>
      </c>
      <c r="CO50" s="76"/>
      <c r="CP50" s="76"/>
      <c r="CQ50" s="76" t="str">
        <f t="shared" si="39"/>
        <v/>
      </c>
      <c r="CR50" s="76" t="str">
        <f t="shared" si="40"/>
        <v/>
      </c>
      <c r="CS50" s="76" t="str">
        <f t="shared" si="41"/>
        <v xml:space="preserve">   billones</v>
      </c>
      <c r="CT50" s="76" t="str">
        <f t="shared" si="42"/>
        <v/>
      </c>
      <c r="CU50" s="76" t="str">
        <f t="shared" si="43"/>
        <v/>
      </c>
      <c r="CV50" s="76" t="str">
        <f t="shared" si="44"/>
        <v xml:space="preserve">  mil</v>
      </c>
      <c r="CW50" s="76" t="str">
        <f t="shared" si="45"/>
        <v/>
      </c>
      <c r="CX50" s="76" t="str">
        <f t="shared" si="46"/>
        <v/>
      </c>
      <c r="CY50" s="76" t="str">
        <f t="shared" si="47"/>
        <v xml:space="preserve">   millones</v>
      </c>
      <c r="CZ50" s="76" t="str">
        <f t="shared" si="48"/>
        <v/>
      </c>
      <c r="DA50" s="76" t="str">
        <f t="shared" si="49"/>
        <v/>
      </c>
      <c r="DB50" s="76" t="str">
        <f t="shared" si="50"/>
        <v xml:space="preserve">  mil</v>
      </c>
      <c r="DC50" s="76" t="str">
        <f t="shared" si="51"/>
        <v/>
      </c>
      <c r="DD50" s="76" t="str">
        <f t="shared" si="52"/>
        <v xml:space="preserve">Cuarenta y </v>
      </c>
      <c r="DE50" s="76" t="str">
        <f t="shared" si="53"/>
        <v>Siete Pesos</v>
      </c>
      <c r="DF50" s="76" t="str">
        <f t="shared" si="54"/>
        <v xml:space="preserve">  Centavos</v>
      </c>
      <c r="DG50" s="76" t="str">
        <f t="shared" si="55"/>
        <v xml:space="preserve">  centavos</v>
      </c>
      <c r="DH50" s="76" t="str">
        <f t="shared" si="56"/>
        <v xml:space="preserve"> </v>
      </c>
      <c r="DI50" s="76" t="str">
        <f t="shared" si="57"/>
        <v/>
      </c>
      <c r="DJ50" s="76"/>
      <c r="DK50" s="76" t="str">
        <f t="shared" si="58"/>
        <v xml:space="preserve"> </v>
      </c>
      <c r="DL50" s="76" t="str">
        <f t="shared" si="59"/>
        <v/>
      </c>
      <c r="DM50" s="76"/>
      <c r="DN50" s="76" t="str">
        <f t="shared" si="60"/>
        <v xml:space="preserve"> </v>
      </c>
      <c r="DO50" s="76" t="str">
        <f t="shared" si="61"/>
        <v/>
      </c>
      <c r="DP50" s="76"/>
      <c r="DQ50" s="76" t="str">
        <f t="shared" si="62"/>
        <v xml:space="preserve"> </v>
      </c>
      <c r="DR50" s="76" t="str">
        <f t="shared" si="63"/>
        <v/>
      </c>
      <c r="DS50" s="76"/>
      <c r="DT50" s="76" t="e">
        <f t="shared" si="64"/>
        <v>#N/A</v>
      </c>
      <c r="DU50" s="76" t="str">
        <f t="shared" si="65"/>
        <v xml:space="preserve"> Pesos</v>
      </c>
      <c r="DV50" s="76" t="str">
        <f t="shared" si="66"/>
        <v xml:space="preserve"> </v>
      </c>
      <c r="DW50" s="76" t="str">
        <f t="shared" si="67"/>
        <v/>
      </c>
      <c r="DX50" s="76"/>
      <c r="DY50" s="76"/>
      <c r="DZ50" s="76"/>
      <c r="EA50" s="76" t="str">
        <f t="shared" si="68"/>
        <v xml:space="preserve"> </v>
      </c>
      <c r="EB50" s="76"/>
      <c r="EC50" s="76"/>
      <c r="ED50" s="76" t="str">
        <f t="shared" si="69"/>
        <v xml:space="preserve"> </v>
      </c>
      <c r="EE50" s="76"/>
      <c r="EF50" s="76"/>
      <c r="EG50" s="79" t="str">
        <f t="shared" si="70"/>
        <v xml:space="preserve"> </v>
      </c>
      <c r="EH50" s="76"/>
      <c r="EI50" s="76"/>
      <c r="EJ50" s="79" t="str">
        <f t="shared" si="71"/>
        <v xml:space="preserve"> </v>
      </c>
      <c r="EK50" s="76"/>
      <c r="EL50" s="76"/>
      <c r="EM50" s="79" t="str">
        <f t="shared" si="72"/>
        <v>Cuarenta y Siete Pesos</v>
      </c>
      <c r="EN50" s="79"/>
      <c r="EO50" s="79" t="str">
        <f t="shared" si="73"/>
        <v xml:space="preserve"> </v>
      </c>
      <c r="EP50" s="76"/>
    </row>
    <row r="51" spans="1:148" hidden="1" x14ac:dyDescent="0.2">
      <c r="A51" s="74">
        <v>48</v>
      </c>
      <c r="B51" s="75" t="str">
        <f t="shared" si="3"/>
        <v>Cuarenta y Ocho Pesos M/L</v>
      </c>
      <c r="C51" s="76"/>
      <c r="D51" s="77">
        <f t="shared" si="4"/>
        <v>48</v>
      </c>
      <c r="E51" s="76" t="str">
        <f t="shared" si="5"/>
        <v/>
      </c>
      <c r="F51" s="76" t="str">
        <f t="shared" si="6"/>
        <v xml:space="preserve"> Pesos</v>
      </c>
      <c r="G51" s="76" t="str">
        <f t="shared" si="7"/>
        <v xml:space="preserve">  billones</v>
      </c>
      <c r="H51" s="76"/>
      <c r="I51" s="76" t="str">
        <f t="shared" si="8"/>
        <v xml:space="preserve"> Pesos</v>
      </c>
      <c r="J51" s="76" t="s">
        <v>79</v>
      </c>
      <c r="K51" s="76"/>
      <c r="L51" s="76" t="str">
        <f t="shared" si="9"/>
        <v xml:space="preserve"> Pesos</v>
      </c>
      <c r="M51" s="76" t="str">
        <f t="shared" si="10"/>
        <v xml:space="preserve">  millones</v>
      </c>
      <c r="N51" s="76"/>
      <c r="O51" s="76" t="str">
        <f t="shared" si="11"/>
        <v xml:space="preserve"> Pesos</v>
      </c>
      <c r="P51" s="76" t="s">
        <v>79</v>
      </c>
      <c r="Q51" s="76"/>
      <c r="R51" s="76" t="str">
        <f t="shared" si="12"/>
        <v xml:space="preserve"> y </v>
      </c>
      <c r="S51" s="76" t="str">
        <f t="shared" si="13"/>
        <v xml:space="preserve"> Pesos</v>
      </c>
      <c r="T51" s="76" t="str">
        <f t="shared" si="14"/>
        <v xml:space="preserve"> Centavos</v>
      </c>
      <c r="U51" s="76" t="str">
        <f t="shared" si="15"/>
        <v xml:space="preserve"> centavos</v>
      </c>
      <c r="V51" s="76">
        <v>15</v>
      </c>
      <c r="W51" s="76">
        <v>14</v>
      </c>
      <c r="X51" s="76">
        <v>13</v>
      </c>
      <c r="Y51" s="76">
        <v>12</v>
      </c>
      <c r="Z51" s="76">
        <v>11</v>
      </c>
      <c r="AA51" s="76">
        <v>10</v>
      </c>
      <c r="AB51" s="76">
        <v>9</v>
      </c>
      <c r="AC51" s="76">
        <f t="shared" si="78"/>
        <v>8</v>
      </c>
      <c r="AD51" s="76">
        <f t="shared" si="78"/>
        <v>7</v>
      </c>
      <c r="AE51" s="76">
        <f t="shared" si="78"/>
        <v>6</v>
      </c>
      <c r="AF51" s="76">
        <f t="shared" si="78"/>
        <v>5</v>
      </c>
      <c r="AG51" s="76">
        <f t="shared" si="78"/>
        <v>4</v>
      </c>
      <c r="AH51" s="76">
        <f t="shared" si="78"/>
        <v>3</v>
      </c>
      <c r="AI51" s="76">
        <f t="shared" si="78"/>
        <v>2</v>
      </c>
      <c r="AJ51" s="76">
        <f t="shared" si="78"/>
        <v>1</v>
      </c>
      <c r="AK51" s="76">
        <f t="shared" si="78"/>
        <v>0</v>
      </c>
      <c r="AL51" s="76">
        <f t="shared" si="78"/>
        <v>-1</v>
      </c>
      <c r="AM51" s="76">
        <f t="shared" si="78"/>
        <v>-2</v>
      </c>
      <c r="AN51" s="76"/>
      <c r="AO51" s="78">
        <f t="shared" si="81"/>
        <v>0</v>
      </c>
      <c r="AP51" s="78">
        <f t="shared" si="81"/>
        <v>0</v>
      </c>
      <c r="AQ51" s="78">
        <f t="shared" si="81"/>
        <v>0</v>
      </c>
      <c r="AR51" s="78">
        <f t="shared" si="81"/>
        <v>0</v>
      </c>
      <c r="AS51" s="78">
        <f t="shared" si="81"/>
        <v>0</v>
      </c>
      <c r="AT51" s="78">
        <f t="shared" si="81"/>
        <v>0</v>
      </c>
      <c r="AU51" s="78">
        <f t="shared" si="81"/>
        <v>0</v>
      </c>
      <c r="AV51" s="78">
        <f t="shared" si="81"/>
        <v>0</v>
      </c>
      <c r="AW51" s="78">
        <f t="shared" si="81"/>
        <v>0</v>
      </c>
      <c r="AX51" s="78">
        <f t="shared" si="81"/>
        <v>0</v>
      </c>
      <c r="AY51" s="78">
        <f t="shared" si="81"/>
        <v>0</v>
      </c>
      <c r="AZ51" s="78">
        <f t="shared" si="81"/>
        <v>0</v>
      </c>
      <c r="BA51" s="78">
        <f t="shared" si="81"/>
        <v>0</v>
      </c>
      <c r="BB51" s="78">
        <f t="shared" si="81"/>
        <v>4</v>
      </c>
      <c r="BC51" s="78">
        <f t="shared" si="81"/>
        <v>48</v>
      </c>
      <c r="BD51" s="78">
        <f t="shared" si="80"/>
        <v>480</v>
      </c>
      <c r="BE51" s="78">
        <f t="shared" si="74"/>
        <v>4800</v>
      </c>
      <c r="BF51" s="76"/>
      <c r="BG51" s="76">
        <f t="shared" si="16"/>
        <v>0</v>
      </c>
      <c r="BH51" s="78">
        <f t="shared" si="17"/>
        <v>0</v>
      </c>
      <c r="BI51" s="78">
        <f t="shared" si="18"/>
        <v>0</v>
      </c>
      <c r="BJ51" s="78">
        <f t="shared" si="19"/>
        <v>0</v>
      </c>
      <c r="BK51" s="78">
        <f t="shared" si="20"/>
        <v>0</v>
      </c>
      <c r="BL51" s="78">
        <f t="shared" si="21"/>
        <v>0</v>
      </c>
      <c r="BM51" s="78">
        <f t="shared" si="22"/>
        <v>0</v>
      </c>
      <c r="BN51" s="78">
        <f t="shared" si="23"/>
        <v>0</v>
      </c>
      <c r="BO51" s="78">
        <f t="shared" si="24"/>
        <v>0</v>
      </c>
      <c r="BP51" s="78">
        <f t="shared" si="25"/>
        <v>0</v>
      </c>
      <c r="BQ51" s="78">
        <f t="shared" si="26"/>
        <v>0</v>
      </c>
      <c r="BR51" s="78">
        <f t="shared" si="27"/>
        <v>0</v>
      </c>
      <c r="BS51" s="78">
        <f t="shared" si="28"/>
        <v>0</v>
      </c>
      <c r="BT51" s="78">
        <f t="shared" si="29"/>
        <v>40</v>
      </c>
      <c r="BU51" s="78">
        <f t="shared" si="30"/>
        <v>8</v>
      </c>
      <c r="BV51" s="78">
        <f t="shared" si="31"/>
        <v>0</v>
      </c>
      <c r="BW51" s="78">
        <f t="shared" si="32"/>
        <v>0</v>
      </c>
      <c r="BX51" s="76"/>
      <c r="BY51" s="76"/>
      <c r="BZ51" s="78">
        <f t="shared" si="33"/>
        <v>0</v>
      </c>
      <c r="CA51" s="78"/>
      <c r="CB51" s="78"/>
      <c r="CC51" s="78">
        <f t="shared" si="34"/>
        <v>0</v>
      </c>
      <c r="CD51" s="78"/>
      <c r="CE51" s="78"/>
      <c r="CF51" s="78">
        <f t="shared" si="35"/>
        <v>0</v>
      </c>
      <c r="CG51" s="76"/>
      <c r="CH51" s="78"/>
      <c r="CI51" s="78">
        <f t="shared" si="36"/>
        <v>0</v>
      </c>
      <c r="CJ51" s="76"/>
      <c r="CK51" s="78"/>
      <c r="CL51" s="78">
        <f t="shared" si="37"/>
        <v>48</v>
      </c>
      <c r="CM51" s="76"/>
      <c r="CN51" s="78">
        <f t="shared" si="38"/>
        <v>0</v>
      </c>
      <c r="CO51" s="76"/>
      <c r="CP51" s="76"/>
      <c r="CQ51" s="76" t="str">
        <f t="shared" si="39"/>
        <v/>
      </c>
      <c r="CR51" s="76" t="str">
        <f t="shared" si="40"/>
        <v/>
      </c>
      <c r="CS51" s="76" t="str">
        <f t="shared" si="41"/>
        <v xml:space="preserve">   billones</v>
      </c>
      <c r="CT51" s="76" t="str">
        <f t="shared" si="42"/>
        <v/>
      </c>
      <c r="CU51" s="76" t="str">
        <f t="shared" si="43"/>
        <v/>
      </c>
      <c r="CV51" s="76" t="str">
        <f t="shared" si="44"/>
        <v xml:space="preserve">  mil</v>
      </c>
      <c r="CW51" s="76" t="str">
        <f t="shared" si="45"/>
        <v/>
      </c>
      <c r="CX51" s="76" t="str">
        <f t="shared" si="46"/>
        <v/>
      </c>
      <c r="CY51" s="76" t="str">
        <f t="shared" si="47"/>
        <v xml:space="preserve">   millones</v>
      </c>
      <c r="CZ51" s="76" t="str">
        <f t="shared" si="48"/>
        <v/>
      </c>
      <c r="DA51" s="76" t="str">
        <f t="shared" si="49"/>
        <v/>
      </c>
      <c r="DB51" s="76" t="str">
        <f t="shared" si="50"/>
        <v xml:space="preserve">  mil</v>
      </c>
      <c r="DC51" s="76" t="str">
        <f t="shared" si="51"/>
        <v/>
      </c>
      <c r="DD51" s="76" t="str">
        <f t="shared" si="52"/>
        <v xml:space="preserve">Cuarenta y </v>
      </c>
      <c r="DE51" s="76" t="str">
        <f t="shared" si="53"/>
        <v>Ocho Pesos</v>
      </c>
      <c r="DF51" s="76" t="str">
        <f t="shared" si="54"/>
        <v xml:space="preserve">  Centavos</v>
      </c>
      <c r="DG51" s="76" t="str">
        <f t="shared" si="55"/>
        <v xml:space="preserve">  centavos</v>
      </c>
      <c r="DH51" s="76" t="str">
        <f t="shared" si="56"/>
        <v xml:space="preserve"> </v>
      </c>
      <c r="DI51" s="76" t="str">
        <f t="shared" si="57"/>
        <v/>
      </c>
      <c r="DJ51" s="76"/>
      <c r="DK51" s="76" t="str">
        <f t="shared" si="58"/>
        <v xml:space="preserve"> </v>
      </c>
      <c r="DL51" s="76" t="str">
        <f t="shared" si="59"/>
        <v/>
      </c>
      <c r="DM51" s="76"/>
      <c r="DN51" s="76" t="str">
        <f t="shared" si="60"/>
        <v xml:space="preserve"> </v>
      </c>
      <c r="DO51" s="76" t="str">
        <f t="shared" si="61"/>
        <v/>
      </c>
      <c r="DP51" s="76"/>
      <c r="DQ51" s="76" t="str">
        <f t="shared" si="62"/>
        <v xml:space="preserve"> </v>
      </c>
      <c r="DR51" s="76" t="str">
        <f t="shared" si="63"/>
        <v/>
      </c>
      <c r="DS51" s="76"/>
      <c r="DT51" s="76" t="e">
        <f t="shared" si="64"/>
        <v>#N/A</v>
      </c>
      <c r="DU51" s="76" t="str">
        <f t="shared" si="65"/>
        <v xml:space="preserve"> Pesos</v>
      </c>
      <c r="DV51" s="76" t="str">
        <f t="shared" si="66"/>
        <v xml:space="preserve"> </v>
      </c>
      <c r="DW51" s="76" t="str">
        <f t="shared" si="67"/>
        <v/>
      </c>
      <c r="DX51" s="76"/>
      <c r="DY51" s="76"/>
      <c r="DZ51" s="76"/>
      <c r="EA51" s="76" t="str">
        <f t="shared" si="68"/>
        <v xml:space="preserve"> </v>
      </c>
      <c r="EB51" s="76"/>
      <c r="EC51" s="76"/>
      <c r="ED51" s="76" t="str">
        <f t="shared" si="69"/>
        <v xml:space="preserve"> </v>
      </c>
      <c r="EE51" s="76"/>
      <c r="EF51" s="76"/>
      <c r="EG51" s="79" t="str">
        <f t="shared" si="70"/>
        <v xml:space="preserve"> </v>
      </c>
      <c r="EH51" s="76"/>
      <c r="EI51" s="76"/>
      <c r="EJ51" s="79" t="str">
        <f t="shared" si="71"/>
        <v xml:space="preserve"> </v>
      </c>
      <c r="EK51" s="76"/>
      <c r="EL51" s="76"/>
      <c r="EM51" s="79" t="str">
        <f t="shared" si="72"/>
        <v>Cuarenta y Ocho Pesos</v>
      </c>
      <c r="EN51" s="79"/>
      <c r="EO51" s="79" t="str">
        <f t="shared" si="73"/>
        <v xml:space="preserve"> </v>
      </c>
      <c r="EP51" s="76"/>
    </row>
    <row r="52" spans="1:148" hidden="1" x14ac:dyDescent="0.2">
      <c r="A52" s="74">
        <v>49</v>
      </c>
      <c r="B52" s="75" t="str">
        <f t="shared" si="3"/>
        <v>Cuarenta y Nueve Pesos M/L</v>
      </c>
      <c r="C52" s="76"/>
      <c r="D52" s="77">
        <f t="shared" si="4"/>
        <v>49</v>
      </c>
      <c r="E52" s="76" t="str">
        <f t="shared" si="5"/>
        <v/>
      </c>
      <c r="F52" s="76" t="str">
        <f t="shared" si="6"/>
        <v xml:space="preserve"> Pesos</v>
      </c>
      <c r="G52" s="76" t="str">
        <f t="shared" si="7"/>
        <v xml:space="preserve">  billones</v>
      </c>
      <c r="H52" s="76"/>
      <c r="I52" s="76" t="str">
        <f t="shared" si="8"/>
        <v xml:space="preserve"> Pesos</v>
      </c>
      <c r="J52" s="76" t="s">
        <v>79</v>
      </c>
      <c r="K52" s="76"/>
      <c r="L52" s="76" t="str">
        <f t="shared" si="9"/>
        <v xml:space="preserve"> Pesos</v>
      </c>
      <c r="M52" s="76" t="str">
        <f t="shared" si="10"/>
        <v xml:space="preserve">  millones</v>
      </c>
      <c r="N52" s="76"/>
      <c r="O52" s="76" t="str">
        <f t="shared" si="11"/>
        <v xml:space="preserve"> Pesos</v>
      </c>
      <c r="P52" s="76" t="s">
        <v>79</v>
      </c>
      <c r="Q52" s="76"/>
      <c r="R52" s="76" t="str">
        <f t="shared" si="12"/>
        <v xml:space="preserve"> y </v>
      </c>
      <c r="S52" s="76" t="str">
        <f t="shared" si="13"/>
        <v xml:space="preserve"> Pesos</v>
      </c>
      <c r="T52" s="76" t="str">
        <f t="shared" si="14"/>
        <v xml:space="preserve"> Centavos</v>
      </c>
      <c r="U52" s="76" t="str">
        <f t="shared" si="15"/>
        <v xml:space="preserve"> centavos</v>
      </c>
      <c r="V52" s="76">
        <v>15</v>
      </c>
      <c r="W52" s="76">
        <v>14</v>
      </c>
      <c r="X52" s="76">
        <v>13</v>
      </c>
      <c r="Y52" s="76">
        <v>12</v>
      </c>
      <c r="Z52" s="76">
        <v>11</v>
      </c>
      <c r="AA52" s="76">
        <v>10</v>
      </c>
      <c r="AB52" s="76">
        <v>9</v>
      </c>
      <c r="AC52" s="76">
        <f t="shared" ref="AC52:AM67" si="82">AB52-1</f>
        <v>8</v>
      </c>
      <c r="AD52" s="76">
        <f t="shared" si="82"/>
        <v>7</v>
      </c>
      <c r="AE52" s="76">
        <f t="shared" si="82"/>
        <v>6</v>
      </c>
      <c r="AF52" s="76">
        <f t="shared" si="82"/>
        <v>5</v>
      </c>
      <c r="AG52" s="76">
        <f t="shared" si="82"/>
        <v>4</v>
      </c>
      <c r="AH52" s="76">
        <f t="shared" si="82"/>
        <v>3</v>
      </c>
      <c r="AI52" s="76">
        <f t="shared" si="82"/>
        <v>2</v>
      </c>
      <c r="AJ52" s="76">
        <f t="shared" si="82"/>
        <v>1</v>
      </c>
      <c r="AK52" s="76">
        <f t="shared" si="82"/>
        <v>0</v>
      </c>
      <c r="AL52" s="76">
        <f t="shared" si="82"/>
        <v>-1</v>
      </c>
      <c r="AM52" s="76">
        <f t="shared" si="82"/>
        <v>-2</v>
      </c>
      <c r="AN52" s="76"/>
      <c r="AO52" s="78">
        <f t="shared" si="81"/>
        <v>0</v>
      </c>
      <c r="AP52" s="78">
        <f t="shared" si="81"/>
        <v>0</v>
      </c>
      <c r="AQ52" s="78">
        <f t="shared" si="81"/>
        <v>0</v>
      </c>
      <c r="AR52" s="78">
        <f t="shared" si="81"/>
        <v>0</v>
      </c>
      <c r="AS52" s="78">
        <f t="shared" si="81"/>
        <v>0</v>
      </c>
      <c r="AT52" s="78">
        <f t="shared" si="81"/>
        <v>0</v>
      </c>
      <c r="AU52" s="78">
        <f t="shared" si="81"/>
        <v>0</v>
      </c>
      <c r="AV52" s="78">
        <f t="shared" si="81"/>
        <v>0</v>
      </c>
      <c r="AW52" s="78">
        <f t="shared" si="81"/>
        <v>0</v>
      </c>
      <c r="AX52" s="78">
        <f t="shared" si="81"/>
        <v>0</v>
      </c>
      <c r="AY52" s="78">
        <f t="shared" si="81"/>
        <v>0</v>
      </c>
      <c r="AZ52" s="78">
        <f t="shared" si="81"/>
        <v>0</v>
      </c>
      <c r="BA52" s="78">
        <f t="shared" si="81"/>
        <v>0</v>
      </c>
      <c r="BB52" s="78">
        <f t="shared" si="81"/>
        <v>4</v>
      </c>
      <c r="BC52" s="78">
        <f t="shared" si="81"/>
        <v>49</v>
      </c>
      <c r="BD52" s="78">
        <f t="shared" si="80"/>
        <v>490</v>
      </c>
      <c r="BE52" s="78">
        <f t="shared" si="74"/>
        <v>4900</v>
      </c>
      <c r="BF52" s="76"/>
      <c r="BG52" s="76">
        <f t="shared" si="16"/>
        <v>0</v>
      </c>
      <c r="BH52" s="78">
        <f t="shared" si="17"/>
        <v>0</v>
      </c>
      <c r="BI52" s="78">
        <f t="shared" si="18"/>
        <v>0</v>
      </c>
      <c r="BJ52" s="78">
        <f t="shared" si="19"/>
        <v>0</v>
      </c>
      <c r="BK52" s="78">
        <f t="shared" si="20"/>
        <v>0</v>
      </c>
      <c r="BL52" s="78">
        <f t="shared" si="21"/>
        <v>0</v>
      </c>
      <c r="BM52" s="78">
        <f t="shared" si="22"/>
        <v>0</v>
      </c>
      <c r="BN52" s="78">
        <f t="shared" si="23"/>
        <v>0</v>
      </c>
      <c r="BO52" s="78">
        <f t="shared" si="24"/>
        <v>0</v>
      </c>
      <c r="BP52" s="78">
        <f t="shared" si="25"/>
        <v>0</v>
      </c>
      <c r="BQ52" s="78">
        <f t="shared" si="26"/>
        <v>0</v>
      </c>
      <c r="BR52" s="78">
        <f t="shared" si="27"/>
        <v>0</v>
      </c>
      <c r="BS52" s="78">
        <f t="shared" si="28"/>
        <v>0</v>
      </c>
      <c r="BT52" s="78">
        <f t="shared" si="29"/>
        <v>40</v>
      </c>
      <c r="BU52" s="78">
        <f t="shared" si="30"/>
        <v>9</v>
      </c>
      <c r="BV52" s="78">
        <f t="shared" si="31"/>
        <v>0</v>
      </c>
      <c r="BW52" s="78">
        <f t="shared" si="32"/>
        <v>0</v>
      </c>
      <c r="BX52" s="76"/>
      <c r="BY52" s="76"/>
      <c r="BZ52" s="78">
        <f t="shared" si="33"/>
        <v>0</v>
      </c>
      <c r="CA52" s="78"/>
      <c r="CB52" s="78"/>
      <c r="CC52" s="78">
        <f t="shared" si="34"/>
        <v>0</v>
      </c>
      <c r="CD52" s="78"/>
      <c r="CE52" s="78"/>
      <c r="CF52" s="78">
        <f t="shared" si="35"/>
        <v>0</v>
      </c>
      <c r="CG52" s="76"/>
      <c r="CH52" s="78"/>
      <c r="CI52" s="78">
        <f t="shared" si="36"/>
        <v>0</v>
      </c>
      <c r="CJ52" s="76"/>
      <c r="CK52" s="78"/>
      <c r="CL52" s="78">
        <f t="shared" si="37"/>
        <v>49</v>
      </c>
      <c r="CM52" s="76"/>
      <c r="CN52" s="78">
        <f t="shared" si="38"/>
        <v>0</v>
      </c>
      <c r="CO52" s="76"/>
      <c r="CP52" s="76"/>
      <c r="CQ52" s="76" t="str">
        <f t="shared" si="39"/>
        <v/>
      </c>
      <c r="CR52" s="76" t="str">
        <f t="shared" si="40"/>
        <v/>
      </c>
      <c r="CS52" s="76" t="str">
        <f t="shared" si="41"/>
        <v xml:space="preserve">   billones</v>
      </c>
      <c r="CT52" s="76" t="str">
        <f t="shared" si="42"/>
        <v/>
      </c>
      <c r="CU52" s="76" t="str">
        <f t="shared" si="43"/>
        <v/>
      </c>
      <c r="CV52" s="76" t="str">
        <f t="shared" si="44"/>
        <v xml:space="preserve">  mil</v>
      </c>
      <c r="CW52" s="76" t="str">
        <f t="shared" si="45"/>
        <v/>
      </c>
      <c r="CX52" s="76" t="str">
        <f t="shared" si="46"/>
        <v/>
      </c>
      <c r="CY52" s="76" t="str">
        <f t="shared" si="47"/>
        <v xml:space="preserve">   millones</v>
      </c>
      <c r="CZ52" s="76" t="str">
        <f t="shared" si="48"/>
        <v/>
      </c>
      <c r="DA52" s="76" t="str">
        <f t="shared" si="49"/>
        <v/>
      </c>
      <c r="DB52" s="76" t="str">
        <f t="shared" si="50"/>
        <v xml:space="preserve">  mil</v>
      </c>
      <c r="DC52" s="76" t="str">
        <f t="shared" si="51"/>
        <v/>
      </c>
      <c r="DD52" s="76" t="str">
        <f t="shared" si="52"/>
        <v xml:space="preserve">Cuarenta y </v>
      </c>
      <c r="DE52" s="76" t="str">
        <f t="shared" si="53"/>
        <v>Nueve Pesos</v>
      </c>
      <c r="DF52" s="76" t="str">
        <f t="shared" si="54"/>
        <v xml:space="preserve">  Centavos</v>
      </c>
      <c r="DG52" s="76" t="str">
        <f t="shared" si="55"/>
        <v xml:space="preserve">  centavos</v>
      </c>
      <c r="DH52" s="76" t="str">
        <f t="shared" si="56"/>
        <v xml:space="preserve"> </v>
      </c>
      <c r="DI52" s="76" t="str">
        <f t="shared" si="57"/>
        <v/>
      </c>
      <c r="DJ52" s="76"/>
      <c r="DK52" s="76" t="str">
        <f t="shared" si="58"/>
        <v xml:space="preserve"> </v>
      </c>
      <c r="DL52" s="76" t="str">
        <f t="shared" si="59"/>
        <v/>
      </c>
      <c r="DM52" s="76"/>
      <c r="DN52" s="76" t="str">
        <f t="shared" si="60"/>
        <v xml:space="preserve"> </v>
      </c>
      <c r="DO52" s="76" t="str">
        <f t="shared" si="61"/>
        <v/>
      </c>
      <c r="DP52" s="76"/>
      <c r="DQ52" s="76" t="str">
        <f t="shared" si="62"/>
        <v xml:space="preserve"> </v>
      </c>
      <c r="DR52" s="76" t="str">
        <f t="shared" si="63"/>
        <v/>
      </c>
      <c r="DS52" s="76"/>
      <c r="DT52" s="76" t="e">
        <f t="shared" si="64"/>
        <v>#N/A</v>
      </c>
      <c r="DU52" s="76" t="str">
        <f t="shared" si="65"/>
        <v xml:space="preserve"> Pesos</v>
      </c>
      <c r="DV52" s="76" t="str">
        <f t="shared" si="66"/>
        <v xml:space="preserve"> </v>
      </c>
      <c r="DW52" s="76" t="str">
        <f t="shared" si="67"/>
        <v/>
      </c>
      <c r="DX52" s="76"/>
      <c r="DY52" s="76"/>
      <c r="DZ52" s="76"/>
      <c r="EA52" s="76" t="str">
        <f t="shared" si="68"/>
        <v xml:space="preserve"> </v>
      </c>
      <c r="EB52" s="76"/>
      <c r="EC52" s="76"/>
      <c r="ED52" s="76" t="str">
        <f t="shared" si="69"/>
        <v xml:space="preserve"> </v>
      </c>
      <c r="EE52" s="76"/>
      <c r="EF52" s="76"/>
      <c r="EG52" s="79" t="str">
        <f t="shared" si="70"/>
        <v xml:space="preserve"> </v>
      </c>
      <c r="EH52" s="76"/>
      <c r="EI52" s="76"/>
      <c r="EJ52" s="79" t="str">
        <f t="shared" si="71"/>
        <v xml:space="preserve"> </v>
      </c>
      <c r="EK52" s="76"/>
      <c r="EL52" s="76"/>
      <c r="EM52" s="79" t="str">
        <f t="shared" si="72"/>
        <v>Cuarenta y Nueve Pesos</v>
      </c>
      <c r="EN52" s="79"/>
      <c r="EO52" s="79" t="str">
        <f t="shared" si="73"/>
        <v xml:space="preserve"> </v>
      </c>
      <c r="EP52" s="76"/>
    </row>
    <row r="53" spans="1:148" hidden="1" x14ac:dyDescent="0.2">
      <c r="A53" s="74">
        <v>50</v>
      </c>
      <c r="B53" s="75" t="str">
        <f t="shared" si="3"/>
        <v>Cincuenta Pesos M/L</v>
      </c>
      <c r="C53" s="76"/>
      <c r="D53" s="77">
        <f t="shared" si="4"/>
        <v>50</v>
      </c>
      <c r="E53" s="76" t="str">
        <f t="shared" si="5"/>
        <v/>
      </c>
      <c r="F53" s="76" t="str">
        <f t="shared" si="6"/>
        <v xml:space="preserve"> Pesos</v>
      </c>
      <c r="G53" s="76" t="str">
        <f t="shared" si="7"/>
        <v xml:space="preserve">  billones</v>
      </c>
      <c r="H53" s="76"/>
      <c r="I53" s="76" t="str">
        <f t="shared" si="8"/>
        <v xml:space="preserve"> Pesos</v>
      </c>
      <c r="J53" s="76" t="s">
        <v>79</v>
      </c>
      <c r="K53" s="76"/>
      <c r="L53" s="76" t="str">
        <f t="shared" si="9"/>
        <v xml:space="preserve"> Pesos</v>
      </c>
      <c r="M53" s="76" t="str">
        <f t="shared" si="10"/>
        <v xml:space="preserve">  millones</v>
      </c>
      <c r="N53" s="76"/>
      <c r="O53" s="76" t="str">
        <f t="shared" si="11"/>
        <v xml:space="preserve"> Pesos</v>
      </c>
      <c r="P53" s="76" t="s">
        <v>79</v>
      </c>
      <c r="Q53" s="76"/>
      <c r="R53" s="76" t="str">
        <f t="shared" si="12"/>
        <v xml:space="preserve"> Pesos</v>
      </c>
      <c r="S53" s="76" t="str">
        <f t="shared" si="13"/>
        <v xml:space="preserve"> Pesos</v>
      </c>
      <c r="T53" s="76" t="str">
        <f t="shared" si="14"/>
        <v xml:space="preserve"> Centavos</v>
      </c>
      <c r="U53" s="76" t="str">
        <f t="shared" si="15"/>
        <v xml:space="preserve"> centavos</v>
      </c>
      <c r="V53" s="76">
        <v>15</v>
      </c>
      <c r="W53" s="76">
        <v>14</v>
      </c>
      <c r="X53" s="76">
        <v>13</v>
      </c>
      <c r="Y53" s="76">
        <v>12</v>
      </c>
      <c r="Z53" s="76">
        <v>11</v>
      </c>
      <c r="AA53" s="76">
        <v>10</v>
      </c>
      <c r="AB53" s="76">
        <v>9</v>
      </c>
      <c r="AC53" s="76">
        <f t="shared" si="82"/>
        <v>8</v>
      </c>
      <c r="AD53" s="76">
        <f t="shared" si="82"/>
        <v>7</v>
      </c>
      <c r="AE53" s="76">
        <f t="shared" si="82"/>
        <v>6</v>
      </c>
      <c r="AF53" s="76">
        <f t="shared" si="82"/>
        <v>5</v>
      </c>
      <c r="AG53" s="76">
        <f t="shared" si="82"/>
        <v>4</v>
      </c>
      <c r="AH53" s="76">
        <f t="shared" si="82"/>
        <v>3</v>
      </c>
      <c r="AI53" s="76">
        <f t="shared" si="82"/>
        <v>2</v>
      </c>
      <c r="AJ53" s="76">
        <f t="shared" si="82"/>
        <v>1</v>
      </c>
      <c r="AK53" s="76">
        <f t="shared" si="82"/>
        <v>0</v>
      </c>
      <c r="AL53" s="76">
        <f t="shared" si="82"/>
        <v>-1</v>
      </c>
      <c r="AM53" s="76">
        <f t="shared" si="82"/>
        <v>-2</v>
      </c>
      <c r="AN53" s="76"/>
      <c r="AO53" s="78">
        <f t="shared" si="81"/>
        <v>0</v>
      </c>
      <c r="AP53" s="78">
        <f t="shared" si="81"/>
        <v>0</v>
      </c>
      <c r="AQ53" s="78">
        <f t="shared" si="81"/>
        <v>0</v>
      </c>
      <c r="AR53" s="78">
        <f t="shared" si="81"/>
        <v>0</v>
      </c>
      <c r="AS53" s="78">
        <f t="shared" si="81"/>
        <v>0</v>
      </c>
      <c r="AT53" s="78">
        <f t="shared" si="81"/>
        <v>0</v>
      </c>
      <c r="AU53" s="78">
        <f t="shared" si="81"/>
        <v>0</v>
      </c>
      <c r="AV53" s="78">
        <f t="shared" si="81"/>
        <v>0</v>
      </c>
      <c r="AW53" s="78">
        <f t="shared" si="81"/>
        <v>0</v>
      </c>
      <c r="AX53" s="78">
        <f t="shared" si="81"/>
        <v>0</v>
      </c>
      <c r="AY53" s="78">
        <f t="shared" si="81"/>
        <v>0</v>
      </c>
      <c r="AZ53" s="78">
        <f t="shared" si="81"/>
        <v>0</v>
      </c>
      <c r="BA53" s="78">
        <f t="shared" si="81"/>
        <v>0</v>
      </c>
      <c r="BB53" s="78">
        <f t="shared" si="81"/>
        <v>5</v>
      </c>
      <c r="BC53" s="78">
        <f t="shared" si="81"/>
        <v>50</v>
      </c>
      <c r="BD53" s="78">
        <f t="shared" si="80"/>
        <v>500</v>
      </c>
      <c r="BE53" s="78">
        <f t="shared" si="74"/>
        <v>5000</v>
      </c>
      <c r="BF53" s="76"/>
      <c r="BG53" s="76">
        <f t="shared" si="16"/>
        <v>0</v>
      </c>
      <c r="BH53" s="78">
        <f t="shared" si="17"/>
        <v>0</v>
      </c>
      <c r="BI53" s="78">
        <f t="shared" si="18"/>
        <v>0</v>
      </c>
      <c r="BJ53" s="78">
        <f t="shared" si="19"/>
        <v>0</v>
      </c>
      <c r="BK53" s="78">
        <f t="shared" si="20"/>
        <v>0</v>
      </c>
      <c r="BL53" s="78">
        <f t="shared" si="21"/>
        <v>0</v>
      </c>
      <c r="BM53" s="78">
        <f t="shared" si="22"/>
        <v>0</v>
      </c>
      <c r="BN53" s="78">
        <f t="shared" si="23"/>
        <v>0</v>
      </c>
      <c r="BO53" s="78">
        <f t="shared" si="24"/>
        <v>0</v>
      </c>
      <c r="BP53" s="78">
        <f t="shared" si="25"/>
        <v>0</v>
      </c>
      <c r="BQ53" s="78">
        <f t="shared" si="26"/>
        <v>0</v>
      </c>
      <c r="BR53" s="78">
        <f t="shared" si="27"/>
        <v>0</v>
      </c>
      <c r="BS53" s="78">
        <f t="shared" si="28"/>
        <v>0</v>
      </c>
      <c r="BT53" s="78">
        <f t="shared" si="29"/>
        <v>50</v>
      </c>
      <c r="BU53" s="78">
        <f t="shared" si="30"/>
        <v>0</v>
      </c>
      <c r="BV53" s="78">
        <f t="shared" si="31"/>
        <v>0</v>
      </c>
      <c r="BW53" s="78">
        <f t="shared" si="32"/>
        <v>0</v>
      </c>
      <c r="BX53" s="76"/>
      <c r="BY53" s="76"/>
      <c r="BZ53" s="78">
        <f t="shared" si="33"/>
        <v>0</v>
      </c>
      <c r="CA53" s="78"/>
      <c r="CB53" s="78"/>
      <c r="CC53" s="78">
        <f t="shared" si="34"/>
        <v>0</v>
      </c>
      <c r="CD53" s="78"/>
      <c r="CE53" s="78"/>
      <c r="CF53" s="78">
        <f t="shared" si="35"/>
        <v>0</v>
      </c>
      <c r="CG53" s="76"/>
      <c r="CH53" s="78"/>
      <c r="CI53" s="78">
        <f t="shared" si="36"/>
        <v>0</v>
      </c>
      <c r="CJ53" s="76"/>
      <c r="CK53" s="78"/>
      <c r="CL53" s="78">
        <f t="shared" si="37"/>
        <v>50</v>
      </c>
      <c r="CM53" s="76"/>
      <c r="CN53" s="78">
        <f t="shared" si="38"/>
        <v>0</v>
      </c>
      <c r="CO53" s="76"/>
      <c r="CP53" s="76"/>
      <c r="CQ53" s="76" t="str">
        <f t="shared" si="39"/>
        <v/>
      </c>
      <c r="CR53" s="76" t="str">
        <f t="shared" si="40"/>
        <v/>
      </c>
      <c r="CS53" s="76" t="str">
        <f t="shared" si="41"/>
        <v xml:space="preserve">   billones</v>
      </c>
      <c r="CT53" s="76" t="str">
        <f t="shared" si="42"/>
        <v/>
      </c>
      <c r="CU53" s="76" t="str">
        <f t="shared" si="43"/>
        <v/>
      </c>
      <c r="CV53" s="76" t="str">
        <f t="shared" si="44"/>
        <v xml:space="preserve">  mil</v>
      </c>
      <c r="CW53" s="76" t="str">
        <f t="shared" si="45"/>
        <v/>
      </c>
      <c r="CX53" s="76" t="str">
        <f t="shared" si="46"/>
        <v/>
      </c>
      <c r="CY53" s="76" t="str">
        <f t="shared" si="47"/>
        <v xml:space="preserve">   millones</v>
      </c>
      <c r="CZ53" s="76" t="str">
        <f t="shared" si="48"/>
        <v/>
      </c>
      <c r="DA53" s="76" t="str">
        <f t="shared" si="49"/>
        <v/>
      </c>
      <c r="DB53" s="76" t="str">
        <f t="shared" si="50"/>
        <v xml:space="preserve">  mil</v>
      </c>
      <c r="DC53" s="76" t="str">
        <f t="shared" si="51"/>
        <v/>
      </c>
      <c r="DD53" s="76" t="str">
        <f t="shared" si="52"/>
        <v>Cincuenta Pesos</v>
      </c>
      <c r="DE53" s="76" t="str">
        <f t="shared" si="53"/>
        <v xml:space="preserve">  Pesos</v>
      </c>
      <c r="DF53" s="76" t="str">
        <f t="shared" si="54"/>
        <v xml:space="preserve">  Centavos</v>
      </c>
      <c r="DG53" s="76" t="str">
        <f t="shared" si="55"/>
        <v xml:space="preserve">  centavos</v>
      </c>
      <c r="DH53" s="76" t="str">
        <f t="shared" si="56"/>
        <v xml:space="preserve"> </v>
      </c>
      <c r="DI53" s="76" t="str">
        <f t="shared" si="57"/>
        <v/>
      </c>
      <c r="DJ53" s="76"/>
      <c r="DK53" s="76" t="str">
        <f t="shared" si="58"/>
        <v xml:space="preserve"> </v>
      </c>
      <c r="DL53" s="76" t="str">
        <f t="shared" si="59"/>
        <v/>
      </c>
      <c r="DM53" s="76"/>
      <c r="DN53" s="76" t="str">
        <f t="shared" si="60"/>
        <v xml:space="preserve"> </v>
      </c>
      <c r="DO53" s="76" t="str">
        <f t="shared" si="61"/>
        <v/>
      </c>
      <c r="DP53" s="76"/>
      <c r="DQ53" s="76" t="str">
        <f t="shared" si="62"/>
        <v xml:space="preserve"> </v>
      </c>
      <c r="DR53" s="76" t="str">
        <f t="shared" si="63"/>
        <v/>
      </c>
      <c r="DS53" s="76"/>
      <c r="DT53" s="76" t="str">
        <f t="shared" si="64"/>
        <v>Cincuenta</v>
      </c>
      <c r="DU53" s="76" t="str">
        <f t="shared" si="65"/>
        <v xml:space="preserve"> Pesos</v>
      </c>
      <c r="DV53" s="76" t="str">
        <f t="shared" si="66"/>
        <v xml:space="preserve"> </v>
      </c>
      <c r="DW53" s="76" t="str">
        <f t="shared" si="67"/>
        <v/>
      </c>
      <c r="DX53" s="76"/>
      <c r="DY53" s="76"/>
      <c r="DZ53" s="76"/>
      <c r="EA53" s="76" t="str">
        <f t="shared" si="68"/>
        <v xml:space="preserve"> </v>
      </c>
      <c r="EB53" s="76"/>
      <c r="EC53" s="76"/>
      <c r="ED53" s="76" t="str">
        <f t="shared" si="69"/>
        <v xml:space="preserve"> </v>
      </c>
      <c r="EE53" s="76"/>
      <c r="EF53" s="76"/>
      <c r="EG53" s="79" t="str">
        <f t="shared" si="70"/>
        <v xml:space="preserve"> </v>
      </c>
      <c r="EH53" s="76"/>
      <c r="EI53" s="76"/>
      <c r="EJ53" s="79" t="str">
        <f t="shared" si="71"/>
        <v xml:space="preserve"> </v>
      </c>
      <c r="EK53" s="76"/>
      <c r="EL53" s="76"/>
      <c r="EM53" s="79" t="str">
        <f t="shared" si="72"/>
        <v>Cincuenta Pesos</v>
      </c>
      <c r="EN53" s="79"/>
      <c r="EO53" s="79" t="str">
        <f t="shared" si="73"/>
        <v xml:space="preserve"> </v>
      </c>
      <c r="EP53" s="76"/>
    </row>
    <row r="54" spans="1:148" hidden="1" x14ac:dyDescent="0.2">
      <c r="A54" s="74">
        <v>51</v>
      </c>
      <c r="B54" s="75" t="str">
        <f t="shared" si="3"/>
        <v>Cincuenta y Un Pesos M/L</v>
      </c>
      <c r="C54" s="76"/>
      <c r="D54" s="77">
        <f t="shared" si="4"/>
        <v>51</v>
      </c>
      <c r="E54" s="76" t="str">
        <f t="shared" si="5"/>
        <v/>
      </c>
      <c r="F54" s="76" t="str">
        <f t="shared" si="6"/>
        <v xml:space="preserve"> Pesos</v>
      </c>
      <c r="G54" s="76" t="str">
        <f t="shared" si="7"/>
        <v xml:space="preserve">  billones</v>
      </c>
      <c r="H54" s="76"/>
      <c r="I54" s="76" t="str">
        <f t="shared" si="8"/>
        <v xml:space="preserve"> Pesos</v>
      </c>
      <c r="J54" s="76" t="s">
        <v>79</v>
      </c>
      <c r="K54" s="76"/>
      <c r="L54" s="76" t="str">
        <f t="shared" si="9"/>
        <v xml:space="preserve"> Pesos</v>
      </c>
      <c r="M54" s="76" t="str">
        <f t="shared" si="10"/>
        <v xml:space="preserve">  millones</v>
      </c>
      <c r="N54" s="76"/>
      <c r="O54" s="76" t="str">
        <f t="shared" si="11"/>
        <v xml:space="preserve"> Pesos</v>
      </c>
      <c r="P54" s="76" t="s">
        <v>79</v>
      </c>
      <c r="Q54" s="76"/>
      <c r="R54" s="76" t="str">
        <f t="shared" si="12"/>
        <v xml:space="preserve"> y </v>
      </c>
      <c r="S54" s="76" t="str">
        <f t="shared" si="13"/>
        <v xml:space="preserve"> Pesos</v>
      </c>
      <c r="T54" s="76" t="str">
        <f t="shared" si="14"/>
        <v xml:space="preserve"> Centavos</v>
      </c>
      <c r="U54" s="76" t="str">
        <f t="shared" si="15"/>
        <v xml:space="preserve"> centavos</v>
      </c>
      <c r="V54" s="76">
        <v>15</v>
      </c>
      <c r="W54" s="76">
        <v>14</v>
      </c>
      <c r="X54" s="76">
        <v>13</v>
      </c>
      <c r="Y54" s="76">
        <v>12</v>
      </c>
      <c r="Z54" s="76">
        <v>11</v>
      </c>
      <c r="AA54" s="76">
        <v>10</v>
      </c>
      <c r="AB54" s="76">
        <v>9</v>
      </c>
      <c r="AC54" s="76">
        <f t="shared" si="82"/>
        <v>8</v>
      </c>
      <c r="AD54" s="76">
        <f t="shared" si="82"/>
        <v>7</v>
      </c>
      <c r="AE54" s="76">
        <f t="shared" si="82"/>
        <v>6</v>
      </c>
      <c r="AF54" s="76">
        <f t="shared" si="82"/>
        <v>5</v>
      </c>
      <c r="AG54" s="76">
        <f t="shared" si="82"/>
        <v>4</v>
      </c>
      <c r="AH54" s="76">
        <f t="shared" si="82"/>
        <v>3</v>
      </c>
      <c r="AI54" s="76">
        <f t="shared" si="82"/>
        <v>2</v>
      </c>
      <c r="AJ54" s="76">
        <f t="shared" si="82"/>
        <v>1</v>
      </c>
      <c r="AK54" s="76">
        <f t="shared" si="82"/>
        <v>0</v>
      </c>
      <c r="AL54" s="76">
        <f t="shared" si="82"/>
        <v>-1</v>
      </c>
      <c r="AM54" s="76">
        <f t="shared" si="82"/>
        <v>-2</v>
      </c>
      <c r="AN54" s="76"/>
      <c r="AO54" s="78">
        <f t="shared" si="81"/>
        <v>0</v>
      </c>
      <c r="AP54" s="78">
        <f t="shared" si="81"/>
        <v>0</v>
      </c>
      <c r="AQ54" s="78">
        <f t="shared" si="81"/>
        <v>0</v>
      </c>
      <c r="AR54" s="78">
        <f t="shared" si="81"/>
        <v>0</v>
      </c>
      <c r="AS54" s="78">
        <f t="shared" si="81"/>
        <v>0</v>
      </c>
      <c r="AT54" s="78">
        <f t="shared" si="81"/>
        <v>0</v>
      </c>
      <c r="AU54" s="78">
        <f t="shared" si="81"/>
        <v>0</v>
      </c>
      <c r="AV54" s="78">
        <f t="shared" si="81"/>
        <v>0</v>
      </c>
      <c r="AW54" s="78">
        <f t="shared" si="81"/>
        <v>0</v>
      </c>
      <c r="AX54" s="78">
        <f t="shared" si="81"/>
        <v>0</v>
      </c>
      <c r="AY54" s="78">
        <f t="shared" si="81"/>
        <v>0</v>
      </c>
      <c r="AZ54" s="78">
        <f t="shared" si="81"/>
        <v>0</v>
      </c>
      <c r="BA54" s="78">
        <f t="shared" si="81"/>
        <v>0</v>
      </c>
      <c r="BB54" s="78">
        <f t="shared" si="81"/>
        <v>5</v>
      </c>
      <c r="BC54" s="78">
        <f t="shared" si="81"/>
        <v>51</v>
      </c>
      <c r="BD54" s="78">
        <f t="shared" si="80"/>
        <v>510</v>
      </c>
      <c r="BE54" s="78">
        <f t="shared" si="74"/>
        <v>5100</v>
      </c>
      <c r="BF54" s="76"/>
      <c r="BG54" s="76">
        <f t="shared" si="16"/>
        <v>0</v>
      </c>
      <c r="BH54" s="78">
        <f t="shared" si="17"/>
        <v>0</v>
      </c>
      <c r="BI54" s="78">
        <f t="shared" si="18"/>
        <v>0</v>
      </c>
      <c r="BJ54" s="78">
        <f t="shared" si="19"/>
        <v>0</v>
      </c>
      <c r="BK54" s="78">
        <f t="shared" si="20"/>
        <v>0</v>
      </c>
      <c r="BL54" s="78">
        <f t="shared" si="21"/>
        <v>0</v>
      </c>
      <c r="BM54" s="78">
        <f t="shared" si="22"/>
        <v>0</v>
      </c>
      <c r="BN54" s="78">
        <f t="shared" si="23"/>
        <v>0</v>
      </c>
      <c r="BO54" s="78">
        <f t="shared" si="24"/>
        <v>0</v>
      </c>
      <c r="BP54" s="78">
        <f t="shared" si="25"/>
        <v>0</v>
      </c>
      <c r="BQ54" s="78">
        <f t="shared" si="26"/>
        <v>0</v>
      </c>
      <c r="BR54" s="78">
        <f t="shared" si="27"/>
        <v>0</v>
      </c>
      <c r="BS54" s="78">
        <f t="shared" si="28"/>
        <v>0</v>
      </c>
      <c r="BT54" s="78">
        <f t="shared" si="29"/>
        <v>50</v>
      </c>
      <c r="BU54" s="78">
        <f t="shared" si="30"/>
        <v>1</v>
      </c>
      <c r="BV54" s="78">
        <f t="shared" si="31"/>
        <v>0</v>
      </c>
      <c r="BW54" s="78">
        <f t="shared" si="32"/>
        <v>0</v>
      </c>
      <c r="BX54" s="76"/>
      <c r="BY54" s="76"/>
      <c r="BZ54" s="78">
        <f t="shared" si="33"/>
        <v>0</v>
      </c>
      <c r="CA54" s="78"/>
      <c r="CB54" s="78"/>
      <c r="CC54" s="78">
        <f t="shared" si="34"/>
        <v>0</v>
      </c>
      <c r="CD54" s="78"/>
      <c r="CE54" s="78"/>
      <c r="CF54" s="78">
        <f t="shared" si="35"/>
        <v>0</v>
      </c>
      <c r="CG54" s="76"/>
      <c r="CH54" s="78"/>
      <c r="CI54" s="78">
        <f t="shared" si="36"/>
        <v>0</v>
      </c>
      <c r="CJ54" s="76"/>
      <c r="CK54" s="78"/>
      <c r="CL54" s="78">
        <f t="shared" si="37"/>
        <v>51</v>
      </c>
      <c r="CM54" s="76"/>
      <c r="CN54" s="78">
        <f t="shared" si="38"/>
        <v>0</v>
      </c>
      <c r="CO54" s="76"/>
      <c r="CP54" s="76"/>
      <c r="CQ54" s="76" t="str">
        <f t="shared" si="39"/>
        <v/>
      </c>
      <c r="CR54" s="76" t="str">
        <f t="shared" si="40"/>
        <v/>
      </c>
      <c r="CS54" s="76" t="str">
        <f t="shared" si="41"/>
        <v xml:space="preserve">   billones</v>
      </c>
      <c r="CT54" s="76" t="str">
        <f t="shared" si="42"/>
        <v/>
      </c>
      <c r="CU54" s="76" t="str">
        <f t="shared" si="43"/>
        <v/>
      </c>
      <c r="CV54" s="76" t="str">
        <f t="shared" si="44"/>
        <v xml:space="preserve">  mil</v>
      </c>
      <c r="CW54" s="76" t="str">
        <f t="shared" si="45"/>
        <v/>
      </c>
      <c r="CX54" s="76" t="str">
        <f t="shared" si="46"/>
        <v/>
      </c>
      <c r="CY54" s="76" t="str">
        <f t="shared" si="47"/>
        <v xml:space="preserve">   millones</v>
      </c>
      <c r="CZ54" s="76" t="str">
        <f t="shared" si="48"/>
        <v/>
      </c>
      <c r="DA54" s="76" t="str">
        <f t="shared" si="49"/>
        <v/>
      </c>
      <c r="DB54" s="76" t="str">
        <f t="shared" si="50"/>
        <v xml:space="preserve">  mil</v>
      </c>
      <c r="DC54" s="76" t="str">
        <f t="shared" si="51"/>
        <v/>
      </c>
      <c r="DD54" s="76" t="str">
        <f t="shared" si="52"/>
        <v xml:space="preserve">Cincuenta y </v>
      </c>
      <c r="DE54" s="76" t="str">
        <f t="shared" si="53"/>
        <v>Un Pesos</v>
      </c>
      <c r="DF54" s="76" t="str">
        <f t="shared" si="54"/>
        <v xml:space="preserve">  Centavos</v>
      </c>
      <c r="DG54" s="76" t="str">
        <f t="shared" si="55"/>
        <v xml:space="preserve">  centavos</v>
      </c>
      <c r="DH54" s="76" t="str">
        <f t="shared" si="56"/>
        <v xml:space="preserve"> </v>
      </c>
      <c r="DI54" s="76" t="str">
        <f t="shared" si="57"/>
        <v/>
      </c>
      <c r="DJ54" s="76"/>
      <c r="DK54" s="76" t="str">
        <f t="shared" si="58"/>
        <v xml:space="preserve"> </v>
      </c>
      <c r="DL54" s="76" t="str">
        <f t="shared" si="59"/>
        <v/>
      </c>
      <c r="DM54" s="76"/>
      <c r="DN54" s="76" t="str">
        <f t="shared" si="60"/>
        <v xml:space="preserve"> </v>
      </c>
      <c r="DO54" s="76" t="str">
        <f t="shared" si="61"/>
        <v/>
      </c>
      <c r="DP54" s="76"/>
      <c r="DQ54" s="76" t="str">
        <f t="shared" si="62"/>
        <v xml:space="preserve"> </v>
      </c>
      <c r="DR54" s="76" t="str">
        <f t="shared" si="63"/>
        <v/>
      </c>
      <c r="DS54" s="76"/>
      <c r="DT54" s="76" t="e">
        <f t="shared" si="64"/>
        <v>#N/A</v>
      </c>
      <c r="DU54" s="76" t="str">
        <f t="shared" si="65"/>
        <v xml:space="preserve"> Pesos</v>
      </c>
      <c r="DV54" s="76" t="str">
        <f t="shared" si="66"/>
        <v xml:space="preserve"> </v>
      </c>
      <c r="DW54" s="76" t="str">
        <f t="shared" si="67"/>
        <v/>
      </c>
      <c r="DX54" s="76"/>
      <c r="DY54" s="76"/>
      <c r="DZ54" s="76"/>
      <c r="EA54" s="76" t="str">
        <f t="shared" si="68"/>
        <v xml:space="preserve"> </v>
      </c>
      <c r="EB54" s="76"/>
      <c r="EC54" s="76"/>
      <c r="ED54" s="76" t="str">
        <f t="shared" si="69"/>
        <v xml:space="preserve"> </v>
      </c>
      <c r="EE54" s="76"/>
      <c r="EF54" s="76"/>
      <c r="EG54" s="79" t="str">
        <f t="shared" si="70"/>
        <v xml:space="preserve"> </v>
      </c>
      <c r="EH54" s="76"/>
      <c r="EI54" s="76"/>
      <c r="EJ54" s="79" t="str">
        <f t="shared" si="71"/>
        <v xml:space="preserve"> </v>
      </c>
      <c r="EK54" s="76"/>
      <c r="EL54" s="76"/>
      <c r="EM54" s="79" t="str">
        <f t="shared" si="72"/>
        <v>Cincuenta y Un Pesos</v>
      </c>
      <c r="EN54" s="79"/>
      <c r="EO54" s="79" t="str">
        <f t="shared" si="73"/>
        <v xml:space="preserve"> </v>
      </c>
      <c r="EP54" s="76"/>
    </row>
    <row r="55" spans="1:148" hidden="1" x14ac:dyDescent="0.2">
      <c r="A55" s="74">
        <v>52</v>
      </c>
      <c r="B55" s="75" t="str">
        <f t="shared" si="3"/>
        <v>Cincuenta y Dos Pesos M/L</v>
      </c>
      <c r="C55" s="76"/>
      <c r="D55" s="77">
        <f t="shared" si="4"/>
        <v>52</v>
      </c>
      <c r="E55" s="76" t="str">
        <f t="shared" si="5"/>
        <v/>
      </c>
      <c r="F55" s="76" t="str">
        <f t="shared" si="6"/>
        <v xml:space="preserve"> Pesos</v>
      </c>
      <c r="G55" s="76" t="str">
        <f t="shared" si="7"/>
        <v xml:space="preserve">  billones</v>
      </c>
      <c r="H55" s="76"/>
      <c r="I55" s="76" t="str">
        <f t="shared" si="8"/>
        <v xml:space="preserve"> Pesos</v>
      </c>
      <c r="J55" s="76" t="s">
        <v>79</v>
      </c>
      <c r="K55" s="76"/>
      <c r="L55" s="76" t="str">
        <f t="shared" si="9"/>
        <v xml:space="preserve"> Pesos</v>
      </c>
      <c r="M55" s="76" t="str">
        <f t="shared" si="10"/>
        <v xml:space="preserve">  millones</v>
      </c>
      <c r="N55" s="76"/>
      <c r="O55" s="76" t="str">
        <f t="shared" si="11"/>
        <v xml:space="preserve"> Pesos</v>
      </c>
      <c r="P55" s="76" t="s">
        <v>79</v>
      </c>
      <c r="Q55" s="76"/>
      <c r="R55" s="76" t="str">
        <f t="shared" si="12"/>
        <v xml:space="preserve"> y </v>
      </c>
      <c r="S55" s="76" t="str">
        <f t="shared" si="13"/>
        <v xml:space="preserve"> Pesos</v>
      </c>
      <c r="T55" s="76" t="str">
        <f t="shared" si="14"/>
        <v xml:space="preserve"> Centavos</v>
      </c>
      <c r="U55" s="76" t="str">
        <f t="shared" si="15"/>
        <v xml:space="preserve"> centavos</v>
      </c>
      <c r="V55" s="76">
        <v>15</v>
      </c>
      <c r="W55" s="76">
        <v>14</v>
      </c>
      <c r="X55" s="76">
        <v>13</v>
      </c>
      <c r="Y55" s="76">
        <v>12</v>
      </c>
      <c r="Z55" s="76">
        <v>11</v>
      </c>
      <c r="AA55" s="76">
        <v>10</v>
      </c>
      <c r="AB55" s="76">
        <v>9</v>
      </c>
      <c r="AC55" s="76">
        <f t="shared" si="82"/>
        <v>8</v>
      </c>
      <c r="AD55" s="76">
        <f t="shared" si="82"/>
        <v>7</v>
      </c>
      <c r="AE55" s="76">
        <f t="shared" si="82"/>
        <v>6</v>
      </c>
      <c r="AF55" s="76">
        <f t="shared" si="82"/>
        <v>5</v>
      </c>
      <c r="AG55" s="76">
        <f t="shared" si="82"/>
        <v>4</v>
      </c>
      <c r="AH55" s="76">
        <f t="shared" si="82"/>
        <v>3</v>
      </c>
      <c r="AI55" s="76">
        <f t="shared" si="82"/>
        <v>2</v>
      </c>
      <c r="AJ55" s="76">
        <f t="shared" si="82"/>
        <v>1</v>
      </c>
      <c r="AK55" s="76">
        <f t="shared" si="82"/>
        <v>0</v>
      </c>
      <c r="AL55" s="76">
        <f t="shared" si="82"/>
        <v>-1</v>
      </c>
      <c r="AM55" s="76">
        <f t="shared" si="82"/>
        <v>-2</v>
      </c>
      <c r="AN55" s="76"/>
      <c r="AO55" s="78">
        <f t="shared" si="81"/>
        <v>0</v>
      </c>
      <c r="AP55" s="78">
        <f t="shared" si="81"/>
        <v>0</v>
      </c>
      <c r="AQ55" s="78">
        <f t="shared" si="81"/>
        <v>0</v>
      </c>
      <c r="AR55" s="78">
        <f t="shared" si="81"/>
        <v>0</v>
      </c>
      <c r="AS55" s="78">
        <f t="shared" si="81"/>
        <v>0</v>
      </c>
      <c r="AT55" s="78">
        <f t="shared" si="81"/>
        <v>0</v>
      </c>
      <c r="AU55" s="78">
        <f t="shared" si="81"/>
        <v>0</v>
      </c>
      <c r="AV55" s="78">
        <f t="shared" si="81"/>
        <v>0</v>
      </c>
      <c r="AW55" s="78">
        <f t="shared" si="81"/>
        <v>0</v>
      </c>
      <c r="AX55" s="78">
        <f t="shared" si="81"/>
        <v>0</v>
      </c>
      <c r="AY55" s="78">
        <f t="shared" si="81"/>
        <v>0</v>
      </c>
      <c r="AZ55" s="78">
        <f t="shared" si="81"/>
        <v>0</v>
      </c>
      <c r="BA55" s="78">
        <f t="shared" si="81"/>
        <v>0</v>
      </c>
      <c r="BB55" s="78">
        <f t="shared" si="81"/>
        <v>5</v>
      </c>
      <c r="BC55" s="78">
        <f t="shared" si="81"/>
        <v>52</v>
      </c>
      <c r="BD55" s="78">
        <f t="shared" si="80"/>
        <v>520</v>
      </c>
      <c r="BE55" s="78">
        <f t="shared" si="74"/>
        <v>5200</v>
      </c>
      <c r="BF55" s="76"/>
      <c r="BG55" s="76">
        <f t="shared" si="16"/>
        <v>0</v>
      </c>
      <c r="BH55" s="78">
        <f t="shared" si="17"/>
        <v>0</v>
      </c>
      <c r="BI55" s="78">
        <f t="shared" si="18"/>
        <v>0</v>
      </c>
      <c r="BJ55" s="78">
        <f t="shared" si="19"/>
        <v>0</v>
      </c>
      <c r="BK55" s="78">
        <f t="shared" si="20"/>
        <v>0</v>
      </c>
      <c r="BL55" s="78">
        <f t="shared" si="21"/>
        <v>0</v>
      </c>
      <c r="BM55" s="78">
        <f t="shared" si="22"/>
        <v>0</v>
      </c>
      <c r="BN55" s="78">
        <f t="shared" si="23"/>
        <v>0</v>
      </c>
      <c r="BO55" s="78">
        <f t="shared" si="24"/>
        <v>0</v>
      </c>
      <c r="BP55" s="78">
        <f t="shared" si="25"/>
        <v>0</v>
      </c>
      <c r="BQ55" s="78">
        <f t="shared" si="26"/>
        <v>0</v>
      </c>
      <c r="BR55" s="78">
        <f t="shared" si="27"/>
        <v>0</v>
      </c>
      <c r="BS55" s="78">
        <f t="shared" si="28"/>
        <v>0</v>
      </c>
      <c r="BT55" s="78">
        <f t="shared" si="29"/>
        <v>50</v>
      </c>
      <c r="BU55" s="78">
        <f t="shared" si="30"/>
        <v>2</v>
      </c>
      <c r="BV55" s="78">
        <f t="shared" si="31"/>
        <v>0</v>
      </c>
      <c r="BW55" s="78">
        <f t="shared" si="32"/>
        <v>0</v>
      </c>
      <c r="BX55" s="76"/>
      <c r="BY55" s="76"/>
      <c r="BZ55" s="78">
        <f t="shared" si="33"/>
        <v>0</v>
      </c>
      <c r="CA55" s="78"/>
      <c r="CB55" s="78"/>
      <c r="CC55" s="78">
        <f t="shared" si="34"/>
        <v>0</v>
      </c>
      <c r="CD55" s="78"/>
      <c r="CE55" s="78"/>
      <c r="CF55" s="78">
        <f t="shared" si="35"/>
        <v>0</v>
      </c>
      <c r="CG55" s="76"/>
      <c r="CH55" s="78"/>
      <c r="CI55" s="78">
        <f t="shared" si="36"/>
        <v>0</v>
      </c>
      <c r="CJ55" s="76"/>
      <c r="CK55" s="78"/>
      <c r="CL55" s="78">
        <f t="shared" si="37"/>
        <v>52</v>
      </c>
      <c r="CM55" s="76"/>
      <c r="CN55" s="78">
        <f t="shared" si="38"/>
        <v>0</v>
      </c>
      <c r="CO55" s="76"/>
      <c r="CP55" s="76"/>
      <c r="CQ55" s="76" t="str">
        <f t="shared" si="39"/>
        <v/>
      </c>
      <c r="CR55" s="76" t="str">
        <f t="shared" si="40"/>
        <v/>
      </c>
      <c r="CS55" s="76" t="str">
        <f t="shared" si="41"/>
        <v xml:space="preserve">   billones</v>
      </c>
      <c r="CT55" s="76" t="str">
        <f t="shared" si="42"/>
        <v/>
      </c>
      <c r="CU55" s="76" t="str">
        <f t="shared" si="43"/>
        <v/>
      </c>
      <c r="CV55" s="76" t="str">
        <f t="shared" si="44"/>
        <v xml:space="preserve">  mil</v>
      </c>
      <c r="CW55" s="76" t="str">
        <f t="shared" si="45"/>
        <v/>
      </c>
      <c r="CX55" s="76" t="str">
        <f t="shared" si="46"/>
        <v/>
      </c>
      <c r="CY55" s="76" t="str">
        <f t="shared" si="47"/>
        <v xml:space="preserve">   millones</v>
      </c>
      <c r="CZ55" s="76" t="str">
        <f t="shared" si="48"/>
        <v/>
      </c>
      <c r="DA55" s="76" t="str">
        <f t="shared" si="49"/>
        <v/>
      </c>
      <c r="DB55" s="76" t="str">
        <f t="shared" si="50"/>
        <v xml:space="preserve">  mil</v>
      </c>
      <c r="DC55" s="76" t="str">
        <f t="shared" si="51"/>
        <v/>
      </c>
      <c r="DD55" s="76" t="str">
        <f t="shared" si="52"/>
        <v xml:space="preserve">Cincuenta y </v>
      </c>
      <c r="DE55" s="76" t="str">
        <f t="shared" si="53"/>
        <v>Dos Pesos</v>
      </c>
      <c r="DF55" s="76" t="str">
        <f t="shared" si="54"/>
        <v xml:space="preserve">  Centavos</v>
      </c>
      <c r="DG55" s="76" t="str">
        <f t="shared" si="55"/>
        <v xml:space="preserve">  centavos</v>
      </c>
      <c r="DH55" s="76" t="str">
        <f t="shared" si="56"/>
        <v xml:space="preserve"> </v>
      </c>
      <c r="DI55" s="76" t="str">
        <f t="shared" si="57"/>
        <v/>
      </c>
      <c r="DJ55" s="76"/>
      <c r="DK55" s="76" t="str">
        <f t="shared" si="58"/>
        <v xml:space="preserve"> </v>
      </c>
      <c r="DL55" s="76" t="str">
        <f t="shared" si="59"/>
        <v/>
      </c>
      <c r="DM55" s="76"/>
      <c r="DN55" s="76" t="str">
        <f t="shared" si="60"/>
        <v xml:space="preserve"> </v>
      </c>
      <c r="DO55" s="76" t="str">
        <f t="shared" si="61"/>
        <v/>
      </c>
      <c r="DP55" s="76"/>
      <c r="DQ55" s="76" t="str">
        <f t="shared" si="62"/>
        <v xml:space="preserve"> </v>
      </c>
      <c r="DR55" s="76" t="str">
        <f t="shared" si="63"/>
        <v/>
      </c>
      <c r="DS55" s="76"/>
      <c r="DT55" s="76" t="e">
        <f t="shared" si="64"/>
        <v>#N/A</v>
      </c>
      <c r="DU55" s="76" t="str">
        <f t="shared" si="65"/>
        <v xml:space="preserve"> Pesos</v>
      </c>
      <c r="DV55" s="76" t="str">
        <f t="shared" si="66"/>
        <v xml:space="preserve"> </v>
      </c>
      <c r="DW55" s="76" t="str">
        <f t="shared" si="67"/>
        <v/>
      </c>
      <c r="DX55" s="76"/>
      <c r="DY55" s="76"/>
      <c r="DZ55" s="76"/>
      <c r="EA55" s="76" t="str">
        <f t="shared" si="68"/>
        <v xml:space="preserve"> </v>
      </c>
      <c r="EB55" s="76"/>
      <c r="EC55" s="76"/>
      <c r="ED55" s="76" t="str">
        <f t="shared" si="69"/>
        <v xml:space="preserve"> </v>
      </c>
      <c r="EE55" s="76"/>
      <c r="EF55" s="76"/>
      <c r="EG55" s="79" t="str">
        <f t="shared" si="70"/>
        <v xml:space="preserve"> </v>
      </c>
      <c r="EH55" s="76"/>
      <c r="EI55" s="76"/>
      <c r="EJ55" s="79" t="str">
        <f t="shared" si="71"/>
        <v xml:space="preserve"> </v>
      </c>
      <c r="EK55" s="76"/>
      <c r="EL55" s="76"/>
      <c r="EM55" s="79" t="str">
        <f t="shared" si="72"/>
        <v>Cincuenta y Dos Pesos</v>
      </c>
      <c r="EN55" s="79"/>
      <c r="EO55" s="79" t="str">
        <f t="shared" si="73"/>
        <v xml:space="preserve"> </v>
      </c>
      <c r="EP55" s="76"/>
    </row>
    <row r="56" spans="1:148" hidden="1" x14ac:dyDescent="0.2">
      <c r="A56" s="74">
        <v>53</v>
      </c>
      <c r="B56" s="75" t="str">
        <f t="shared" si="3"/>
        <v>Cincuenta y Tres Pesos M/L</v>
      </c>
      <c r="C56" s="76"/>
      <c r="D56" s="77">
        <f t="shared" si="4"/>
        <v>53</v>
      </c>
      <c r="E56" s="76" t="str">
        <f t="shared" si="5"/>
        <v/>
      </c>
      <c r="F56" s="76" t="str">
        <f t="shared" si="6"/>
        <v xml:space="preserve"> Pesos</v>
      </c>
      <c r="G56" s="76" t="str">
        <f t="shared" si="7"/>
        <v xml:space="preserve">  billones</v>
      </c>
      <c r="H56" s="76"/>
      <c r="I56" s="76" t="str">
        <f t="shared" si="8"/>
        <v xml:space="preserve"> Pesos</v>
      </c>
      <c r="J56" s="76" t="s">
        <v>79</v>
      </c>
      <c r="K56" s="76"/>
      <c r="L56" s="76" t="str">
        <f t="shared" si="9"/>
        <v xml:space="preserve"> Pesos</v>
      </c>
      <c r="M56" s="76" t="str">
        <f t="shared" si="10"/>
        <v xml:space="preserve">  millones</v>
      </c>
      <c r="N56" s="76"/>
      <c r="O56" s="76" t="str">
        <f t="shared" si="11"/>
        <v xml:space="preserve"> Pesos</v>
      </c>
      <c r="P56" s="76" t="s">
        <v>79</v>
      </c>
      <c r="Q56" s="76"/>
      <c r="R56" s="76" t="str">
        <f t="shared" si="12"/>
        <v xml:space="preserve"> y </v>
      </c>
      <c r="S56" s="76" t="str">
        <f t="shared" si="13"/>
        <v xml:space="preserve"> Pesos</v>
      </c>
      <c r="T56" s="76" t="str">
        <f t="shared" si="14"/>
        <v xml:space="preserve"> Centavos</v>
      </c>
      <c r="U56" s="76" t="str">
        <f t="shared" si="15"/>
        <v xml:space="preserve"> centavos</v>
      </c>
      <c r="V56" s="76">
        <v>15</v>
      </c>
      <c r="W56" s="76">
        <v>14</v>
      </c>
      <c r="X56" s="76">
        <v>13</v>
      </c>
      <c r="Y56" s="76">
        <v>12</v>
      </c>
      <c r="Z56" s="76">
        <v>11</v>
      </c>
      <c r="AA56" s="76">
        <v>10</v>
      </c>
      <c r="AB56" s="76">
        <v>9</v>
      </c>
      <c r="AC56" s="76">
        <f t="shared" si="82"/>
        <v>8</v>
      </c>
      <c r="AD56" s="76">
        <f t="shared" si="82"/>
        <v>7</v>
      </c>
      <c r="AE56" s="76">
        <f t="shared" si="82"/>
        <v>6</v>
      </c>
      <c r="AF56" s="76">
        <f t="shared" si="82"/>
        <v>5</v>
      </c>
      <c r="AG56" s="76">
        <f t="shared" si="82"/>
        <v>4</v>
      </c>
      <c r="AH56" s="76">
        <f t="shared" si="82"/>
        <v>3</v>
      </c>
      <c r="AI56" s="76">
        <f t="shared" si="82"/>
        <v>2</v>
      </c>
      <c r="AJ56" s="76">
        <f t="shared" si="82"/>
        <v>1</v>
      </c>
      <c r="AK56" s="76">
        <f t="shared" si="82"/>
        <v>0</v>
      </c>
      <c r="AL56" s="76">
        <f t="shared" si="82"/>
        <v>-1</v>
      </c>
      <c r="AM56" s="76">
        <f t="shared" si="82"/>
        <v>-2</v>
      </c>
      <c r="AN56" s="76"/>
      <c r="AO56" s="78">
        <f t="shared" si="81"/>
        <v>0</v>
      </c>
      <c r="AP56" s="78">
        <f t="shared" si="81"/>
        <v>0</v>
      </c>
      <c r="AQ56" s="78">
        <f t="shared" si="81"/>
        <v>0</v>
      </c>
      <c r="AR56" s="78">
        <f t="shared" si="81"/>
        <v>0</v>
      </c>
      <c r="AS56" s="78">
        <f t="shared" si="81"/>
        <v>0</v>
      </c>
      <c r="AT56" s="78">
        <f t="shared" si="81"/>
        <v>0</v>
      </c>
      <c r="AU56" s="78">
        <f t="shared" si="81"/>
        <v>0</v>
      </c>
      <c r="AV56" s="78">
        <f t="shared" si="81"/>
        <v>0</v>
      </c>
      <c r="AW56" s="78">
        <f t="shared" si="81"/>
        <v>0</v>
      </c>
      <c r="AX56" s="78">
        <f t="shared" si="81"/>
        <v>0</v>
      </c>
      <c r="AY56" s="78">
        <f t="shared" si="81"/>
        <v>0</v>
      </c>
      <c r="AZ56" s="78">
        <f t="shared" si="81"/>
        <v>0</v>
      </c>
      <c r="BA56" s="78">
        <f t="shared" si="81"/>
        <v>0</v>
      </c>
      <c r="BB56" s="78">
        <f t="shared" si="81"/>
        <v>5</v>
      </c>
      <c r="BC56" s="78">
        <f t="shared" si="81"/>
        <v>53</v>
      </c>
      <c r="BD56" s="78">
        <f t="shared" si="80"/>
        <v>530</v>
      </c>
      <c r="BE56" s="78">
        <f t="shared" si="74"/>
        <v>5300</v>
      </c>
      <c r="BF56" s="76"/>
      <c r="BG56" s="76">
        <f t="shared" si="16"/>
        <v>0</v>
      </c>
      <c r="BH56" s="78">
        <f t="shared" si="17"/>
        <v>0</v>
      </c>
      <c r="BI56" s="78">
        <f t="shared" si="18"/>
        <v>0</v>
      </c>
      <c r="BJ56" s="78">
        <f t="shared" si="19"/>
        <v>0</v>
      </c>
      <c r="BK56" s="78">
        <f t="shared" si="20"/>
        <v>0</v>
      </c>
      <c r="BL56" s="78">
        <f t="shared" si="21"/>
        <v>0</v>
      </c>
      <c r="BM56" s="78">
        <f t="shared" si="22"/>
        <v>0</v>
      </c>
      <c r="BN56" s="78">
        <f t="shared" si="23"/>
        <v>0</v>
      </c>
      <c r="BO56" s="78">
        <f t="shared" si="24"/>
        <v>0</v>
      </c>
      <c r="BP56" s="78">
        <f t="shared" si="25"/>
        <v>0</v>
      </c>
      <c r="BQ56" s="78">
        <f t="shared" si="26"/>
        <v>0</v>
      </c>
      <c r="BR56" s="78">
        <f t="shared" si="27"/>
        <v>0</v>
      </c>
      <c r="BS56" s="78">
        <f t="shared" si="28"/>
        <v>0</v>
      </c>
      <c r="BT56" s="78">
        <f t="shared" si="29"/>
        <v>50</v>
      </c>
      <c r="BU56" s="78">
        <f t="shared" si="30"/>
        <v>3</v>
      </c>
      <c r="BV56" s="78">
        <f t="shared" si="31"/>
        <v>0</v>
      </c>
      <c r="BW56" s="78">
        <f t="shared" si="32"/>
        <v>0</v>
      </c>
      <c r="BX56" s="76"/>
      <c r="BY56" s="76"/>
      <c r="BZ56" s="78">
        <f t="shared" si="33"/>
        <v>0</v>
      </c>
      <c r="CA56" s="78"/>
      <c r="CB56" s="78"/>
      <c r="CC56" s="78">
        <f t="shared" si="34"/>
        <v>0</v>
      </c>
      <c r="CD56" s="78"/>
      <c r="CE56" s="78"/>
      <c r="CF56" s="78">
        <f t="shared" si="35"/>
        <v>0</v>
      </c>
      <c r="CG56" s="76"/>
      <c r="CH56" s="78"/>
      <c r="CI56" s="78">
        <f t="shared" si="36"/>
        <v>0</v>
      </c>
      <c r="CJ56" s="76"/>
      <c r="CK56" s="78"/>
      <c r="CL56" s="78">
        <f t="shared" si="37"/>
        <v>53</v>
      </c>
      <c r="CM56" s="76"/>
      <c r="CN56" s="78">
        <f t="shared" si="38"/>
        <v>0</v>
      </c>
      <c r="CO56" s="76"/>
      <c r="CP56" s="76"/>
      <c r="CQ56" s="76" t="str">
        <f t="shared" si="39"/>
        <v/>
      </c>
      <c r="CR56" s="76" t="str">
        <f t="shared" si="40"/>
        <v/>
      </c>
      <c r="CS56" s="76" t="str">
        <f t="shared" si="41"/>
        <v xml:space="preserve">   billones</v>
      </c>
      <c r="CT56" s="76" t="str">
        <f t="shared" si="42"/>
        <v/>
      </c>
      <c r="CU56" s="76" t="str">
        <f t="shared" si="43"/>
        <v/>
      </c>
      <c r="CV56" s="76" t="str">
        <f t="shared" si="44"/>
        <v xml:space="preserve">  mil</v>
      </c>
      <c r="CW56" s="76" t="str">
        <f t="shared" si="45"/>
        <v/>
      </c>
      <c r="CX56" s="76" t="str">
        <f t="shared" si="46"/>
        <v/>
      </c>
      <c r="CY56" s="76" t="str">
        <f t="shared" si="47"/>
        <v xml:space="preserve">   millones</v>
      </c>
      <c r="CZ56" s="76" t="str">
        <f t="shared" si="48"/>
        <v/>
      </c>
      <c r="DA56" s="76" t="str">
        <f t="shared" si="49"/>
        <v/>
      </c>
      <c r="DB56" s="76" t="str">
        <f t="shared" si="50"/>
        <v xml:space="preserve">  mil</v>
      </c>
      <c r="DC56" s="76" t="str">
        <f t="shared" si="51"/>
        <v/>
      </c>
      <c r="DD56" s="76" t="str">
        <f t="shared" si="52"/>
        <v xml:space="preserve">Cincuenta y </v>
      </c>
      <c r="DE56" s="76" t="str">
        <f t="shared" si="53"/>
        <v>Tres Pesos</v>
      </c>
      <c r="DF56" s="76" t="str">
        <f t="shared" si="54"/>
        <v xml:space="preserve">  Centavos</v>
      </c>
      <c r="DG56" s="76" t="str">
        <f t="shared" si="55"/>
        <v xml:space="preserve">  centavos</v>
      </c>
      <c r="DH56" s="76" t="str">
        <f t="shared" si="56"/>
        <v xml:space="preserve"> </v>
      </c>
      <c r="DI56" s="76" t="str">
        <f t="shared" si="57"/>
        <v/>
      </c>
      <c r="DJ56" s="76"/>
      <c r="DK56" s="76" t="str">
        <f t="shared" si="58"/>
        <v xml:space="preserve"> </v>
      </c>
      <c r="DL56" s="76" t="str">
        <f t="shared" si="59"/>
        <v/>
      </c>
      <c r="DM56" s="76"/>
      <c r="DN56" s="76" t="str">
        <f t="shared" si="60"/>
        <v xml:space="preserve"> </v>
      </c>
      <c r="DO56" s="76" t="str">
        <f t="shared" si="61"/>
        <v/>
      </c>
      <c r="DP56" s="76"/>
      <c r="DQ56" s="76" t="str">
        <f t="shared" si="62"/>
        <v xml:space="preserve"> </v>
      </c>
      <c r="DR56" s="76" t="str">
        <f t="shared" si="63"/>
        <v/>
      </c>
      <c r="DS56" s="76"/>
      <c r="DT56" s="76" t="e">
        <f t="shared" si="64"/>
        <v>#N/A</v>
      </c>
      <c r="DU56" s="76" t="str">
        <f t="shared" si="65"/>
        <v xml:space="preserve"> Pesos</v>
      </c>
      <c r="DV56" s="76" t="str">
        <f t="shared" si="66"/>
        <v xml:space="preserve"> </v>
      </c>
      <c r="DW56" s="76" t="str">
        <f t="shared" si="67"/>
        <v/>
      </c>
      <c r="DX56" s="76"/>
      <c r="DY56" s="76"/>
      <c r="DZ56" s="76"/>
      <c r="EA56" s="76" t="str">
        <f t="shared" si="68"/>
        <v xml:space="preserve"> </v>
      </c>
      <c r="EB56" s="76"/>
      <c r="EC56" s="76"/>
      <c r="ED56" s="76" t="str">
        <f t="shared" si="69"/>
        <v xml:space="preserve"> </v>
      </c>
      <c r="EE56" s="76"/>
      <c r="EF56" s="76"/>
      <c r="EG56" s="79" t="str">
        <f t="shared" si="70"/>
        <v xml:space="preserve"> </v>
      </c>
      <c r="EH56" s="76"/>
      <c r="EI56" s="76"/>
      <c r="EJ56" s="79" t="str">
        <f t="shared" si="71"/>
        <v xml:space="preserve"> </v>
      </c>
      <c r="EK56" s="76"/>
      <c r="EL56" s="76"/>
      <c r="EM56" s="79" t="str">
        <f t="shared" si="72"/>
        <v>Cincuenta y Tres Pesos</v>
      </c>
      <c r="EN56" s="79"/>
      <c r="EO56" s="79" t="str">
        <f t="shared" si="73"/>
        <v xml:space="preserve"> </v>
      </c>
      <c r="EP56" s="76"/>
    </row>
    <row r="57" spans="1:148" hidden="1" x14ac:dyDescent="0.2">
      <c r="A57" s="74">
        <v>54</v>
      </c>
      <c r="B57" s="75" t="str">
        <f t="shared" si="3"/>
        <v>Cincuenta y Cuatro Pesos M/L</v>
      </c>
      <c r="C57" s="76"/>
      <c r="D57" s="77">
        <f t="shared" si="4"/>
        <v>54</v>
      </c>
      <c r="E57" s="76" t="str">
        <f t="shared" si="5"/>
        <v/>
      </c>
      <c r="F57" s="76" t="str">
        <f t="shared" si="6"/>
        <v xml:space="preserve"> Pesos</v>
      </c>
      <c r="G57" s="76" t="str">
        <f t="shared" si="7"/>
        <v xml:space="preserve">  billones</v>
      </c>
      <c r="H57" s="76"/>
      <c r="I57" s="76" t="str">
        <f t="shared" si="8"/>
        <v xml:space="preserve"> Pesos</v>
      </c>
      <c r="J57" s="76" t="s">
        <v>79</v>
      </c>
      <c r="K57" s="76"/>
      <c r="L57" s="76" t="str">
        <f t="shared" si="9"/>
        <v xml:space="preserve"> Pesos</v>
      </c>
      <c r="M57" s="76" t="str">
        <f t="shared" si="10"/>
        <v xml:space="preserve">  millones</v>
      </c>
      <c r="N57" s="76"/>
      <c r="O57" s="76" t="str">
        <f t="shared" si="11"/>
        <v xml:space="preserve"> Pesos</v>
      </c>
      <c r="P57" s="76" t="s">
        <v>79</v>
      </c>
      <c r="Q57" s="76"/>
      <c r="R57" s="76" t="str">
        <f t="shared" si="12"/>
        <v xml:space="preserve"> y </v>
      </c>
      <c r="S57" s="76" t="str">
        <f t="shared" si="13"/>
        <v xml:space="preserve"> Pesos</v>
      </c>
      <c r="T57" s="76" t="str">
        <f t="shared" si="14"/>
        <v xml:space="preserve"> Centavos</v>
      </c>
      <c r="U57" s="76" t="str">
        <f t="shared" si="15"/>
        <v xml:space="preserve"> centavos</v>
      </c>
      <c r="V57" s="76">
        <v>15</v>
      </c>
      <c r="W57" s="76">
        <v>14</v>
      </c>
      <c r="X57" s="76">
        <v>13</v>
      </c>
      <c r="Y57" s="76">
        <v>12</v>
      </c>
      <c r="Z57" s="76">
        <v>11</v>
      </c>
      <c r="AA57" s="76">
        <v>10</v>
      </c>
      <c r="AB57" s="76">
        <v>9</v>
      </c>
      <c r="AC57" s="76">
        <f t="shared" si="82"/>
        <v>8</v>
      </c>
      <c r="AD57" s="76">
        <f t="shared" si="82"/>
        <v>7</v>
      </c>
      <c r="AE57" s="76">
        <f t="shared" si="82"/>
        <v>6</v>
      </c>
      <c r="AF57" s="76">
        <f t="shared" si="82"/>
        <v>5</v>
      </c>
      <c r="AG57" s="76">
        <f t="shared" si="82"/>
        <v>4</v>
      </c>
      <c r="AH57" s="76">
        <f t="shared" si="82"/>
        <v>3</v>
      </c>
      <c r="AI57" s="76">
        <f t="shared" si="82"/>
        <v>2</v>
      </c>
      <c r="AJ57" s="76">
        <f t="shared" si="82"/>
        <v>1</v>
      </c>
      <c r="AK57" s="76">
        <f t="shared" si="82"/>
        <v>0</v>
      </c>
      <c r="AL57" s="76">
        <f t="shared" si="82"/>
        <v>-1</v>
      </c>
      <c r="AM57" s="76">
        <f t="shared" si="82"/>
        <v>-2</v>
      </c>
      <c r="AN57" s="76"/>
      <c r="AO57" s="78">
        <f t="shared" si="81"/>
        <v>0</v>
      </c>
      <c r="AP57" s="78">
        <f t="shared" si="81"/>
        <v>0</v>
      </c>
      <c r="AQ57" s="78">
        <f t="shared" si="81"/>
        <v>0</v>
      </c>
      <c r="AR57" s="78">
        <f t="shared" si="81"/>
        <v>0</v>
      </c>
      <c r="AS57" s="78">
        <f t="shared" si="81"/>
        <v>0</v>
      </c>
      <c r="AT57" s="78">
        <f t="shared" si="81"/>
        <v>0</v>
      </c>
      <c r="AU57" s="78">
        <f t="shared" si="81"/>
        <v>0</v>
      </c>
      <c r="AV57" s="78">
        <f t="shared" si="81"/>
        <v>0</v>
      </c>
      <c r="AW57" s="78">
        <f t="shared" si="81"/>
        <v>0</v>
      </c>
      <c r="AX57" s="78">
        <f t="shared" si="81"/>
        <v>0</v>
      </c>
      <c r="AY57" s="78">
        <f t="shared" si="81"/>
        <v>0</v>
      </c>
      <c r="AZ57" s="78">
        <f t="shared" si="81"/>
        <v>0</v>
      </c>
      <c r="BA57" s="78">
        <f t="shared" si="81"/>
        <v>0</v>
      </c>
      <c r="BB57" s="78">
        <f t="shared" si="81"/>
        <v>5</v>
      </c>
      <c r="BC57" s="78">
        <f t="shared" si="81"/>
        <v>54</v>
      </c>
      <c r="BD57" s="78">
        <f t="shared" si="80"/>
        <v>540</v>
      </c>
      <c r="BE57" s="78">
        <f t="shared" si="74"/>
        <v>5400</v>
      </c>
      <c r="BF57" s="76"/>
      <c r="BG57" s="76">
        <f t="shared" si="16"/>
        <v>0</v>
      </c>
      <c r="BH57" s="78">
        <f t="shared" si="17"/>
        <v>0</v>
      </c>
      <c r="BI57" s="78">
        <f t="shared" si="18"/>
        <v>0</v>
      </c>
      <c r="BJ57" s="78">
        <f t="shared" si="19"/>
        <v>0</v>
      </c>
      <c r="BK57" s="78">
        <f t="shared" si="20"/>
        <v>0</v>
      </c>
      <c r="BL57" s="78">
        <f t="shared" si="21"/>
        <v>0</v>
      </c>
      <c r="BM57" s="78">
        <f t="shared" si="22"/>
        <v>0</v>
      </c>
      <c r="BN57" s="78">
        <f t="shared" si="23"/>
        <v>0</v>
      </c>
      <c r="BO57" s="78">
        <f t="shared" si="24"/>
        <v>0</v>
      </c>
      <c r="BP57" s="78">
        <f t="shared" si="25"/>
        <v>0</v>
      </c>
      <c r="BQ57" s="78">
        <f t="shared" si="26"/>
        <v>0</v>
      </c>
      <c r="BR57" s="78">
        <f t="shared" si="27"/>
        <v>0</v>
      </c>
      <c r="BS57" s="78">
        <f t="shared" si="28"/>
        <v>0</v>
      </c>
      <c r="BT57" s="78">
        <f t="shared" si="29"/>
        <v>50</v>
      </c>
      <c r="BU57" s="78">
        <f t="shared" si="30"/>
        <v>4</v>
      </c>
      <c r="BV57" s="78">
        <f t="shared" si="31"/>
        <v>0</v>
      </c>
      <c r="BW57" s="78">
        <f t="shared" si="32"/>
        <v>0</v>
      </c>
      <c r="BX57" s="76"/>
      <c r="BY57" s="76"/>
      <c r="BZ57" s="78">
        <f t="shared" si="33"/>
        <v>0</v>
      </c>
      <c r="CA57" s="78"/>
      <c r="CB57" s="78"/>
      <c r="CC57" s="78">
        <f t="shared" si="34"/>
        <v>0</v>
      </c>
      <c r="CD57" s="78"/>
      <c r="CE57" s="78"/>
      <c r="CF57" s="78">
        <f t="shared" si="35"/>
        <v>0</v>
      </c>
      <c r="CG57" s="76"/>
      <c r="CH57" s="78"/>
      <c r="CI57" s="78">
        <f t="shared" si="36"/>
        <v>0</v>
      </c>
      <c r="CJ57" s="76"/>
      <c r="CK57" s="78"/>
      <c r="CL57" s="78">
        <f t="shared" si="37"/>
        <v>54</v>
      </c>
      <c r="CM57" s="76"/>
      <c r="CN57" s="78">
        <f t="shared" si="38"/>
        <v>0</v>
      </c>
      <c r="CO57" s="76"/>
      <c r="CP57" s="76"/>
      <c r="CQ57" s="76" t="str">
        <f t="shared" si="39"/>
        <v/>
      </c>
      <c r="CR57" s="76" t="str">
        <f t="shared" si="40"/>
        <v/>
      </c>
      <c r="CS57" s="76" t="str">
        <f t="shared" si="41"/>
        <v xml:space="preserve">   billones</v>
      </c>
      <c r="CT57" s="76" t="str">
        <f t="shared" si="42"/>
        <v/>
      </c>
      <c r="CU57" s="76" t="str">
        <f t="shared" si="43"/>
        <v/>
      </c>
      <c r="CV57" s="76" t="str">
        <f t="shared" si="44"/>
        <v xml:space="preserve">  mil</v>
      </c>
      <c r="CW57" s="76" t="str">
        <f t="shared" si="45"/>
        <v/>
      </c>
      <c r="CX57" s="76" t="str">
        <f t="shared" si="46"/>
        <v/>
      </c>
      <c r="CY57" s="76" t="str">
        <f t="shared" si="47"/>
        <v xml:space="preserve">   millones</v>
      </c>
      <c r="CZ57" s="76" t="str">
        <f t="shared" si="48"/>
        <v/>
      </c>
      <c r="DA57" s="76" t="str">
        <f t="shared" si="49"/>
        <v/>
      </c>
      <c r="DB57" s="76" t="str">
        <f t="shared" si="50"/>
        <v xml:space="preserve">  mil</v>
      </c>
      <c r="DC57" s="76" t="str">
        <f t="shared" si="51"/>
        <v/>
      </c>
      <c r="DD57" s="76" t="str">
        <f t="shared" si="52"/>
        <v xml:space="preserve">Cincuenta y </v>
      </c>
      <c r="DE57" s="76" t="str">
        <f t="shared" si="53"/>
        <v>Cuatro Pesos</v>
      </c>
      <c r="DF57" s="76" t="str">
        <f t="shared" si="54"/>
        <v xml:space="preserve">  Centavos</v>
      </c>
      <c r="DG57" s="76" t="str">
        <f t="shared" si="55"/>
        <v xml:space="preserve">  centavos</v>
      </c>
      <c r="DH57" s="76" t="str">
        <f t="shared" si="56"/>
        <v xml:space="preserve"> </v>
      </c>
      <c r="DI57" s="76" t="str">
        <f t="shared" si="57"/>
        <v/>
      </c>
      <c r="DJ57" s="76"/>
      <c r="DK57" s="76" t="str">
        <f t="shared" si="58"/>
        <v xml:space="preserve"> </v>
      </c>
      <c r="DL57" s="76" t="str">
        <f t="shared" si="59"/>
        <v/>
      </c>
      <c r="DM57" s="76"/>
      <c r="DN57" s="76" t="str">
        <f t="shared" si="60"/>
        <v xml:space="preserve"> </v>
      </c>
      <c r="DO57" s="76" t="str">
        <f t="shared" si="61"/>
        <v/>
      </c>
      <c r="DP57" s="76"/>
      <c r="DQ57" s="76" t="str">
        <f t="shared" si="62"/>
        <v xml:space="preserve"> </v>
      </c>
      <c r="DR57" s="76" t="str">
        <f t="shared" si="63"/>
        <v/>
      </c>
      <c r="DS57" s="76"/>
      <c r="DT57" s="76" t="e">
        <f t="shared" si="64"/>
        <v>#N/A</v>
      </c>
      <c r="DU57" s="76" t="str">
        <f t="shared" si="65"/>
        <v xml:space="preserve"> Pesos</v>
      </c>
      <c r="DV57" s="76" t="str">
        <f t="shared" si="66"/>
        <v xml:space="preserve"> </v>
      </c>
      <c r="DW57" s="76" t="str">
        <f t="shared" si="67"/>
        <v/>
      </c>
      <c r="DX57" s="76"/>
      <c r="DY57" s="76"/>
      <c r="DZ57" s="76"/>
      <c r="EA57" s="76" t="str">
        <f t="shared" si="68"/>
        <v xml:space="preserve"> </v>
      </c>
      <c r="EB57" s="76"/>
      <c r="EC57" s="76"/>
      <c r="ED57" s="76" t="str">
        <f t="shared" si="69"/>
        <v xml:space="preserve"> </v>
      </c>
      <c r="EE57" s="76"/>
      <c r="EF57" s="76"/>
      <c r="EG57" s="79" t="str">
        <f t="shared" si="70"/>
        <v xml:space="preserve"> </v>
      </c>
      <c r="EH57" s="76"/>
      <c r="EI57" s="76"/>
      <c r="EJ57" s="79" t="str">
        <f t="shared" si="71"/>
        <v xml:space="preserve"> </v>
      </c>
      <c r="EK57" s="76"/>
      <c r="EL57" s="76"/>
      <c r="EM57" s="79" t="str">
        <f t="shared" si="72"/>
        <v>Cincuenta y Cuatro Pesos</v>
      </c>
      <c r="EN57" s="79"/>
      <c r="EO57" s="79" t="str">
        <f t="shared" si="73"/>
        <v xml:space="preserve"> </v>
      </c>
      <c r="EP57" s="76"/>
      <c r="ER57" s="80"/>
    </row>
    <row r="58" spans="1:148" hidden="1" x14ac:dyDescent="0.2">
      <c r="A58" s="74">
        <v>55</v>
      </c>
      <c r="B58" s="75" t="str">
        <f t="shared" si="3"/>
        <v>Cincuenta y Cinco Pesos M/L</v>
      </c>
      <c r="C58" s="76"/>
      <c r="D58" s="77">
        <f t="shared" si="4"/>
        <v>55</v>
      </c>
      <c r="E58" s="76" t="str">
        <f t="shared" si="5"/>
        <v/>
      </c>
      <c r="F58" s="76" t="str">
        <f t="shared" si="6"/>
        <v xml:space="preserve"> Pesos</v>
      </c>
      <c r="G58" s="76" t="str">
        <f t="shared" si="7"/>
        <v xml:space="preserve">  billones</v>
      </c>
      <c r="H58" s="76"/>
      <c r="I58" s="76" t="str">
        <f t="shared" si="8"/>
        <v xml:space="preserve"> Pesos</v>
      </c>
      <c r="J58" s="76" t="s">
        <v>79</v>
      </c>
      <c r="K58" s="76"/>
      <c r="L58" s="76" t="str">
        <f t="shared" si="9"/>
        <v xml:space="preserve"> Pesos</v>
      </c>
      <c r="M58" s="76" t="str">
        <f t="shared" si="10"/>
        <v xml:space="preserve">  millones</v>
      </c>
      <c r="N58" s="76"/>
      <c r="O58" s="76" t="str">
        <f t="shared" si="11"/>
        <v xml:space="preserve"> Pesos</v>
      </c>
      <c r="P58" s="76" t="s">
        <v>79</v>
      </c>
      <c r="Q58" s="76"/>
      <c r="R58" s="76" t="str">
        <f t="shared" si="12"/>
        <v xml:space="preserve"> y </v>
      </c>
      <c r="S58" s="76" t="str">
        <f t="shared" si="13"/>
        <v xml:space="preserve"> Pesos</v>
      </c>
      <c r="T58" s="76" t="str">
        <f t="shared" si="14"/>
        <v xml:space="preserve"> Centavos</v>
      </c>
      <c r="U58" s="76" t="str">
        <f t="shared" si="15"/>
        <v xml:space="preserve"> centavos</v>
      </c>
      <c r="V58" s="76">
        <v>15</v>
      </c>
      <c r="W58" s="76">
        <v>14</v>
      </c>
      <c r="X58" s="76">
        <v>13</v>
      </c>
      <c r="Y58" s="76">
        <v>12</v>
      </c>
      <c r="Z58" s="76">
        <v>11</v>
      </c>
      <c r="AA58" s="76">
        <v>10</v>
      </c>
      <c r="AB58" s="76">
        <v>9</v>
      </c>
      <c r="AC58" s="76">
        <f t="shared" si="82"/>
        <v>8</v>
      </c>
      <c r="AD58" s="76">
        <f t="shared" si="82"/>
        <v>7</v>
      </c>
      <c r="AE58" s="76">
        <f t="shared" si="82"/>
        <v>6</v>
      </c>
      <c r="AF58" s="76">
        <f t="shared" si="82"/>
        <v>5</v>
      </c>
      <c r="AG58" s="76">
        <f t="shared" si="82"/>
        <v>4</v>
      </c>
      <c r="AH58" s="76">
        <f t="shared" si="82"/>
        <v>3</v>
      </c>
      <c r="AI58" s="76">
        <f t="shared" si="82"/>
        <v>2</v>
      </c>
      <c r="AJ58" s="76">
        <f t="shared" si="82"/>
        <v>1</v>
      </c>
      <c r="AK58" s="76">
        <f t="shared" si="82"/>
        <v>0</v>
      </c>
      <c r="AL58" s="76">
        <f t="shared" si="82"/>
        <v>-1</v>
      </c>
      <c r="AM58" s="76">
        <f t="shared" si="82"/>
        <v>-2</v>
      </c>
      <c r="AN58" s="76"/>
      <c r="AO58" s="78">
        <f t="shared" si="81"/>
        <v>0</v>
      </c>
      <c r="AP58" s="78">
        <f t="shared" si="81"/>
        <v>0</v>
      </c>
      <c r="AQ58" s="78">
        <f t="shared" si="81"/>
        <v>0</v>
      </c>
      <c r="AR58" s="78">
        <f t="shared" si="81"/>
        <v>0</v>
      </c>
      <c r="AS58" s="78">
        <f t="shared" si="81"/>
        <v>0</v>
      </c>
      <c r="AT58" s="78">
        <f t="shared" si="81"/>
        <v>0</v>
      </c>
      <c r="AU58" s="78">
        <f t="shared" si="81"/>
        <v>0</v>
      </c>
      <c r="AV58" s="78">
        <f t="shared" si="81"/>
        <v>0</v>
      </c>
      <c r="AW58" s="78">
        <f t="shared" si="81"/>
        <v>0</v>
      </c>
      <c r="AX58" s="78">
        <f t="shared" si="81"/>
        <v>0</v>
      </c>
      <c r="AY58" s="78">
        <f t="shared" si="81"/>
        <v>0</v>
      </c>
      <c r="AZ58" s="78">
        <f t="shared" si="81"/>
        <v>0</v>
      </c>
      <c r="BA58" s="78">
        <f t="shared" si="81"/>
        <v>0</v>
      </c>
      <c r="BB58" s="78">
        <f t="shared" si="81"/>
        <v>5</v>
      </c>
      <c r="BC58" s="78">
        <f t="shared" si="81"/>
        <v>55</v>
      </c>
      <c r="BD58" s="78">
        <f t="shared" si="80"/>
        <v>550</v>
      </c>
      <c r="BE58" s="78">
        <f t="shared" si="74"/>
        <v>5500</v>
      </c>
      <c r="BF58" s="76"/>
      <c r="BG58" s="76">
        <f t="shared" si="16"/>
        <v>0</v>
      </c>
      <c r="BH58" s="78">
        <f t="shared" si="17"/>
        <v>0</v>
      </c>
      <c r="BI58" s="78">
        <f t="shared" si="18"/>
        <v>0</v>
      </c>
      <c r="BJ58" s="78">
        <f t="shared" si="19"/>
        <v>0</v>
      </c>
      <c r="BK58" s="78">
        <f t="shared" si="20"/>
        <v>0</v>
      </c>
      <c r="BL58" s="78">
        <f t="shared" si="21"/>
        <v>0</v>
      </c>
      <c r="BM58" s="78">
        <f t="shared" si="22"/>
        <v>0</v>
      </c>
      <c r="BN58" s="78">
        <f t="shared" si="23"/>
        <v>0</v>
      </c>
      <c r="BO58" s="78">
        <f t="shared" si="24"/>
        <v>0</v>
      </c>
      <c r="BP58" s="78">
        <f t="shared" si="25"/>
        <v>0</v>
      </c>
      <c r="BQ58" s="78">
        <f t="shared" si="26"/>
        <v>0</v>
      </c>
      <c r="BR58" s="78">
        <f t="shared" si="27"/>
        <v>0</v>
      </c>
      <c r="BS58" s="78">
        <f t="shared" si="28"/>
        <v>0</v>
      </c>
      <c r="BT58" s="78">
        <f t="shared" si="29"/>
        <v>50</v>
      </c>
      <c r="BU58" s="78">
        <f t="shared" si="30"/>
        <v>5</v>
      </c>
      <c r="BV58" s="78">
        <f t="shared" si="31"/>
        <v>0</v>
      </c>
      <c r="BW58" s="78">
        <f t="shared" si="32"/>
        <v>0</v>
      </c>
      <c r="BX58" s="76"/>
      <c r="BY58" s="76"/>
      <c r="BZ58" s="78">
        <f t="shared" si="33"/>
        <v>0</v>
      </c>
      <c r="CA58" s="78"/>
      <c r="CB58" s="78"/>
      <c r="CC58" s="78">
        <f t="shared" si="34"/>
        <v>0</v>
      </c>
      <c r="CD58" s="78"/>
      <c r="CE58" s="78"/>
      <c r="CF58" s="78">
        <f t="shared" si="35"/>
        <v>0</v>
      </c>
      <c r="CG58" s="76"/>
      <c r="CH58" s="78"/>
      <c r="CI58" s="78">
        <f t="shared" si="36"/>
        <v>0</v>
      </c>
      <c r="CJ58" s="76"/>
      <c r="CK58" s="78"/>
      <c r="CL58" s="78">
        <f t="shared" si="37"/>
        <v>55</v>
      </c>
      <c r="CM58" s="76"/>
      <c r="CN58" s="78">
        <f t="shared" si="38"/>
        <v>0</v>
      </c>
      <c r="CO58" s="76"/>
      <c r="CP58" s="76"/>
      <c r="CQ58" s="76" t="str">
        <f t="shared" si="39"/>
        <v/>
      </c>
      <c r="CR58" s="76" t="str">
        <f t="shared" si="40"/>
        <v/>
      </c>
      <c r="CS58" s="76" t="str">
        <f t="shared" si="41"/>
        <v xml:space="preserve">   billones</v>
      </c>
      <c r="CT58" s="76" t="str">
        <f t="shared" si="42"/>
        <v/>
      </c>
      <c r="CU58" s="76" t="str">
        <f t="shared" si="43"/>
        <v/>
      </c>
      <c r="CV58" s="76" t="str">
        <f t="shared" si="44"/>
        <v xml:space="preserve">  mil</v>
      </c>
      <c r="CW58" s="76" t="str">
        <f t="shared" si="45"/>
        <v/>
      </c>
      <c r="CX58" s="76" t="str">
        <f t="shared" si="46"/>
        <v/>
      </c>
      <c r="CY58" s="76" t="str">
        <f t="shared" si="47"/>
        <v xml:space="preserve">   millones</v>
      </c>
      <c r="CZ58" s="76" t="str">
        <f t="shared" si="48"/>
        <v/>
      </c>
      <c r="DA58" s="76" t="str">
        <f t="shared" si="49"/>
        <v/>
      </c>
      <c r="DB58" s="76" t="str">
        <f t="shared" si="50"/>
        <v xml:space="preserve">  mil</v>
      </c>
      <c r="DC58" s="76" t="str">
        <f t="shared" si="51"/>
        <v/>
      </c>
      <c r="DD58" s="76" t="str">
        <f t="shared" si="52"/>
        <v xml:space="preserve">Cincuenta y </v>
      </c>
      <c r="DE58" s="76" t="str">
        <f t="shared" si="53"/>
        <v>Cinco Pesos</v>
      </c>
      <c r="DF58" s="76" t="str">
        <f t="shared" si="54"/>
        <v xml:space="preserve">  Centavos</v>
      </c>
      <c r="DG58" s="76" t="str">
        <f t="shared" si="55"/>
        <v xml:space="preserve">  centavos</v>
      </c>
      <c r="DH58" s="76" t="str">
        <f t="shared" si="56"/>
        <v xml:space="preserve"> </v>
      </c>
      <c r="DI58" s="76" t="str">
        <f t="shared" si="57"/>
        <v/>
      </c>
      <c r="DJ58" s="76"/>
      <c r="DK58" s="76" t="str">
        <f t="shared" si="58"/>
        <v xml:space="preserve"> </v>
      </c>
      <c r="DL58" s="76" t="str">
        <f t="shared" si="59"/>
        <v/>
      </c>
      <c r="DM58" s="76"/>
      <c r="DN58" s="76" t="str">
        <f t="shared" si="60"/>
        <v xml:space="preserve"> </v>
      </c>
      <c r="DO58" s="76" t="str">
        <f t="shared" si="61"/>
        <v/>
      </c>
      <c r="DP58" s="76"/>
      <c r="DQ58" s="76" t="str">
        <f t="shared" si="62"/>
        <v xml:space="preserve"> </v>
      </c>
      <c r="DR58" s="76" t="str">
        <f t="shared" si="63"/>
        <v/>
      </c>
      <c r="DS58" s="76"/>
      <c r="DT58" s="76" t="e">
        <f t="shared" si="64"/>
        <v>#N/A</v>
      </c>
      <c r="DU58" s="76" t="str">
        <f t="shared" si="65"/>
        <v xml:space="preserve"> Pesos</v>
      </c>
      <c r="DV58" s="76" t="str">
        <f t="shared" si="66"/>
        <v xml:space="preserve"> </v>
      </c>
      <c r="DW58" s="76" t="str">
        <f t="shared" si="67"/>
        <v/>
      </c>
      <c r="DX58" s="76"/>
      <c r="DY58" s="76"/>
      <c r="DZ58" s="76"/>
      <c r="EA58" s="76" t="str">
        <f t="shared" si="68"/>
        <v xml:space="preserve"> </v>
      </c>
      <c r="EB58" s="76"/>
      <c r="EC58" s="76"/>
      <c r="ED58" s="76" t="str">
        <f t="shared" si="69"/>
        <v xml:space="preserve"> </v>
      </c>
      <c r="EE58" s="76"/>
      <c r="EF58" s="76"/>
      <c r="EG58" s="79" t="str">
        <f t="shared" si="70"/>
        <v xml:space="preserve"> </v>
      </c>
      <c r="EH58" s="76"/>
      <c r="EI58" s="76"/>
      <c r="EJ58" s="79" t="str">
        <f t="shared" si="71"/>
        <v xml:space="preserve"> </v>
      </c>
      <c r="EK58" s="76"/>
      <c r="EL58" s="76"/>
      <c r="EM58" s="79" t="str">
        <f t="shared" si="72"/>
        <v>Cincuenta y Cinco Pesos</v>
      </c>
      <c r="EN58" s="79"/>
      <c r="EO58" s="79" t="str">
        <f t="shared" si="73"/>
        <v xml:space="preserve"> </v>
      </c>
      <c r="EP58" s="76"/>
    </row>
    <row r="59" spans="1:148" hidden="1" x14ac:dyDescent="0.2">
      <c r="A59" s="74">
        <v>56</v>
      </c>
      <c r="B59" s="75" t="str">
        <f t="shared" si="3"/>
        <v>Cincuenta y Seis Pesos M/L</v>
      </c>
      <c r="C59" s="76"/>
      <c r="D59" s="77">
        <f t="shared" si="4"/>
        <v>56</v>
      </c>
      <c r="E59" s="76" t="str">
        <f t="shared" si="5"/>
        <v/>
      </c>
      <c r="F59" s="76" t="str">
        <f t="shared" si="6"/>
        <v xml:space="preserve"> Pesos</v>
      </c>
      <c r="G59" s="76" t="str">
        <f t="shared" si="7"/>
        <v xml:space="preserve">  billones</v>
      </c>
      <c r="H59" s="76"/>
      <c r="I59" s="76" t="str">
        <f t="shared" si="8"/>
        <v xml:space="preserve"> Pesos</v>
      </c>
      <c r="J59" s="76" t="s">
        <v>79</v>
      </c>
      <c r="K59" s="76"/>
      <c r="L59" s="76" t="str">
        <f t="shared" si="9"/>
        <v xml:space="preserve"> Pesos</v>
      </c>
      <c r="M59" s="76" t="str">
        <f t="shared" si="10"/>
        <v xml:space="preserve">  millones</v>
      </c>
      <c r="N59" s="76"/>
      <c r="O59" s="76" t="str">
        <f t="shared" si="11"/>
        <v xml:space="preserve"> Pesos</v>
      </c>
      <c r="P59" s="76" t="s">
        <v>79</v>
      </c>
      <c r="Q59" s="76"/>
      <c r="R59" s="76" t="str">
        <f t="shared" si="12"/>
        <v xml:space="preserve"> y </v>
      </c>
      <c r="S59" s="76" t="str">
        <f t="shared" si="13"/>
        <v xml:space="preserve"> Pesos</v>
      </c>
      <c r="T59" s="76" t="str">
        <f t="shared" si="14"/>
        <v xml:space="preserve"> Centavos</v>
      </c>
      <c r="U59" s="76" t="str">
        <f t="shared" si="15"/>
        <v xml:space="preserve"> centavos</v>
      </c>
      <c r="V59" s="76">
        <v>15</v>
      </c>
      <c r="W59" s="76">
        <v>14</v>
      </c>
      <c r="X59" s="76">
        <v>13</v>
      </c>
      <c r="Y59" s="76">
        <v>12</v>
      </c>
      <c r="Z59" s="76">
        <v>11</v>
      </c>
      <c r="AA59" s="76">
        <v>10</v>
      </c>
      <c r="AB59" s="76">
        <v>9</v>
      </c>
      <c r="AC59" s="76">
        <f t="shared" si="82"/>
        <v>8</v>
      </c>
      <c r="AD59" s="76">
        <f t="shared" si="82"/>
        <v>7</v>
      </c>
      <c r="AE59" s="76">
        <f t="shared" si="82"/>
        <v>6</v>
      </c>
      <c r="AF59" s="76">
        <f t="shared" si="82"/>
        <v>5</v>
      </c>
      <c r="AG59" s="76">
        <f t="shared" si="82"/>
        <v>4</v>
      </c>
      <c r="AH59" s="76">
        <f t="shared" si="82"/>
        <v>3</v>
      </c>
      <c r="AI59" s="76">
        <f t="shared" si="82"/>
        <v>2</v>
      </c>
      <c r="AJ59" s="76">
        <f t="shared" si="82"/>
        <v>1</v>
      </c>
      <c r="AK59" s="76">
        <f t="shared" si="82"/>
        <v>0</v>
      </c>
      <c r="AL59" s="76">
        <f t="shared" si="82"/>
        <v>-1</v>
      </c>
      <c r="AM59" s="76">
        <f t="shared" si="82"/>
        <v>-2</v>
      </c>
      <c r="AN59" s="76"/>
      <c r="AO59" s="78">
        <f t="shared" ref="AO59:BC75" si="83">INT($D59/10^W59)</f>
        <v>0</v>
      </c>
      <c r="AP59" s="78">
        <f t="shared" si="83"/>
        <v>0</v>
      </c>
      <c r="AQ59" s="78">
        <f t="shared" si="83"/>
        <v>0</v>
      </c>
      <c r="AR59" s="78">
        <f t="shared" si="83"/>
        <v>0</v>
      </c>
      <c r="AS59" s="78">
        <f t="shared" si="83"/>
        <v>0</v>
      </c>
      <c r="AT59" s="78">
        <f t="shared" si="83"/>
        <v>0</v>
      </c>
      <c r="AU59" s="78">
        <f t="shared" si="83"/>
        <v>0</v>
      </c>
      <c r="AV59" s="78">
        <f t="shared" si="83"/>
        <v>0</v>
      </c>
      <c r="AW59" s="78">
        <f t="shared" si="83"/>
        <v>0</v>
      </c>
      <c r="AX59" s="78">
        <f t="shared" si="83"/>
        <v>0</v>
      </c>
      <c r="AY59" s="78">
        <f t="shared" si="83"/>
        <v>0</v>
      </c>
      <c r="AZ59" s="78">
        <f t="shared" si="83"/>
        <v>0</v>
      </c>
      <c r="BA59" s="78">
        <f t="shared" si="83"/>
        <v>0</v>
      </c>
      <c r="BB59" s="78">
        <f t="shared" si="83"/>
        <v>5</v>
      </c>
      <c r="BC59" s="78">
        <f t="shared" si="83"/>
        <v>56</v>
      </c>
      <c r="BD59" s="78">
        <f t="shared" si="80"/>
        <v>560</v>
      </c>
      <c r="BE59" s="78">
        <f t="shared" si="74"/>
        <v>5600</v>
      </c>
      <c r="BF59" s="76"/>
      <c r="BG59" s="76">
        <f t="shared" si="16"/>
        <v>0</v>
      </c>
      <c r="BH59" s="78">
        <f t="shared" si="17"/>
        <v>0</v>
      </c>
      <c r="BI59" s="78">
        <f t="shared" si="18"/>
        <v>0</v>
      </c>
      <c r="BJ59" s="78">
        <f t="shared" si="19"/>
        <v>0</v>
      </c>
      <c r="BK59" s="78">
        <f t="shared" si="20"/>
        <v>0</v>
      </c>
      <c r="BL59" s="78">
        <f t="shared" si="21"/>
        <v>0</v>
      </c>
      <c r="BM59" s="78">
        <f t="shared" si="22"/>
        <v>0</v>
      </c>
      <c r="BN59" s="78">
        <f t="shared" si="23"/>
        <v>0</v>
      </c>
      <c r="BO59" s="78">
        <f t="shared" si="24"/>
        <v>0</v>
      </c>
      <c r="BP59" s="78">
        <f t="shared" si="25"/>
        <v>0</v>
      </c>
      <c r="BQ59" s="78">
        <f t="shared" si="26"/>
        <v>0</v>
      </c>
      <c r="BR59" s="78">
        <f t="shared" si="27"/>
        <v>0</v>
      </c>
      <c r="BS59" s="78">
        <f t="shared" si="28"/>
        <v>0</v>
      </c>
      <c r="BT59" s="78">
        <f t="shared" si="29"/>
        <v>50</v>
      </c>
      <c r="BU59" s="78">
        <f t="shared" si="30"/>
        <v>6</v>
      </c>
      <c r="BV59" s="78">
        <f t="shared" si="31"/>
        <v>0</v>
      </c>
      <c r="BW59" s="78">
        <f t="shared" si="32"/>
        <v>0</v>
      </c>
      <c r="BX59" s="76"/>
      <c r="BY59" s="76"/>
      <c r="BZ59" s="78">
        <f t="shared" si="33"/>
        <v>0</v>
      </c>
      <c r="CA59" s="78"/>
      <c r="CB59" s="78"/>
      <c r="CC59" s="78">
        <f t="shared" si="34"/>
        <v>0</v>
      </c>
      <c r="CD59" s="78"/>
      <c r="CE59" s="78"/>
      <c r="CF59" s="78">
        <f t="shared" si="35"/>
        <v>0</v>
      </c>
      <c r="CG59" s="76"/>
      <c r="CH59" s="78"/>
      <c r="CI59" s="78">
        <f t="shared" si="36"/>
        <v>0</v>
      </c>
      <c r="CJ59" s="76"/>
      <c r="CK59" s="78"/>
      <c r="CL59" s="78">
        <f t="shared" si="37"/>
        <v>56</v>
      </c>
      <c r="CM59" s="76"/>
      <c r="CN59" s="78">
        <f t="shared" si="38"/>
        <v>0</v>
      </c>
      <c r="CO59" s="76"/>
      <c r="CP59" s="76"/>
      <c r="CQ59" s="76" t="str">
        <f t="shared" si="39"/>
        <v/>
      </c>
      <c r="CR59" s="76" t="str">
        <f t="shared" si="40"/>
        <v/>
      </c>
      <c r="CS59" s="76" t="str">
        <f t="shared" si="41"/>
        <v xml:space="preserve">   billones</v>
      </c>
      <c r="CT59" s="76" t="str">
        <f t="shared" si="42"/>
        <v/>
      </c>
      <c r="CU59" s="76" t="str">
        <f t="shared" si="43"/>
        <v/>
      </c>
      <c r="CV59" s="76" t="str">
        <f t="shared" si="44"/>
        <v xml:space="preserve">  mil</v>
      </c>
      <c r="CW59" s="76" t="str">
        <f t="shared" si="45"/>
        <v/>
      </c>
      <c r="CX59" s="76" t="str">
        <f t="shared" si="46"/>
        <v/>
      </c>
      <c r="CY59" s="76" t="str">
        <f t="shared" si="47"/>
        <v xml:space="preserve">   millones</v>
      </c>
      <c r="CZ59" s="76" t="str">
        <f t="shared" si="48"/>
        <v/>
      </c>
      <c r="DA59" s="76" t="str">
        <f t="shared" si="49"/>
        <v/>
      </c>
      <c r="DB59" s="76" t="str">
        <f t="shared" si="50"/>
        <v xml:space="preserve">  mil</v>
      </c>
      <c r="DC59" s="76" t="str">
        <f t="shared" si="51"/>
        <v/>
      </c>
      <c r="DD59" s="76" t="str">
        <f t="shared" si="52"/>
        <v xml:space="preserve">Cincuenta y </v>
      </c>
      <c r="DE59" s="76" t="str">
        <f t="shared" si="53"/>
        <v>Seis Pesos</v>
      </c>
      <c r="DF59" s="76" t="str">
        <f t="shared" si="54"/>
        <v xml:space="preserve">  Centavos</v>
      </c>
      <c r="DG59" s="76" t="str">
        <f t="shared" si="55"/>
        <v xml:space="preserve">  centavos</v>
      </c>
      <c r="DH59" s="76" t="str">
        <f t="shared" si="56"/>
        <v xml:space="preserve"> </v>
      </c>
      <c r="DI59" s="76" t="str">
        <f t="shared" si="57"/>
        <v/>
      </c>
      <c r="DJ59" s="76"/>
      <c r="DK59" s="76" t="str">
        <f t="shared" si="58"/>
        <v xml:space="preserve"> </v>
      </c>
      <c r="DL59" s="76" t="str">
        <f t="shared" si="59"/>
        <v/>
      </c>
      <c r="DM59" s="76"/>
      <c r="DN59" s="76" t="str">
        <f t="shared" si="60"/>
        <v xml:space="preserve"> </v>
      </c>
      <c r="DO59" s="76" t="str">
        <f t="shared" si="61"/>
        <v/>
      </c>
      <c r="DP59" s="76"/>
      <c r="DQ59" s="76" t="str">
        <f t="shared" si="62"/>
        <v xml:space="preserve"> </v>
      </c>
      <c r="DR59" s="76" t="str">
        <f t="shared" si="63"/>
        <v/>
      </c>
      <c r="DS59" s="76"/>
      <c r="DT59" s="76" t="e">
        <f t="shared" si="64"/>
        <v>#N/A</v>
      </c>
      <c r="DU59" s="76" t="str">
        <f t="shared" si="65"/>
        <v xml:space="preserve"> Pesos</v>
      </c>
      <c r="DV59" s="76" t="str">
        <f t="shared" si="66"/>
        <v xml:space="preserve"> </v>
      </c>
      <c r="DW59" s="76" t="str">
        <f t="shared" si="67"/>
        <v/>
      </c>
      <c r="DX59" s="76"/>
      <c r="DY59" s="76"/>
      <c r="DZ59" s="76"/>
      <c r="EA59" s="76" t="str">
        <f t="shared" si="68"/>
        <v xml:space="preserve"> </v>
      </c>
      <c r="EB59" s="76"/>
      <c r="EC59" s="76"/>
      <c r="ED59" s="76" t="str">
        <f t="shared" si="69"/>
        <v xml:space="preserve"> </v>
      </c>
      <c r="EE59" s="76"/>
      <c r="EF59" s="76"/>
      <c r="EG59" s="79" t="str">
        <f t="shared" si="70"/>
        <v xml:space="preserve"> </v>
      </c>
      <c r="EH59" s="76"/>
      <c r="EI59" s="76"/>
      <c r="EJ59" s="79" t="str">
        <f t="shared" si="71"/>
        <v xml:space="preserve"> </v>
      </c>
      <c r="EK59" s="76"/>
      <c r="EL59" s="76"/>
      <c r="EM59" s="79" t="str">
        <f t="shared" si="72"/>
        <v>Cincuenta y Seis Pesos</v>
      </c>
      <c r="EN59" s="79"/>
      <c r="EO59" s="79" t="str">
        <f t="shared" si="73"/>
        <v xml:space="preserve"> </v>
      </c>
      <c r="EP59" s="76"/>
    </row>
    <row r="60" spans="1:148" hidden="1" x14ac:dyDescent="0.2">
      <c r="A60" s="74">
        <v>57</v>
      </c>
      <c r="B60" s="75" t="str">
        <f t="shared" si="3"/>
        <v>Cincuenta y Siete Pesos M/L</v>
      </c>
      <c r="C60" s="76"/>
      <c r="D60" s="77">
        <f t="shared" si="4"/>
        <v>57</v>
      </c>
      <c r="E60" s="76" t="str">
        <f t="shared" si="5"/>
        <v/>
      </c>
      <c r="F60" s="76" t="str">
        <f t="shared" si="6"/>
        <v xml:space="preserve"> Pesos</v>
      </c>
      <c r="G60" s="76" t="str">
        <f t="shared" si="7"/>
        <v xml:space="preserve">  billones</v>
      </c>
      <c r="H60" s="76"/>
      <c r="I60" s="76" t="str">
        <f t="shared" si="8"/>
        <v xml:space="preserve"> Pesos</v>
      </c>
      <c r="J60" s="76" t="s">
        <v>79</v>
      </c>
      <c r="K60" s="76"/>
      <c r="L60" s="76" t="str">
        <f t="shared" si="9"/>
        <v xml:space="preserve"> Pesos</v>
      </c>
      <c r="M60" s="76" t="str">
        <f t="shared" si="10"/>
        <v xml:space="preserve">  millones</v>
      </c>
      <c r="N60" s="76"/>
      <c r="O60" s="76" t="str">
        <f t="shared" si="11"/>
        <v xml:space="preserve"> Pesos</v>
      </c>
      <c r="P60" s="76" t="s">
        <v>79</v>
      </c>
      <c r="Q60" s="76"/>
      <c r="R60" s="76" t="str">
        <f t="shared" si="12"/>
        <v xml:space="preserve"> y </v>
      </c>
      <c r="S60" s="76" t="str">
        <f t="shared" si="13"/>
        <v xml:space="preserve"> Pesos</v>
      </c>
      <c r="T60" s="76" t="str">
        <f t="shared" si="14"/>
        <v xml:space="preserve"> Centavos</v>
      </c>
      <c r="U60" s="76" t="str">
        <f t="shared" si="15"/>
        <v xml:space="preserve"> centavos</v>
      </c>
      <c r="V60" s="76">
        <v>15</v>
      </c>
      <c r="W60" s="76">
        <v>14</v>
      </c>
      <c r="X60" s="76">
        <v>13</v>
      </c>
      <c r="Y60" s="76">
        <v>12</v>
      </c>
      <c r="Z60" s="76">
        <v>11</v>
      </c>
      <c r="AA60" s="76">
        <v>10</v>
      </c>
      <c r="AB60" s="76">
        <v>9</v>
      </c>
      <c r="AC60" s="76">
        <f t="shared" si="82"/>
        <v>8</v>
      </c>
      <c r="AD60" s="76">
        <f t="shared" si="82"/>
        <v>7</v>
      </c>
      <c r="AE60" s="76">
        <f t="shared" si="82"/>
        <v>6</v>
      </c>
      <c r="AF60" s="76">
        <f t="shared" si="82"/>
        <v>5</v>
      </c>
      <c r="AG60" s="76">
        <f t="shared" si="82"/>
        <v>4</v>
      </c>
      <c r="AH60" s="76">
        <f t="shared" si="82"/>
        <v>3</v>
      </c>
      <c r="AI60" s="76">
        <f t="shared" si="82"/>
        <v>2</v>
      </c>
      <c r="AJ60" s="76">
        <f t="shared" si="82"/>
        <v>1</v>
      </c>
      <c r="AK60" s="76">
        <f t="shared" si="82"/>
        <v>0</v>
      </c>
      <c r="AL60" s="76">
        <f t="shared" si="82"/>
        <v>-1</v>
      </c>
      <c r="AM60" s="76">
        <f t="shared" si="82"/>
        <v>-2</v>
      </c>
      <c r="AN60" s="76"/>
      <c r="AO60" s="78">
        <f t="shared" si="83"/>
        <v>0</v>
      </c>
      <c r="AP60" s="78">
        <f t="shared" si="83"/>
        <v>0</v>
      </c>
      <c r="AQ60" s="78">
        <f t="shared" si="83"/>
        <v>0</v>
      </c>
      <c r="AR60" s="78">
        <f t="shared" si="83"/>
        <v>0</v>
      </c>
      <c r="AS60" s="78">
        <f t="shared" si="83"/>
        <v>0</v>
      </c>
      <c r="AT60" s="78">
        <f t="shared" si="83"/>
        <v>0</v>
      </c>
      <c r="AU60" s="78">
        <f t="shared" si="83"/>
        <v>0</v>
      </c>
      <c r="AV60" s="78">
        <f t="shared" si="83"/>
        <v>0</v>
      </c>
      <c r="AW60" s="78">
        <f t="shared" si="83"/>
        <v>0</v>
      </c>
      <c r="AX60" s="78">
        <f t="shared" si="83"/>
        <v>0</v>
      </c>
      <c r="AY60" s="78">
        <f t="shared" si="83"/>
        <v>0</v>
      </c>
      <c r="AZ60" s="78">
        <f t="shared" si="83"/>
        <v>0</v>
      </c>
      <c r="BA60" s="78">
        <f t="shared" si="83"/>
        <v>0</v>
      </c>
      <c r="BB60" s="78">
        <f t="shared" si="83"/>
        <v>5</v>
      </c>
      <c r="BC60" s="78">
        <f t="shared" si="83"/>
        <v>57</v>
      </c>
      <c r="BD60" s="78">
        <f t="shared" si="80"/>
        <v>570</v>
      </c>
      <c r="BE60" s="78">
        <f t="shared" si="74"/>
        <v>5700</v>
      </c>
      <c r="BF60" s="76"/>
      <c r="BG60" s="76">
        <f t="shared" si="16"/>
        <v>0</v>
      </c>
      <c r="BH60" s="78">
        <f t="shared" si="17"/>
        <v>0</v>
      </c>
      <c r="BI60" s="78">
        <f t="shared" si="18"/>
        <v>0</v>
      </c>
      <c r="BJ60" s="78">
        <f t="shared" si="19"/>
        <v>0</v>
      </c>
      <c r="BK60" s="78">
        <f t="shared" si="20"/>
        <v>0</v>
      </c>
      <c r="BL60" s="78">
        <f t="shared" si="21"/>
        <v>0</v>
      </c>
      <c r="BM60" s="78">
        <f t="shared" si="22"/>
        <v>0</v>
      </c>
      <c r="BN60" s="78">
        <f t="shared" si="23"/>
        <v>0</v>
      </c>
      <c r="BO60" s="78">
        <f t="shared" si="24"/>
        <v>0</v>
      </c>
      <c r="BP60" s="78">
        <f t="shared" si="25"/>
        <v>0</v>
      </c>
      <c r="BQ60" s="78">
        <f t="shared" si="26"/>
        <v>0</v>
      </c>
      <c r="BR60" s="78">
        <f t="shared" si="27"/>
        <v>0</v>
      </c>
      <c r="BS60" s="78">
        <f t="shared" si="28"/>
        <v>0</v>
      </c>
      <c r="BT60" s="78">
        <f t="shared" si="29"/>
        <v>50</v>
      </c>
      <c r="BU60" s="78">
        <f t="shared" si="30"/>
        <v>7</v>
      </c>
      <c r="BV60" s="78">
        <f t="shared" si="31"/>
        <v>0</v>
      </c>
      <c r="BW60" s="78">
        <f t="shared" si="32"/>
        <v>0</v>
      </c>
      <c r="BX60" s="76"/>
      <c r="BY60" s="76"/>
      <c r="BZ60" s="78">
        <f t="shared" si="33"/>
        <v>0</v>
      </c>
      <c r="CA60" s="78"/>
      <c r="CB60" s="78"/>
      <c r="CC60" s="78">
        <f t="shared" si="34"/>
        <v>0</v>
      </c>
      <c r="CD60" s="78"/>
      <c r="CE60" s="78"/>
      <c r="CF60" s="78">
        <f t="shared" si="35"/>
        <v>0</v>
      </c>
      <c r="CG60" s="76"/>
      <c r="CH60" s="78"/>
      <c r="CI60" s="78">
        <f t="shared" si="36"/>
        <v>0</v>
      </c>
      <c r="CJ60" s="76"/>
      <c r="CK60" s="78"/>
      <c r="CL60" s="78">
        <f t="shared" si="37"/>
        <v>57</v>
      </c>
      <c r="CM60" s="76"/>
      <c r="CN60" s="78">
        <f t="shared" si="38"/>
        <v>0</v>
      </c>
      <c r="CO60" s="76"/>
      <c r="CP60" s="76"/>
      <c r="CQ60" s="76" t="str">
        <f t="shared" si="39"/>
        <v/>
      </c>
      <c r="CR60" s="76" t="str">
        <f t="shared" si="40"/>
        <v/>
      </c>
      <c r="CS60" s="76" t="str">
        <f t="shared" si="41"/>
        <v xml:space="preserve">   billones</v>
      </c>
      <c r="CT60" s="76" t="str">
        <f t="shared" si="42"/>
        <v/>
      </c>
      <c r="CU60" s="76" t="str">
        <f t="shared" si="43"/>
        <v/>
      </c>
      <c r="CV60" s="76" t="str">
        <f t="shared" si="44"/>
        <v xml:space="preserve">  mil</v>
      </c>
      <c r="CW60" s="76" t="str">
        <f t="shared" si="45"/>
        <v/>
      </c>
      <c r="CX60" s="76" t="str">
        <f t="shared" si="46"/>
        <v/>
      </c>
      <c r="CY60" s="76" t="str">
        <f t="shared" si="47"/>
        <v xml:space="preserve">   millones</v>
      </c>
      <c r="CZ60" s="76" t="str">
        <f t="shared" si="48"/>
        <v/>
      </c>
      <c r="DA60" s="76" t="str">
        <f t="shared" si="49"/>
        <v/>
      </c>
      <c r="DB60" s="76" t="str">
        <f t="shared" si="50"/>
        <v xml:space="preserve">  mil</v>
      </c>
      <c r="DC60" s="76" t="str">
        <f t="shared" si="51"/>
        <v/>
      </c>
      <c r="DD60" s="76" t="str">
        <f t="shared" si="52"/>
        <v xml:space="preserve">Cincuenta y </v>
      </c>
      <c r="DE60" s="76" t="str">
        <f t="shared" si="53"/>
        <v>Siete Pesos</v>
      </c>
      <c r="DF60" s="76" t="str">
        <f t="shared" si="54"/>
        <v xml:space="preserve">  Centavos</v>
      </c>
      <c r="DG60" s="76" t="str">
        <f t="shared" si="55"/>
        <v xml:space="preserve">  centavos</v>
      </c>
      <c r="DH60" s="76" t="str">
        <f t="shared" si="56"/>
        <v xml:space="preserve"> </v>
      </c>
      <c r="DI60" s="76" t="str">
        <f t="shared" si="57"/>
        <v/>
      </c>
      <c r="DJ60" s="76"/>
      <c r="DK60" s="76" t="str">
        <f t="shared" si="58"/>
        <v xml:space="preserve"> </v>
      </c>
      <c r="DL60" s="76" t="str">
        <f t="shared" si="59"/>
        <v/>
      </c>
      <c r="DM60" s="76"/>
      <c r="DN60" s="76" t="str">
        <f t="shared" si="60"/>
        <v xml:space="preserve"> </v>
      </c>
      <c r="DO60" s="76" t="str">
        <f t="shared" si="61"/>
        <v/>
      </c>
      <c r="DP60" s="76"/>
      <c r="DQ60" s="76" t="str">
        <f t="shared" si="62"/>
        <v xml:space="preserve"> </v>
      </c>
      <c r="DR60" s="76" t="str">
        <f t="shared" si="63"/>
        <v/>
      </c>
      <c r="DS60" s="76"/>
      <c r="DT60" s="76" t="e">
        <f t="shared" si="64"/>
        <v>#N/A</v>
      </c>
      <c r="DU60" s="76" t="str">
        <f t="shared" si="65"/>
        <v xml:space="preserve"> Pesos</v>
      </c>
      <c r="DV60" s="76" t="str">
        <f t="shared" si="66"/>
        <v xml:space="preserve"> </v>
      </c>
      <c r="DW60" s="76" t="str">
        <f t="shared" si="67"/>
        <v/>
      </c>
      <c r="DX60" s="76"/>
      <c r="DY60" s="76"/>
      <c r="DZ60" s="76"/>
      <c r="EA60" s="76" t="str">
        <f t="shared" si="68"/>
        <v xml:space="preserve"> </v>
      </c>
      <c r="EB60" s="76"/>
      <c r="EC60" s="76"/>
      <c r="ED60" s="76" t="str">
        <f t="shared" si="69"/>
        <v xml:space="preserve"> </v>
      </c>
      <c r="EE60" s="76"/>
      <c r="EF60" s="76"/>
      <c r="EG60" s="79" t="str">
        <f t="shared" si="70"/>
        <v xml:space="preserve"> </v>
      </c>
      <c r="EH60" s="76"/>
      <c r="EI60" s="76"/>
      <c r="EJ60" s="79" t="str">
        <f t="shared" si="71"/>
        <v xml:space="preserve"> </v>
      </c>
      <c r="EK60" s="76"/>
      <c r="EL60" s="76"/>
      <c r="EM60" s="79" t="str">
        <f t="shared" si="72"/>
        <v>Cincuenta y Siete Pesos</v>
      </c>
      <c r="EN60" s="79"/>
      <c r="EO60" s="79" t="str">
        <f t="shared" si="73"/>
        <v xml:space="preserve"> </v>
      </c>
      <c r="EP60" s="76"/>
    </row>
    <row r="61" spans="1:148" hidden="1" x14ac:dyDescent="0.2">
      <c r="A61" s="74">
        <v>58</v>
      </c>
      <c r="B61" s="75" t="str">
        <f t="shared" si="3"/>
        <v>Cincuenta y Ocho Pesos M/L</v>
      </c>
      <c r="C61" s="76"/>
      <c r="D61" s="77">
        <f t="shared" si="4"/>
        <v>58</v>
      </c>
      <c r="E61" s="76" t="str">
        <f t="shared" si="5"/>
        <v/>
      </c>
      <c r="F61" s="76" t="str">
        <f t="shared" si="6"/>
        <v xml:space="preserve"> Pesos</v>
      </c>
      <c r="G61" s="76" t="str">
        <f t="shared" si="7"/>
        <v xml:space="preserve">  billones</v>
      </c>
      <c r="H61" s="76"/>
      <c r="I61" s="76" t="str">
        <f t="shared" si="8"/>
        <v xml:space="preserve"> Pesos</v>
      </c>
      <c r="J61" s="76" t="s">
        <v>79</v>
      </c>
      <c r="K61" s="76"/>
      <c r="L61" s="76" t="str">
        <f t="shared" si="9"/>
        <v xml:space="preserve"> Pesos</v>
      </c>
      <c r="M61" s="76" t="str">
        <f t="shared" si="10"/>
        <v xml:space="preserve">  millones</v>
      </c>
      <c r="N61" s="76"/>
      <c r="O61" s="76" t="str">
        <f t="shared" si="11"/>
        <v xml:space="preserve"> Pesos</v>
      </c>
      <c r="P61" s="76" t="s">
        <v>79</v>
      </c>
      <c r="Q61" s="76"/>
      <c r="R61" s="76" t="str">
        <f t="shared" si="12"/>
        <v xml:space="preserve"> y </v>
      </c>
      <c r="S61" s="76" t="str">
        <f t="shared" si="13"/>
        <v xml:space="preserve"> Pesos</v>
      </c>
      <c r="T61" s="76" t="str">
        <f t="shared" si="14"/>
        <v xml:space="preserve"> Centavos</v>
      </c>
      <c r="U61" s="76" t="str">
        <f t="shared" si="15"/>
        <v xml:space="preserve"> centavos</v>
      </c>
      <c r="V61" s="76">
        <v>15</v>
      </c>
      <c r="W61" s="76">
        <v>14</v>
      </c>
      <c r="X61" s="76">
        <v>13</v>
      </c>
      <c r="Y61" s="76">
        <v>12</v>
      </c>
      <c r="Z61" s="76">
        <v>11</v>
      </c>
      <c r="AA61" s="76">
        <v>10</v>
      </c>
      <c r="AB61" s="76">
        <v>9</v>
      </c>
      <c r="AC61" s="76">
        <f t="shared" si="82"/>
        <v>8</v>
      </c>
      <c r="AD61" s="76">
        <f t="shared" si="82"/>
        <v>7</v>
      </c>
      <c r="AE61" s="76">
        <f t="shared" si="82"/>
        <v>6</v>
      </c>
      <c r="AF61" s="76">
        <f t="shared" si="82"/>
        <v>5</v>
      </c>
      <c r="AG61" s="76">
        <f t="shared" si="82"/>
        <v>4</v>
      </c>
      <c r="AH61" s="76">
        <f t="shared" si="82"/>
        <v>3</v>
      </c>
      <c r="AI61" s="76">
        <f t="shared" si="82"/>
        <v>2</v>
      </c>
      <c r="AJ61" s="76">
        <f t="shared" si="82"/>
        <v>1</v>
      </c>
      <c r="AK61" s="76">
        <f t="shared" si="82"/>
        <v>0</v>
      </c>
      <c r="AL61" s="76">
        <f t="shared" si="82"/>
        <v>-1</v>
      </c>
      <c r="AM61" s="76">
        <f t="shared" si="82"/>
        <v>-2</v>
      </c>
      <c r="AN61" s="76"/>
      <c r="AO61" s="78">
        <f t="shared" si="83"/>
        <v>0</v>
      </c>
      <c r="AP61" s="78">
        <f t="shared" si="83"/>
        <v>0</v>
      </c>
      <c r="AQ61" s="78">
        <f t="shared" si="83"/>
        <v>0</v>
      </c>
      <c r="AR61" s="78">
        <f t="shared" si="83"/>
        <v>0</v>
      </c>
      <c r="AS61" s="78">
        <f t="shared" si="83"/>
        <v>0</v>
      </c>
      <c r="AT61" s="78">
        <f t="shared" si="83"/>
        <v>0</v>
      </c>
      <c r="AU61" s="78">
        <f t="shared" si="83"/>
        <v>0</v>
      </c>
      <c r="AV61" s="78">
        <f t="shared" si="83"/>
        <v>0</v>
      </c>
      <c r="AW61" s="78">
        <f t="shared" si="83"/>
        <v>0</v>
      </c>
      <c r="AX61" s="78">
        <f t="shared" si="83"/>
        <v>0</v>
      </c>
      <c r="AY61" s="78">
        <f t="shared" si="83"/>
        <v>0</v>
      </c>
      <c r="AZ61" s="78">
        <f t="shared" si="83"/>
        <v>0</v>
      </c>
      <c r="BA61" s="78">
        <f t="shared" si="83"/>
        <v>0</v>
      </c>
      <c r="BB61" s="78">
        <f t="shared" si="83"/>
        <v>5</v>
      </c>
      <c r="BC61" s="78">
        <f t="shared" si="83"/>
        <v>58</v>
      </c>
      <c r="BD61" s="78">
        <f t="shared" si="80"/>
        <v>580</v>
      </c>
      <c r="BE61" s="78">
        <f t="shared" si="74"/>
        <v>5800</v>
      </c>
      <c r="BF61" s="76"/>
      <c r="BG61" s="76">
        <f t="shared" si="16"/>
        <v>0</v>
      </c>
      <c r="BH61" s="78">
        <f t="shared" si="17"/>
        <v>0</v>
      </c>
      <c r="BI61" s="78">
        <f t="shared" si="18"/>
        <v>0</v>
      </c>
      <c r="BJ61" s="78">
        <f t="shared" si="19"/>
        <v>0</v>
      </c>
      <c r="BK61" s="78">
        <f t="shared" si="20"/>
        <v>0</v>
      </c>
      <c r="BL61" s="78">
        <f t="shared" si="21"/>
        <v>0</v>
      </c>
      <c r="BM61" s="78">
        <f t="shared" si="22"/>
        <v>0</v>
      </c>
      <c r="BN61" s="78">
        <f t="shared" si="23"/>
        <v>0</v>
      </c>
      <c r="BO61" s="78">
        <f t="shared" si="24"/>
        <v>0</v>
      </c>
      <c r="BP61" s="78">
        <f t="shared" si="25"/>
        <v>0</v>
      </c>
      <c r="BQ61" s="78">
        <f t="shared" si="26"/>
        <v>0</v>
      </c>
      <c r="BR61" s="78">
        <f t="shared" si="27"/>
        <v>0</v>
      </c>
      <c r="BS61" s="78">
        <f t="shared" si="28"/>
        <v>0</v>
      </c>
      <c r="BT61" s="78">
        <f t="shared" si="29"/>
        <v>50</v>
      </c>
      <c r="BU61" s="78">
        <f t="shared" si="30"/>
        <v>8</v>
      </c>
      <c r="BV61" s="78">
        <f t="shared" si="31"/>
        <v>0</v>
      </c>
      <c r="BW61" s="78">
        <f t="shared" si="32"/>
        <v>0</v>
      </c>
      <c r="BX61" s="76"/>
      <c r="BY61" s="76"/>
      <c r="BZ61" s="78">
        <f t="shared" si="33"/>
        <v>0</v>
      </c>
      <c r="CA61" s="78"/>
      <c r="CB61" s="78"/>
      <c r="CC61" s="78">
        <f t="shared" si="34"/>
        <v>0</v>
      </c>
      <c r="CD61" s="78"/>
      <c r="CE61" s="78"/>
      <c r="CF61" s="78">
        <f t="shared" si="35"/>
        <v>0</v>
      </c>
      <c r="CG61" s="76"/>
      <c r="CH61" s="78"/>
      <c r="CI61" s="78">
        <f t="shared" si="36"/>
        <v>0</v>
      </c>
      <c r="CJ61" s="76"/>
      <c r="CK61" s="78"/>
      <c r="CL61" s="78">
        <f t="shared" si="37"/>
        <v>58</v>
      </c>
      <c r="CM61" s="76"/>
      <c r="CN61" s="78">
        <f t="shared" si="38"/>
        <v>0</v>
      </c>
      <c r="CO61" s="76"/>
      <c r="CP61" s="76"/>
      <c r="CQ61" s="76" t="str">
        <f t="shared" si="39"/>
        <v/>
      </c>
      <c r="CR61" s="76" t="str">
        <f t="shared" si="40"/>
        <v/>
      </c>
      <c r="CS61" s="76" t="str">
        <f t="shared" si="41"/>
        <v xml:space="preserve">   billones</v>
      </c>
      <c r="CT61" s="76" t="str">
        <f t="shared" si="42"/>
        <v/>
      </c>
      <c r="CU61" s="76" t="str">
        <f t="shared" si="43"/>
        <v/>
      </c>
      <c r="CV61" s="76" t="str">
        <f t="shared" si="44"/>
        <v xml:space="preserve">  mil</v>
      </c>
      <c r="CW61" s="76" t="str">
        <f t="shared" si="45"/>
        <v/>
      </c>
      <c r="CX61" s="76" t="str">
        <f t="shared" si="46"/>
        <v/>
      </c>
      <c r="CY61" s="76" t="str">
        <f t="shared" si="47"/>
        <v xml:space="preserve">   millones</v>
      </c>
      <c r="CZ61" s="76" t="str">
        <f t="shared" si="48"/>
        <v/>
      </c>
      <c r="DA61" s="76" t="str">
        <f t="shared" si="49"/>
        <v/>
      </c>
      <c r="DB61" s="76" t="str">
        <f t="shared" si="50"/>
        <v xml:space="preserve">  mil</v>
      </c>
      <c r="DC61" s="76" t="str">
        <f t="shared" si="51"/>
        <v/>
      </c>
      <c r="DD61" s="76" t="str">
        <f t="shared" si="52"/>
        <v xml:space="preserve">Cincuenta y </v>
      </c>
      <c r="DE61" s="76" t="str">
        <f t="shared" si="53"/>
        <v>Ocho Pesos</v>
      </c>
      <c r="DF61" s="76" t="str">
        <f t="shared" si="54"/>
        <v xml:space="preserve">  Centavos</v>
      </c>
      <c r="DG61" s="76" t="str">
        <f t="shared" si="55"/>
        <v xml:space="preserve">  centavos</v>
      </c>
      <c r="DH61" s="76" t="str">
        <f t="shared" si="56"/>
        <v xml:space="preserve"> </v>
      </c>
      <c r="DI61" s="76" t="str">
        <f t="shared" si="57"/>
        <v/>
      </c>
      <c r="DJ61" s="76"/>
      <c r="DK61" s="76" t="str">
        <f t="shared" si="58"/>
        <v xml:space="preserve"> </v>
      </c>
      <c r="DL61" s="76" t="str">
        <f t="shared" si="59"/>
        <v/>
      </c>
      <c r="DM61" s="76"/>
      <c r="DN61" s="76" t="str">
        <f t="shared" si="60"/>
        <v xml:space="preserve"> </v>
      </c>
      <c r="DO61" s="76" t="str">
        <f t="shared" si="61"/>
        <v/>
      </c>
      <c r="DP61" s="76"/>
      <c r="DQ61" s="76" t="str">
        <f t="shared" si="62"/>
        <v xml:space="preserve"> </v>
      </c>
      <c r="DR61" s="76" t="str">
        <f t="shared" si="63"/>
        <v/>
      </c>
      <c r="DS61" s="76"/>
      <c r="DT61" s="76" t="e">
        <f t="shared" si="64"/>
        <v>#N/A</v>
      </c>
      <c r="DU61" s="76" t="str">
        <f t="shared" si="65"/>
        <v xml:space="preserve"> Pesos</v>
      </c>
      <c r="DV61" s="76" t="str">
        <f t="shared" si="66"/>
        <v xml:space="preserve"> </v>
      </c>
      <c r="DW61" s="76" t="str">
        <f t="shared" si="67"/>
        <v/>
      </c>
      <c r="DX61" s="76"/>
      <c r="DY61" s="76"/>
      <c r="DZ61" s="76"/>
      <c r="EA61" s="76" t="str">
        <f t="shared" si="68"/>
        <v xml:space="preserve"> </v>
      </c>
      <c r="EB61" s="76"/>
      <c r="EC61" s="76"/>
      <c r="ED61" s="76" t="str">
        <f t="shared" si="69"/>
        <v xml:space="preserve"> </v>
      </c>
      <c r="EE61" s="76"/>
      <c r="EF61" s="76"/>
      <c r="EG61" s="79" t="str">
        <f t="shared" si="70"/>
        <v xml:space="preserve"> </v>
      </c>
      <c r="EH61" s="76"/>
      <c r="EI61" s="76"/>
      <c r="EJ61" s="79" t="str">
        <f t="shared" si="71"/>
        <v xml:space="preserve"> </v>
      </c>
      <c r="EK61" s="76"/>
      <c r="EL61" s="76"/>
      <c r="EM61" s="79" t="str">
        <f t="shared" si="72"/>
        <v>Cincuenta y Ocho Pesos</v>
      </c>
      <c r="EN61" s="79"/>
      <c r="EO61" s="79" t="str">
        <f t="shared" si="73"/>
        <v xml:space="preserve"> </v>
      </c>
      <c r="EP61" s="76"/>
    </row>
    <row r="62" spans="1:148" hidden="1" x14ac:dyDescent="0.2">
      <c r="A62" s="74">
        <v>59</v>
      </c>
      <c r="B62" s="75" t="str">
        <f t="shared" si="3"/>
        <v>Cincuenta y Nueve Pesos M/L</v>
      </c>
      <c r="C62" s="76"/>
      <c r="D62" s="77">
        <f t="shared" si="4"/>
        <v>59</v>
      </c>
      <c r="E62" s="76" t="str">
        <f t="shared" si="5"/>
        <v/>
      </c>
      <c r="F62" s="76" t="str">
        <f t="shared" si="6"/>
        <v xml:space="preserve"> Pesos</v>
      </c>
      <c r="G62" s="76" t="str">
        <f t="shared" si="7"/>
        <v xml:space="preserve">  billones</v>
      </c>
      <c r="H62" s="76"/>
      <c r="I62" s="76" t="str">
        <f t="shared" si="8"/>
        <v xml:space="preserve"> Pesos</v>
      </c>
      <c r="J62" s="76" t="s">
        <v>79</v>
      </c>
      <c r="K62" s="76"/>
      <c r="L62" s="76" t="str">
        <f t="shared" si="9"/>
        <v xml:space="preserve"> Pesos</v>
      </c>
      <c r="M62" s="76" t="str">
        <f t="shared" si="10"/>
        <v xml:space="preserve">  millones</v>
      </c>
      <c r="N62" s="76"/>
      <c r="O62" s="76" t="str">
        <f t="shared" si="11"/>
        <v xml:space="preserve"> Pesos</v>
      </c>
      <c r="P62" s="76" t="s">
        <v>79</v>
      </c>
      <c r="Q62" s="76"/>
      <c r="R62" s="76" t="str">
        <f t="shared" si="12"/>
        <v xml:space="preserve"> y </v>
      </c>
      <c r="S62" s="76" t="str">
        <f t="shared" si="13"/>
        <v xml:space="preserve"> Pesos</v>
      </c>
      <c r="T62" s="76" t="str">
        <f t="shared" si="14"/>
        <v xml:space="preserve"> Centavos</v>
      </c>
      <c r="U62" s="76" t="str">
        <f t="shared" si="15"/>
        <v xml:space="preserve"> centavos</v>
      </c>
      <c r="V62" s="76">
        <v>15</v>
      </c>
      <c r="W62" s="76">
        <v>14</v>
      </c>
      <c r="X62" s="76">
        <v>13</v>
      </c>
      <c r="Y62" s="76">
        <v>12</v>
      </c>
      <c r="Z62" s="76">
        <v>11</v>
      </c>
      <c r="AA62" s="76">
        <v>10</v>
      </c>
      <c r="AB62" s="76">
        <v>9</v>
      </c>
      <c r="AC62" s="76">
        <f t="shared" si="82"/>
        <v>8</v>
      </c>
      <c r="AD62" s="76">
        <f t="shared" si="82"/>
        <v>7</v>
      </c>
      <c r="AE62" s="76">
        <f t="shared" si="82"/>
        <v>6</v>
      </c>
      <c r="AF62" s="76">
        <f t="shared" si="82"/>
        <v>5</v>
      </c>
      <c r="AG62" s="76">
        <f t="shared" si="82"/>
        <v>4</v>
      </c>
      <c r="AH62" s="76">
        <f t="shared" si="82"/>
        <v>3</v>
      </c>
      <c r="AI62" s="76">
        <f t="shared" si="82"/>
        <v>2</v>
      </c>
      <c r="AJ62" s="76">
        <f t="shared" si="82"/>
        <v>1</v>
      </c>
      <c r="AK62" s="76">
        <f t="shared" si="82"/>
        <v>0</v>
      </c>
      <c r="AL62" s="76">
        <f t="shared" si="82"/>
        <v>-1</v>
      </c>
      <c r="AM62" s="76">
        <f t="shared" si="82"/>
        <v>-2</v>
      </c>
      <c r="AN62" s="76"/>
      <c r="AO62" s="78">
        <f t="shared" si="83"/>
        <v>0</v>
      </c>
      <c r="AP62" s="78">
        <f t="shared" si="83"/>
        <v>0</v>
      </c>
      <c r="AQ62" s="78">
        <f t="shared" si="83"/>
        <v>0</v>
      </c>
      <c r="AR62" s="78">
        <f t="shared" si="83"/>
        <v>0</v>
      </c>
      <c r="AS62" s="78">
        <f t="shared" si="83"/>
        <v>0</v>
      </c>
      <c r="AT62" s="78">
        <f t="shared" si="83"/>
        <v>0</v>
      </c>
      <c r="AU62" s="78">
        <f t="shared" si="83"/>
        <v>0</v>
      </c>
      <c r="AV62" s="78">
        <f t="shared" si="83"/>
        <v>0</v>
      </c>
      <c r="AW62" s="78">
        <f t="shared" si="83"/>
        <v>0</v>
      </c>
      <c r="AX62" s="78">
        <f t="shared" si="83"/>
        <v>0</v>
      </c>
      <c r="AY62" s="78">
        <f t="shared" si="83"/>
        <v>0</v>
      </c>
      <c r="AZ62" s="78">
        <f t="shared" si="83"/>
        <v>0</v>
      </c>
      <c r="BA62" s="78">
        <f t="shared" si="83"/>
        <v>0</v>
      </c>
      <c r="BB62" s="78">
        <f t="shared" si="83"/>
        <v>5</v>
      </c>
      <c r="BC62" s="78">
        <f t="shared" si="83"/>
        <v>59</v>
      </c>
      <c r="BD62" s="78">
        <f t="shared" si="80"/>
        <v>590</v>
      </c>
      <c r="BE62" s="78">
        <f t="shared" si="74"/>
        <v>5900</v>
      </c>
      <c r="BF62" s="76"/>
      <c r="BG62" s="76">
        <f t="shared" si="16"/>
        <v>0</v>
      </c>
      <c r="BH62" s="78">
        <f t="shared" si="17"/>
        <v>0</v>
      </c>
      <c r="BI62" s="78">
        <f t="shared" si="18"/>
        <v>0</v>
      </c>
      <c r="BJ62" s="78">
        <f t="shared" si="19"/>
        <v>0</v>
      </c>
      <c r="BK62" s="78">
        <f t="shared" si="20"/>
        <v>0</v>
      </c>
      <c r="BL62" s="78">
        <f t="shared" si="21"/>
        <v>0</v>
      </c>
      <c r="BM62" s="78">
        <f t="shared" si="22"/>
        <v>0</v>
      </c>
      <c r="BN62" s="78">
        <f t="shared" si="23"/>
        <v>0</v>
      </c>
      <c r="BO62" s="78">
        <f t="shared" si="24"/>
        <v>0</v>
      </c>
      <c r="BP62" s="78">
        <f t="shared" si="25"/>
        <v>0</v>
      </c>
      <c r="BQ62" s="78">
        <f t="shared" si="26"/>
        <v>0</v>
      </c>
      <c r="BR62" s="78">
        <f t="shared" si="27"/>
        <v>0</v>
      </c>
      <c r="BS62" s="78">
        <f t="shared" si="28"/>
        <v>0</v>
      </c>
      <c r="BT62" s="78">
        <f t="shared" si="29"/>
        <v>50</v>
      </c>
      <c r="BU62" s="78">
        <f t="shared" si="30"/>
        <v>9</v>
      </c>
      <c r="BV62" s="78">
        <f t="shared" si="31"/>
        <v>0</v>
      </c>
      <c r="BW62" s="78">
        <f t="shared" si="32"/>
        <v>0</v>
      </c>
      <c r="BX62" s="76"/>
      <c r="BY62" s="76"/>
      <c r="BZ62" s="78">
        <f t="shared" si="33"/>
        <v>0</v>
      </c>
      <c r="CA62" s="78"/>
      <c r="CB62" s="78"/>
      <c r="CC62" s="78">
        <f t="shared" si="34"/>
        <v>0</v>
      </c>
      <c r="CD62" s="78"/>
      <c r="CE62" s="78"/>
      <c r="CF62" s="78">
        <f t="shared" si="35"/>
        <v>0</v>
      </c>
      <c r="CG62" s="76"/>
      <c r="CH62" s="78"/>
      <c r="CI62" s="78">
        <f t="shared" si="36"/>
        <v>0</v>
      </c>
      <c r="CJ62" s="76"/>
      <c r="CK62" s="78"/>
      <c r="CL62" s="78">
        <f t="shared" si="37"/>
        <v>59</v>
      </c>
      <c r="CM62" s="76"/>
      <c r="CN62" s="78">
        <f t="shared" si="38"/>
        <v>0</v>
      </c>
      <c r="CO62" s="76"/>
      <c r="CP62" s="76"/>
      <c r="CQ62" s="76" t="str">
        <f t="shared" si="39"/>
        <v/>
      </c>
      <c r="CR62" s="76" t="str">
        <f t="shared" si="40"/>
        <v/>
      </c>
      <c r="CS62" s="76" t="str">
        <f t="shared" si="41"/>
        <v xml:space="preserve">   billones</v>
      </c>
      <c r="CT62" s="76" t="str">
        <f t="shared" si="42"/>
        <v/>
      </c>
      <c r="CU62" s="76" t="str">
        <f t="shared" si="43"/>
        <v/>
      </c>
      <c r="CV62" s="76" t="str">
        <f t="shared" si="44"/>
        <v xml:space="preserve">  mil</v>
      </c>
      <c r="CW62" s="76" t="str">
        <f t="shared" si="45"/>
        <v/>
      </c>
      <c r="CX62" s="76" t="str">
        <f t="shared" si="46"/>
        <v/>
      </c>
      <c r="CY62" s="76" t="str">
        <f t="shared" si="47"/>
        <v xml:space="preserve">   millones</v>
      </c>
      <c r="CZ62" s="76" t="str">
        <f t="shared" si="48"/>
        <v/>
      </c>
      <c r="DA62" s="76" t="str">
        <f t="shared" si="49"/>
        <v/>
      </c>
      <c r="DB62" s="76" t="str">
        <f t="shared" si="50"/>
        <v xml:space="preserve">  mil</v>
      </c>
      <c r="DC62" s="76" t="str">
        <f t="shared" si="51"/>
        <v/>
      </c>
      <c r="DD62" s="76" t="str">
        <f t="shared" si="52"/>
        <v xml:space="preserve">Cincuenta y </v>
      </c>
      <c r="DE62" s="76" t="str">
        <f t="shared" si="53"/>
        <v>Nueve Pesos</v>
      </c>
      <c r="DF62" s="76" t="str">
        <f t="shared" si="54"/>
        <v xml:space="preserve">  Centavos</v>
      </c>
      <c r="DG62" s="76" t="str">
        <f t="shared" si="55"/>
        <v xml:space="preserve">  centavos</v>
      </c>
      <c r="DH62" s="76" t="str">
        <f t="shared" si="56"/>
        <v xml:space="preserve"> </v>
      </c>
      <c r="DI62" s="76" t="str">
        <f t="shared" si="57"/>
        <v/>
      </c>
      <c r="DJ62" s="76"/>
      <c r="DK62" s="76" t="str">
        <f t="shared" si="58"/>
        <v xml:space="preserve"> </v>
      </c>
      <c r="DL62" s="76" t="str">
        <f t="shared" si="59"/>
        <v/>
      </c>
      <c r="DM62" s="76"/>
      <c r="DN62" s="76" t="str">
        <f t="shared" si="60"/>
        <v xml:space="preserve"> </v>
      </c>
      <c r="DO62" s="76" t="str">
        <f t="shared" si="61"/>
        <v/>
      </c>
      <c r="DP62" s="76"/>
      <c r="DQ62" s="76" t="str">
        <f t="shared" si="62"/>
        <v xml:space="preserve"> </v>
      </c>
      <c r="DR62" s="76" t="str">
        <f t="shared" si="63"/>
        <v/>
      </c>
      <c r="DS62" s="76"/>
      <c r="DT62" s="76" t="e">
        <f t="shared" si="64"/>
        <v>#N/A</v>
      </c>
      <c r="DU62" s="76" t="str">
        <f t="shared" si="65"/>
        <v xml:space="preserve"> Pesos</v>
      </c>
      <c r="DV62" s="76" t="str">
        <f t="shared" si="66"/>
        <v xml:space="preserve"> </v>
      </c>
      <c r="DW62" s="76" t="str">
        <f t="shared" si="67"/>
        <v/>
      </c>
      <c r="DX62" s="76"/>
      <c r="DY62" s="76"/>
      <c r="DZ62" s="76"/>
      <c r="EA62" s="76" t="str">
        <f t="shared" si="68"/>
        <v xml:space="preserve"> </v>
      </c>
      <c r="EB62" s="76"/>
      <c r="EC62" s="76"/>
      <c r="ED62" s="76" t="str">
        <f t="shared" si="69"/>
        <v xml:space="preserve"> </v>
      </c>
      <c r="EE62" s="76"/>
      <c r="EF62" s="76"/>
      <c r="EG62" s="79" t="str">
        <f t="shared" si="70"/>
        <v xml:space="preserve"> </v>
      </c>
      <c r="EH62" s="76"/>
      <c r="EI62" s="76"/>
      <c r="EJ62" s="79" t="str">
        <f t="shared" si="71"/>
        <v xml:space="preserve"> </v>
      </c>
      <c r="EK62" s="76"/>
      <c r="EL62" s="76"/>
      <c r="EM62" s="79" t="str">
        <f t="shared" si="72"/>
        <v>Cincuenta y Nueve Pesos</v>
      </c>
      <c r="EN62" s="79"/>
      <c r="EO62" s="79" t="str">
        <f t="shared" si="73"/>
        <v xml:space="preserve"> </v>
      </c>
      <c r="EP62" s="76"/>
    </row>
    <row r="63" spans="1:148" hidden="1" x14ac:dyDescent="0.2">
      <c r="A63" s="74">
        <v>60</v>
      </c>
      <c r="B63" s="75" t="str">
        <f t="shared" si="3"/>
        <v>Sesenta Pesos M/L</v>
      </c>
      <c r="C63" s="76"/>
      <c r="D63" s="77">
        <f t="shared" si="4"/>
        <v>60</v>
      </c>
      <c r="E63" s="76" t="str">
        <f t="shared" si="5"/>
        <v/>
      </c>
      <c r="F63" s="76" t="str">
        <f t="shared" si="6"/>
        <v xml:space="preserve"> Pesos</v>
      </c>
      <c r="G63" s="76" t="str">
        <f t="shared" si="7"/>
        <v xml:space="preserve">  billones</v>
      </c>
      <c r="H63" s="76"/>
      <c r="I63" s="76" t="str">
        <f t="shared" si="8"/>
        <v xml:space="preserve"> Pesos</v>
      </c>
      <c r="J63" s="76" t="s">
        <v>79</v>
      </c>
      <c r="K63" s="76"/>
      <c r="L63" s="76" t="str">
        <f t="shared" si="9"/>
        <v xml:space="preserve"> Pesos</v>
      </c>
      <c r="M63" s="76" t="str">
        <f t="shared" si="10"/>
        <v xml:space="preserve">  millones</v>
      </c>
      <c r="N63" s="76"/>
      <c r="O63" s="76" t="str">
        <f t="shared" si="11"/>
        <v xml:space="preserve"> Pesos</v>
      </c>
      <c r="P63" s="76" t="s">
        <v>79</v>
      </c>
      <c r="Q63" s="76"/>
      <c r="R63" s="76" t="str">
        <f t="shared" si="12"/>
        <v xml:space="preserve"> Pesos</v>
      </c>
      <c r="S63" s="76" t="str">
        <f t="shared" si="13"/>
        <v xml:space="preserve"> Pesos</v>
      </c>
      <c r="T63" s="76" t="str">
        <f t="shared" si="14"/>
        <v xml:space="preserve"> Centavos</v>
      </c>
      <c r="U63" s="76" t="str">
        <f t="shared" si="15"/>
        <v xml:space="preserve"> centavos</v>
      </c>
      <c r="V63" s="76">
        <v>15</v>
      </c>
      <c r="W63" s="76">
        <v>14</v>
      </c>
      <c r="X63" s="76">
        <v>13</v>
      </c>
      <c r="Y63" s="76">
        <v>12</v>
      </c>
      <c r="Z63" s="76">
        <v>11</v>
      </c>
      <c r="AA63" s="76">
        <v>10</v>
      </c>
      <c r="AB63" s="76">
        <v>9</v>
      </c>
      <c r="AC63" s="76">
        <f t="shared" si="82"/>
        <v>8</v>
      </c>
      <c r="AD63" s="76">
        <f t="shared" si="82"/>
        <v>7</v>
      </c>
      <c r="AE63" s="76">
        <f t="shared" si="82"/>
        <v>6</v>
      </c>
      <c r="AF63" s="76">
        <f t="shared" si="82"/>
        <v>5</v>
      </c>
      <c r="AG63" s="76">
        <f t="shared" si="82"/>
        <v>4</v>
      </c>
      <c r="AH63" s="76">
        <f t="shared" si="82"/>
        <v>3</v>
      </c>
      <c r="AI63" s="76">
        <f t="shared" si="82"/>
        <v>2</v>
      </c>
      <c r="AJ63" s="76">
        <f t="shared" si="82"/>
        <v>1</v>
      </c>
      <c r="AK63" s="76">
        <f t="shared" si="82"/>
        <v>0</v>
      </c>
      <c r="AL63" s="76">
        <f t="shared" si="82"/>
        <v>-1</v>
      </c>
      <c r="AM63" s="76">
        <f t="shared" si="82"/>
        <v>-2</v>
      </c>
      <c r="AN63" s="76"/>
      <c r="AO63" s="78">
        <f t="shared" si="83"/>
        <v>0</v>
      </c>
      <c r="AP63" s="78">
        <f t="shared" si="83"/>
        <v>0</v>
      </c>
      <c r="AQ63" s="78">
        <f t="shared" si="83"/>
        <v>0</v>
      </c>
      <c r="AR63" s="78">
        <f t="shared" si="83"/>
        <v>0</v>
      </c>
      <c r="AS63" s="78">
        <f t="shared" si="83"/>
        <v>0</v>
      </c>
      <c r="AT63" s="78">
        <f t="shared" si="83"/>
        <v>0</v>
      </c>
      <c r="AU63" s="78">
        <f t="shared" si="83"/>
        <v>0</v>
      </c>
      <c r="AV63" s="78">
        <f t="shared" si="83"/>
        <v>0</v>
      </c>
      <c r="AW63" s="78">
        <f t="shared" si="83"/>
        <v>0</v>
      </c>
      <c r="AX63" s="78">
        <f t="shared" si="83"/>
        <v>0</v>
      </c>
      <c r="AY63" s="78">
        <f t="shared" si="83"/>
        <v>0</v>
      </c>
      <c r="AZ63" s="78">
        <f t="shared" si="83"/>
        <v>0</v>
      </c>
      <c r="BA63" s="78">
        <f t="shared" si="83"/>
        <v>0</v>
      </c>
      <c r="BB63" s="78">
        <f t="shared" si="83"/>
        <v>6</v>
      </c>
      <c r="BC63" s="78">
        <f t="shared" si="83"/>
        <v>60</v>
      </c>
      <c r="BD63" s="78">
        <f t="shared" si="80"/>
        <v>600</v>
      </c>
      <c r="BE63" s="78">
        <f t="shared" si="74"/>
        <v>6000</v>
      </c>
      <c r="BF63" s="76"/>
      <c r="BG63" s="76">
        <f t="shared" si="16"/>
        <v>0</v>
      </c>
      <c r="BH63" s="78">
        <f t="shared" si="17"/>
        <v>0</v>
      </c>
      <c r="BI63" s="78">
        <f t="shared" si="18"/>
        <v>0</v>
      </c>
      <c r="BJ63" s="78">
        <f t="shared" si="19"/>
        <v>0</v>
      </c>
      <c r="BK63" s="78">
        <f t="shared" si="20"/>
        <v>0</v>
      </c>
      <c r="BL63" s="78">
        <f t="shared" si="21"/>
        <v>0</v>
      </c>
      <c r="BM63" s="78">
        <f t="shared" si="22"/>
        <v>0</v>
      </c>
      <c r="BN63" s="78">
        <f t="shared" si="23"/>
        <v>0</v>
      </c>
      <c r="BO63" s="78">
        <f t="shared" si="24"/>
        <v>0</v>
      </c>
      <c r="BP63" s="78">
        <f t="shared" si="25"/>
        <v>0</v>
      </c>
      <c r="BQ63" s="78">
        <f t="shared" si="26"/>
        <v>0</v>
      </c>
      <c r="BR63" s="78">
        <f t="shared" si="27"/>
        <v>0</v>
      </c>
      <c r="BS63" s="78">
        <f t="shared" si="28"/>
        <v>0</v>
      </c>
      <c r="BT63" s="78">
        <f t="shared" si="29"/>
        <v>60</v>
      </c>
      <c r="BU63" s="78">
        <f t="shared" si="30"/>
        <v>0</v>
      </c>
      <c r="BV63" s="78">
        <f t="shared" si="31"/>
        <v>0</v>
      </c>
      <c r="BW63" s="78">
        <f t="shared" si="32"/>
        <v>0</v>
      </c>
      <c r="BX63" s="76"/>
      <c r="BY63" s="76"/>
      <c r="BZ63" s="78">
        <f t="shared" si="33"/>
        <v>0</v>
      </c>
      <c r="CA63" s="78"/>
      <c r="CB63" s="78"/>
      <c r="CC63" s="78">
        <f t="shared" si="34"/>
        <v>0</v>
      </c>
      <c r="CD63" s="78"/>
      <c r="CE63" s="78"/>
      <c r="CF63" s="78">
        <f t="shared" si="35"/>
        <v>0</v>
      </c>
      <c r="CG63" s="76"/>
      <c r="CH63" s="78"/>
      <c r="CI63" s="78">
        <f t="shared" si="36"/>
        <v>0</v>
      </c>
      <c r="CJ63" s="76"/>
      <c r="CK63" s="78"/>
      <c r="CL63" s="78">
        <f t="shared" si="37"/>
        <v>60</v>
      </c>
      <c r="CM63" s="76"/>
      <c r="CN63" s="78">
        <f t="shared" si="38"/>
        <v>0</v>
      </c>
      <c r="CO63" s="76"/>
      <c r="CP63" s="76"/>
      <c r="CQ63" s="76" t="str">
        <f t="shared" si="39"/>
        <v/>
      </c>
      <c r="CR63" s="76" t="str">
        <f t="shared" si="40"/>
        <v/>
      </c>
      <c r="CS63" s="76" t="str">
        <f t="shared" si="41"/>
        <v xml:space="preserve">   billones</v>
      </c>
      <c r="CT63" s="76" t="str">
        <f t="shared" si="42"/>
        <v/>
      </c>
      <c r="CU63" s="76" t="str">
        <f t="shared" si="43"/>
        <v/>
      </c>
      <c r="CV63" s="76" t="str">
        <f t="shared" si="44"/>
        <v xml:space="preserve">  mil</v>
      </c>
      <c r="CW63" s="76" t="str">
        <f t="shared" si="45"/>
        <v/>
      </c>
      <c r="CX63" s="76" t="str">
        <f t="shared" si="46"/>
        <v/>
      </c>
      <c r="CY63" s="76" t="str">
        <f t="shared" si="47"/>
        <v xml:space="preserve">   millones</v>
      </c>
      <c r="CZ63" s="76" t="str">
        <f t="shared" si="48"/>
        <v/>
      </c>
      <c r="DA63" s="76" t="str">
        <f t="shared" si="49"/>
        <v/>
      </c>
      <c r="DB63" s="76" t="str">
        <f t="shared" si="50"/>
        <v xml:space="preserve">  mil</v>
      </c>
      <c r="DC63" s="76" t="str">
        <f t="shared" si="51"/>
        <v/>
      </c>
      <c r="DD63" s="76" t="str">
        <f t="shared" si="52"/>
        <v>Sesenta Pesos</v>
      </c>
      <c r="DE63" s="76" t="str">
        <f t="shared" si="53"/>
        <v xml:space="preserve">  Pesos</v>
      </c>
      <c r="DF63" s="76" t="str">
        <f t="shared" si="54"/>
        <v xml:space="preserve">  Centavos</v>
      </c>
      <c r="DG63" s="76" t="str">
        <f t="shared" si="55"/>
        <v xml:space="preserve">  centavos</v>
      </c>
      <c r="DH63" s="76" t="str">
        <f t="shared" si="56"/>
        <v xml:space="preserve"> </v>
      </c>
      <c r="DI63" s="76" t="str">
        <f t="shared" si="57"/>
        <v/>
      </c>
      <c r="DJ63" s="76"/>
      <c r="DK63" s="76" t="str">
        <f t="shared" si="58"/>
        <v xml:space="preserve"> </v>
      </c>
      <c r="DL63" s="76" t="str">
        <f t="shared" si="59"/>
        <v/>
      </c>
      <c r="DM63" s="76"/>
      <c r="DN63" s="76" t="str">
        <f t="shared" si="60"/>
        <v xml:space="preserve"> </v>
      </c>
      <c r="DO63" s="76" t="str">
        <f t="shared" si="61"/>
        <v/>
      </c>
      <c r="DP63" s="76"/>
      <c r="DQ63" s="76" t="str">
        <f t="shared" si="62"/>
        <v xml:space="preserve"> </v>
      </c>
      <c r="DR63" s="76" t="str">
        <f t="shared" si="63"/>
        <v/>
      </c>
      <c r="DS63" s="76"/>
      <c r="DT63" s="76" t="str">
        <f t="shared" si="64"/>
        <v>Sesenta</v>
      </c>
      <c r="DU63" s="76" t="str">
        <f t="shared" si="65"/>
        <v xml:space="preserve"> Pesos</v>
      </c>
      <c r="DV63" s="76" t="str">
        <f t="shared" si="66"/>
        <v xml:space="preserve"> </v>
      </c>
      <c r="DW63" s="76" t="str">
        <f t="shared" si="67"/>
        <v/>
      </c>
      <c r="DX63" s="76"/>
      <c r="DY63" s="76"/>
      <c r="DZ63" s="76"/>
      <c r="EA63" s="76" t="str">
        <f t="shared" si="68"/>
        <v xml:space="preserve"> </v>
      </c>
      <c r="EB63" s="76"/>
      <c r="EC63" s="76"/>
      <c r="ED63" s="76" t="str">
        <f t="shared" si="69"/>
        <v xml:space="preserve"> </v>
      </c>
      <c r="EE63" s="76"/>
      <c r="EF63" s="76"/>
      <c r="EG63" s="79" t="str">
        <f t="shared" si="70"/>
        <v xml:space="preserve"> </v>
      </c>
      <c r="EH63" s="76"/>
      <c r="EI63" s="76"/>
      <c r="EJ63" s="79" t="str">
        <f t="shared" si="71"/>
        <v xml:space="preserve"> </v>
      </c>
      <c r="EK63" s="76"/>
      <c r="EL63" s="76"/>
      <c r="EM63" s="79" t="str">
        <f t="shared" si="72"/>
        <v>Sesenta Pesos</v>
      </c>
      <c r="EN63" s="79"/>
      <c r="EO63" s="79" t="str">
        <f t="shared" si="73"/>
        <v xml:space="preserve"> </v>
      </c>
      <c r="EP63" s="76"/>
    </row>
    <row r="64" spans="1:148" hidden="1" x14ac:dyDescent="0.2">
      <c r="A64" s="74">
        <v>61</v>
      </c>
      <c r="B64" s="75" t="str">
        <f t="shared" si="3"/>
        <v>Sesenta y Un Pesos M/L</v>
      </c>
      <c r="C64" s="76"/>
      <c r="D64" s="77">
        <f t="shared" si="4"/>
        <v>61</v>
      </c>
      <c r="E64" s="76" t="str">
        <f t="shared" si="5"/>
        <v/>
      </c>
      <c r="F64" s="76" t="str">
        <f t="shared" si="6"/>
        <v xml:space="preserve"> Pesos</v>
      </c>
      <c r="G64" s="76" t="str">
        <f t="shared" si="7"/>
        <v xml:space="preserve">  billones</v>
      </c>
      <c r="H64" s="76"/>
      <c r="I64" s="76" t="str">
        <f t="shared" si="8"/>
        <v xml:space="preserve"> Pesos</v>
      </c>
      <c r="J64" s="76" t="s">
        <v>79</v>
      </c>
      <c r="K64" s="76"/>
      <c r="L64" s="76" t="str">
        <f t="shared" si="9"/>
        <v xml:space="preserve"> Pesos</v>
      </c>
      <c r="M64" s="76" t="str">
        <f t="shared" si="10"/>
        <v xml:space="preserve">  millones</v>
      </c>
      <c r="N64" s="76"/>
      <c r="O64" s="76" t="str">
        <f t="shared" si="11"/>
        <v xml:space="preserve"> Pesos</v>
      </c>
      <c r="P64" s="76" t="s">
        <v>79</v>
      </c>
      <c r="Q64" s="76"/>
      <c r="R64" s="76" t="str">
        <f t="shared" si="12"/>
        <v xml:space="preserve"> y </v>
      </c>
      <c r="S64" s="76" t="str">
        <f t="shared" si="13"/>
        <v xml:space="preserve"> Pesos</v>
      </c>
      <c r="T64" s="76" t="str">
        <f t="shared" si="14"/>
        <v xml:space="preserve"> Centavos</v>
      </c>
      <c r="U64" s="76" t="str">
        <f t="shared" si="15"/>
        <v xml:space="preserve"> centavos</v>
      </c>
      <c r="V64" s="76">
        <v>15</v>
      </c>
      <c r="W64" s="76">
        <v>14</v>
      </c>
      <c r="X64" s="76">
        <v>13</v>
      </c>
      <c r="Y64" s="76">
        <v>12</v>
      </c>
      <c r="Z64" s="76">
        <v>11</v>
      </c>
      <c r="AA64" s="76">
        <v>10</v>
      </c>
      <c r="AB64" s="76">
        <v>9</v>
      </c>
      <c r="AC64" s="76">
        <f t="shared" si="82"/>
        <v>8</v>
      </c>
      <c r="AD64" s="76">
        <f t="shared" si="82"/>
        <v>7</v>
      </c>
      <c r="AE64" s="76">
        <f t="shared" si="82"/>
        <v>6</v>
      </c>
      <c r="AF64" s="76">
        <f t="shared" si="82"/>
        <v>5</v>
      </c>
      <c r="AG64" s="76">
        <f t="shared" si="82"/>
        <v>4</v>
      </c>
      <c r="AH64" s="76">
        <f t="shared" si="82"/>
        <v>3</v>
      </c>
      <c r="AI64" s="76">
        <f t="shared" si="82"/>
        <v>2</v>
      </c>
      <c r="AJ64" s="76">
        <f t="shared" si="82"/>
        <v>1</v>
      </c>
      <c r="AK64" s="76">
        <f t="shared" si="82"/>
        <v>0</v>
      </c>
      <c r="AL64" s="76">
        <f t="shared" si="82"/>
        <v>-1</v>
      </c>
      <c r="AM64" s="76">
        <f t="shared" si="82"/>
        <v>-2</v>
      </c>
      <c r="AN64" s="76"/>
      <c r="AO64" s="78">
        <f t="shared" si="83"/>
        <v>0</v>
      </c>
      <c r="AP64" s="78">
        <f t="shared" si="83"/>
        <v>0</v>
      </c>
      <c r="AQ64" s="78">
        <f t="shared" si="83"/>
        <v>0</v>
      </c>
      <c r="AR64" s="78">
        <f t="shared" si="83"/>
        <v>0</v>
      </c>
      <c r="AS64" s="78">
        <f t="shared" si="83"/>
        <v>0</v>
      </c>
      <c r="AT64" s="78">
        <f t="shared" si="83"/>
        <v>0</v>
      </c>
      <c r="AU64" s="78">
        <f t="shared" si="83"/>
        <v>0</v>
      </c>
      <c r="AV64" s="78">
        <f t="shared" si="83"/>
        <v>0</v>
      </c>
      <c r="AW64" s="78">
        <f t="shared" si="83"/>
        <v>0</v>
      </c>
      <c r="AX64" s="78">
        <f t="shared" si="83"/>
        <v>0</v>
      </c>
      <c r="AY64" s="78">
        <f t="shared" si="83"/>
        <v>0</v>
      </c>
      <c r="AZ64" s="78">
        <f t="shared" si="83"/>
        <v>0</v>
      </c>
      <c r="BA64" s="78">
        <f t="shared" si="83"/>
        <v>0</v>
      </c>
      <c r="BB64" s="78">
        <f t="shared" si="83"/>
        <v>6</v>
      </c>
      <c r="BC64" s="78">
        <f t="shared" si="83"/>
        <v>61</v>
      </c>
      <c r="BD64" s="78">
        <f t="shared" si="80"/>
        <v>610</v>
      </c>
      <c r="BE64" s="78">
        <f t="shared" si="74"/>
        <v>6100</v>
      </c>
      <c r="BF64" s="76"/>
      <c r="BG64" s="76">
        <f t="shared" si="16"/>
        <v>0</v>
      </c>
      <c r="BH64" s="78">
        <f t="shared" si="17"/>
        <v>0</v>
      </c>
      <c r="BI64" s="78">
        <f t="shared" si="18"/>
        <v>0</v>
      </c>
      <c r="BJ64" s="78">
        <f t="shared" si="19"/>
        <v>0</v>
      </c>
      <c r="BK64" s="78">
        <f t="shared" si="20"/>
        <v>0</v>
      </c>
      <c r="BL64" s="78">
        <f t="shared" si="21"/>
        <v>0</v>
      </c>
      <c r="BM64" s="78">
        <f t="shared" si="22"/>
        <v>0</v>
      </c>
      <c r="BN64" s="78">
        <f t="shared" si="23"/>
        <v>0</v>
      </c>
      <c r="BO64" s="78">
        <f t="shared" si="24"/>
        <v>0</v>
      </c>
      <c r="BP64" s="78">
        <f t="shared" si="25"/>
        <v>0</v>
      </c>
      <c r="BQ64" s="78">
        <f t="shared" si="26"/>
        <v>0</v>
      </c>
      <c r="BR64" s="78">
        <f t="shared" si="27"/>
        <v>0</v>
      </c>
      <c r="BS64" s="78">
        <f t="shared" si="28"/>
        <v>0</v>
      </c>
      <c r="BT64" s="78">
        <f t="shared" si="29"/>
        <v>60</v>
      </c>
      <c r="BU64" s="78">
        <f t="shared" si="30"/>
        <v>1</v>
      </c>
      <c r="BV64" s="78">
        <f t="shared" si="31"/>
        <v>0</v>
      </c>
      <c r="BW64" s="78">
        <f t="shared" si="32"/>
        <v>0</v>
      </c>
      <c r="BX64" s="76"/>
      <c r="BY64" s="76"/>
      <c r="BZ64" s="78">
        <f t="shared" si="33"/>
        <v>0</v>
      </c>
      <c r="CA64" s="78"/>
      <c r="CB64" s="78"/>
      <c r="CC64" s="78">
        <f t="shared" si="34"/>
        <v>0</v>
      </c>
      <c r="CD64" s="78"/>
      <c r="CE64" s="78"/>
      <c r="CF64" s="78">
        <f t="shared" si="35"/>
        <v>0</v>
      </c>
      <c r="CG64" s="76"/>
      <c r="CH64" s="78"/>
      <c r="CI64" s="78">
        <f t="shared" si="36"/>
        <v>0</v>
      </c>
      <c r="CJ64" s="76"/>
      <c r="CK64" s="78"/>
      <c r="CL64" s="78">
        <f t="shared" si="37"/>
        <v>61</v>
      </c>
      <c r="CM64" s="76"/>
      <c r="CN64" s="78">
        <f t="shared" si="38"/>
        <v>0</v>
      </c>
      <c r="CO64" s="76"/>
      <c r="CP64" s="76"/>
      <c r="CQ64" s="76" t="str">
        <f t="shared" si="39"/>
        <v/>
      </c>
      <c r="CR64" s="76" t="str">
        <f t="shared" si="40"/>
        <v/>
      </c>
      <c r="CS64" s="76" t="str">
        <f t="shared" si="41"/>
        <v xml:space="preserve">   billones</v>
      </c>
      <c r="CT64" s="76" t="str">
        <f t="shared" si="42"/>
        <v/>
      </c>
      <c r="CU64" s="76" t="str">
        <f t="shared" si="43"/>
        <v/>
      </c>
      <c r="CV64" s="76" t="str">
        <f t="shared" si="44"/>
        <v xml:space="preserve">  mil</v>
      </c>
      <c r="CW64" s="76" t="str">
        <f t="shared" si="45"/>
        <v/>
      </c>
      <c r="CX64" s="76" t="str">
        <f t="shared" si="46"/>
        <v/>
      </c>
      <c r="CY64" s="76" t="str">
        <f t="shared" si="47"/>
        <v xml:space="preserve">   millones</v>
      </c>
      <c r="CZ64" s="76" t="str">
        <f t="shared" si="48"/>
        <v/>
      </c>
      <c r="DA64" s="76" t="str">
        <f t="shared" si="49"/>
        <v/>
      </c>
      <c r="DB64" s="76" t="str">
        <f t="shared" si="50"/>
        <v xml:space="preserve">  mil</v>
      </c>
      <c r="DC64" s="76" t="str">
        <f t="shared" si="51"/>
        <v/>
      </c>
      <c r="DD64" s="76" t="str">
        <f t="shared" si="52"/>
        <v xml:space="preserve">Sesenta y </v>
      </c>
      <c r="DE64" s="76" t="str">
        <f t="shared" si="53"/>
        <v>Un Pesos</v>
      </c>
      <c r="DF64" s="76" t="str">
        <f t="shared" si="54"/>
        <v xml:space="preserve">  Centavos</v>
      </c>
      <c r="DG64" s="76" t="str">
        <f t="shared" si="55"/>
        <v xml:space="preserve">  centavos</v>
      </c>
      <c r="DH64" s="76" t="str">
        <f t="shared" si="56"/>
        <v xml:space="preserve"> </v>
      </c>
      <c r="DI64" s="76" t="str">
        <f t="shared" si="57"/>
        <v/>
      </c>
      <c r="DJ64" s="76"/>
      <c r="DK64" s="76" t="str">
        <f t="shared" si="58"/>
        <v xml:space="preserve"> </v>
      </c>
      <c r="DL64" s="76" t="str">
        <f t="shared" si="59"/>
        <v/>
      </c>
      <c r="DM64" s="76"/>
      <c r="DN64" s="76" t="str">
        <f t="shared" si="60"/>
        <v xml:space="preserve"> </v>
      </c>
      <c r="DO64" s="76" t="str">
        <f t="shared" si="61"/>
        <v/>
      </c>
      <c r="DP64" s="76"/>
      <c r="DQ64" s="76" t="str">
        <f t="shared" si="62"/>
        <v xml:space="preserve"> </v>
      </c>
      <c r="DR64" s="76" t="str">
        <f t="shared" si="63"/>
        <v/>
      </c>
      <c r="DS64" s="76"/>
      <c r="DT64" s="76" t="e">
        <f t="shared" si="64"/>
        <v>#N/A</v>
      </c>
      <c r="DU64" s="76" t="str">
        <f t="shared" si="65"/>
        <v xml:space="preserve"> Pesos</v>
      </c>
      <c r="DV64" s="76" t="str">
        <f t="shared" si="66"/>
        <v xml:space="preserve"> </v>
      </c>
      <c r="DW64" s="76" t="str">
        <f t="shared" si="67"/>
        <v/>
      </c>
      <c r="DX64" s="76"/>
      <c r="DY64" s="76"/>
      <c r="DZ64" s="76"/>
      <c r="EA64" s="76" t="str">
        <f t="shared" si="68"/>
        <v xml:space="preserve"> </v>
      </c>
      <c r="EB64" s="76"/>
      <c r="EC64" s="76"/>
      <c r="ED64" s="76" t="str">
        <f t="shared" si="69"/>
        <v xml:space="preserve"> </v>
      </c>
      <c r="EE64" s="76"/>
      <c r="EF64" s="76"/>
      <c r="EG64" s="79" t="str">
        <f t="shared" si="70"/>
        <v xml:space="preserve"> </v>
      </c>
      <c r="EH64" s="76"/>
      <c r="EI64" s="76"/>
      <c r="EJ64" s="79" t="str">
        <f t="shared" si="71"/>
        <v xml:space="preserve"> </v>
      </c>
      <c r="EK64" s="76"/>
      <c r="EL64" s="76"/>
      <c r="EM64" s="79" t="str">
        <f t="shared" si="72"/>
        <v>Sesenta y Un Pesos</v>
      </c>
      <c r="EN64" s="79"/>
      <c r="EO64" s="79" t="str">
        <f t="shared" si="73"/>
        <v xml:space="preserve"> </v>
      </c>
      <c r="EP64" s="76"/>
    </row>
    <row r="65" spans="1:146" hidden="1" x14ac:dyDescent="0.2">
      <c r="A65" s="74">
        <v>62</v>
      </c>
      <c r="B65" s="75" t="str">
        <f t="shared" si="3"/>
        <v>Sesenta y Dos Pesos M/L</v>
      </c>
      <c r="C65" s="76"/>
      <c r="D65" s="77">
        <f t="shared" si="4"/>
        <v>62</v>
      </c>
      <c r="E65" s="76" t="str">
        <f t="shared" si="5"/>
        <v/>
      </c>
      <c r="F65" s="76" t="str">
        <f t="shared" si="6"/>
        <v xml:space="preserve"> Pesos</v>
      </c>
      <c r="G65" s="76" t="str">
        <f t="shared" si="7"/>
        <v xml:space="preserve">  billones</v>
      </c>
      <c r="H65" s="76"/>
      <c r="I65" s="76" t="str">
        <f t="shared" si="8"/>
        <v xml:space="preserve"> Pesos</v>
      </c>
      <c r="J65" s="76" t="s">
        <v>79</v>
      </c>
      <c r="K65" s="76"/>
      <c r="L65" s="76" t="str">
        <f t="shared" si="9"/>
        <v xml:space="preserve"> Pesos</v>
      </c>
      <c r="M65" s="76" t="str">
        <f t="shared" si="10"/>
        <v xml:space="preserve">  millones</v>
      </c>
      <c r="N65" s="76"/>
      <c r="O65" s="76" t="str">
        <f t="shared" si="11"/>
        <v xml:space="preserve"> Pesos</v>
      </c>
      <c r="P65" s="76" t="s">
        <v>79</v>
      </c>
      <c r="Q65" s="76"/>
      <c r="R65" s="76" t="str">
        <f t="shared" si="12"/>
        <v xml:space="preserve"> y </v>
      </c>
      <c r="S65" s="76" t="str">
        <f t="shared" si="13"/>
        <v xml:space="preserve"> Pesos</v>
      </c>
      <c r="T65" s="76" t="str">
        <f t="shared" si="14"/>
        <v xml:space="preserve"> Centavos</v>
      </c>
      <c r="U65" s="76" t="str">
        <f t="shared" si="15"/>
        <v xml:space="preserve"> centavos</v>
      </c>
      <c r="V65" s="76">
        <v>15</v>
      </c>
      <c r="W65" s="76">
        <v>14</v>
      </c>
      <c r="X65" s="76">
        <v>13</v>
      </c>
      <c r="Y65" s="76">
        <v>12</v>
      </c>
      <c r="Z65" s="76">
        <v>11</v>
      </c>
      <c r="AA65" s="76">
        <v>10</v>
      </c>
      <c r="AB65" s="76">
        <v>9</v>
      </c>
      <c r="AC65" s="76">
        <f t="shared" si="82"/>
        <v>8</v>
      </c>
      <c r="AD65" s="76">
        <f t="shared" si="82"/>
        <v>7</v>
      </c>
      <c r="AE65" s="76">
        <f t="shared" si="82"/>
        <v>6</v>
      </c>
      <c r="AF65" s="76">
        <f t="shared" si="82"/>
        <v>5</v>
      </c>
      <c r="AG65" s="76">
        <f t="shared" si="82"/>
        <v>4</v>
      </c>
      <c r="AH65" s="76">
        <f t="shared" si="82"/>
        <v>3</v>
      </c>
      <c r="AI65" s="76">
        <f t="shared" si="82"/>
        <v>2</v>
      </c>
      <c r="AJ65" s="76">
        <f t="shared" si="82"/>
        <v>1</v>
      </c>
      <c r="AK65" s="76">
        <f t="shared" si="82"/>
        <v>0</v>
      </c>
      <c r="AL65" s="76">
        <f t="shared" si="82"/>
        <v>-1</v>
      </c>
      <c r="AM65" s="76">
        <f t="shared" si="82"/>
        <v>-2</v>
      </c>
      <c r="AN65" s="76"/>
      <c r="AO65" s="78">
        <f t="shared" si="83"/>
        <v>0</v>
      </c>
      <c r="AP65" s="78">
        <f t="shared" si="83"/>
        <v>0</v>
      </c>
      <c r="AQ65" s="78">
        <f t="shared" si="83"/>
        <v>0</v>
      </c>
      <c r="AR65" s="78">
        <f t="shared" si="83"/>
        <v>0</v>
      </c>
      <c r="AS65" s="78">
        <f t="shared" si="83"/>
        <v>0</v>
      </c>
      <c r="AT65" s="78">
        <f t="shared" si="83"/>
        <v>0</v>
      </c>
      <c r="AU65" s="78">
        <f t="shared" si="83"/>
        <v>0</v>
      </c>
      <c r="AV65" s="78">
        <f t="shared" si="83"/>
        <v>0</v>
      </c>
      <c r="AW65" s="78">
        <f t="shared" si="83"/>
        <v>0</v>
      </c>
      <c r="AX65" s="78">
        <f t="shared" si="83"/>
        <v>0</v>
      </c>
      <c r="AY65" s="78">
        <f t="shared" si="83"/>
        <v>0</v>
      </c>
      <c r="AZ65" s="78">
        <f t="shared" si="83"/>
        <v>0</v>
      </c>
      <c r="BA65" s="78">
        <f t="shared" si="83"/>
        <v>0</v>
      </c>
      <c r="BB65" s="78">
        <f t="shared" si="83"/>
        <v>6</v>
      </c>
      <c r="BC65" s="78">
        <f t="shared" si="83"/>
        <v>62</v>
      </c>
      <c r="BD65" s="78">
        <f t="shared" si="80"/>
        <v>620</v>
      </c>
      <c r="BE65" s="78">
        <f t="shared" si="74"/>
        <v>6200</v>
      </c>
      <c r="BF65" s="76"/>
      <c r="BG65" s="76">
        <f t="shared" si="16"/>
        <v>0</v>
      </c>
      <c r="BH65" s="78">
        <f t="shared" si="17"/>
        <v>0</v>
      </c>
      <c r="BI65" s="78">
        <f t="shared" si="18"/>
        <v>0</v>
      </c>
      <c r="BJ65" s="78">
        <f t="shared" si="19"/>
        <v>0</v>
      </c>
      <c r="BK65" s="78">
        <f t="shared" si="20"/>
        <v>0</v>
      </c>
      <c r="BL65" s="78">
        <f t="shared" si="21"/>
        <v>0</v>
      </c>
      <c r="BM65" s="78">
        <f t="shared" si="22"/>
        <v>0</v>
      </c>
      <c r="BN65" s="78">
        <f t="shared" si="23"/>
        <v>0</v>
      </c>
      <c r="BO65" s="78">
        <f t="shared" si="24"/>
        <v>0</v>
      </c>
      <c r="BP65" s="78">
        <f t="shared" si="25"/>
        <v>0</v>
      </c>
      <c r="BQ65" s="78">
        <f t="shared" si="26"/>
        <v>0</v>
      </c>
      <c r="BR65" s="78">
        <f t="shared" si="27"/>
        <v>0</v>
      </c>
      <c r="BS65" s="78">
        <f t="shared" si="28"/>
        <v>0</v>
      </c>
      <c r="BT65" s="78">
        <f t="shared" si="29"/>
        <v>60</v>
      </c>
      <c r="BU65" s="78">
        <f t="shared" si="30"/>
        <v>2</v>
      </c>
      <c r="BV65" s="78">
        <f t="shared" si="31"/>
        <v>0</v>
      </c>
      <c r="BW65" s="78">
        <f t="shared" si="32"/>
        <v>0</v>
      </c>
      <c r="BX65" s="76"/>
      <c r="BY65" s="76"/>
      <c r="BZ65" s="78">
        <f t="shared" si="33"/>
        <v>0</v>
      </c>
      <c r="CA65" s="78"/>
      <c r="CB65" s="78"/>
      <c r="CC65" s="78">
        <f t="shared" si="34"/>
        <v>0</v>
      </c>
      <c r="CD65" s="78"/>
      <c r="CE65" s="78"/>
      <c r="CF65" s="78">
        <f t="shared" si="35"/>
        <v>0</v>
      </c>
      <c r="CG65" s="76"/>
      <c r="CH65" s="78"/>
      <c r="CI65" s="78">
        <f t="shared" si="36"/>
        <v>0</v>
      </c>
      <c r="CJ65" s="76"/>
      <c r="CK65" s="78"/>
      <c r="CL65" s="78">
        <f t="shared" si="37"/>
        <v>62</v>
      </c>
      <c r="CM65" s="76"/>
      <c r="CN65" s="78">
        <f t="shared" si="38"/>
        <v>0</v>
      </c>
      <c r="CO65" s="76"/>
      <c r="CP65" s="76"/>
      <c r="CQ65" s="76" t="str">
        <f t="shared" si="39"/>
        <v/>
      </c>
      <c r="CR65" s="76" t="str">
        <f t="shared" si="40"/>
        <v/>
      </c>
      <c r="CS65" s="76" t="str">
        <f t="shared" si="41"/>
        <v xml:space="preserve">   billones</v>
      </c>
      <c r="CT65" s="76" t="str">
        <f t="shared" si="42"/>
        <v/>
      </c>
      <c r="CU65" s="76" t="str">
        <f t="shared" si="43"/>
        <v/>
      </c>
      <c r="CV65" s="76" t="str">
        <f t="shared" si="44"/>
        <v xml:space="preserve">  mil</v>
      </c>
      <c r="CW65" s="76" t="str">
        <f t="shared" si="45"/>
        <v/>
      </c>
      <c r="CX65" s="76" t="str">
        <f t="shared" si="46"/>
        <v/>
      </c>
      <c r="CY65" s="76" t="str">
        <f t="shared" si="47"/>
        <v xml:space="preserve">   millones</v>
      </c>
      <c r="CZ65" s="76" t="str">
        <f t="shared" si="48"/>
        <v/>
      </c>
      <c r="DA65" s="76" t="str">
        <f t="shared" si="49"/>
        <v/>
      </c>
      <c r="DB65" s="76" t="str">
        <f t="shared" si="50"/>
        <v xml:space="preserve">  mil</v>
      </c>
      <c r="DC65" s="76" t="str">
        <f t="shared" si="51"/>
        <v/>
      </c>
      <c r="DD65" s="76" t="str">
        <f t="shared" si="52"/>
        <v xml:space="preserve">Sesenta y </v>
      </c>
      <c r="DE65" s="76" t="str">
        <f t="shared" si="53"/>
        <v>Dos Pesos</v>
      </c>
      <c r="DF65" s="76" t="str">
        <f t="shared" si="54"/>
        <v xml:space="preserve">  Centavos</v>
      </c>
      <c r="DG65" s="76" t="str">
        <f t="shared" si="55"/>
        <v xml:space="preserve">  centavos</v>
      </c>
      <c r="DH65" s="76" t="str">
        <f t="shared" si="56"/>
        <v xml:space="preserve"> </v>
      </c>
      <c r="DI65" s="76" t="str">
        <f t="shared" si="57"/>
        <v/>
      </c>
      <c r="DJ65" s="76"/>
      <c r="DK65" s="76" t="str">
        <f t="shared" si="58"/>
        <v xml:space="preserve"> </v>
      </c>
      <c r="DL65" s="76" t="str">
        <f t="shared" si="59"/>
        <v/>
      </c>
      <c r="DM65" s="76"/>
      <c r="DN65" s="76" t="str">
        <f t="shared" si="60"/>
        <v xml:space="preserve"> </v>
      </c>
      <c r="DO65" s="76" t="str">
        <f t="shared" si="61"/>
        <v/>
      </c>
      <c r="DP65" s="76"/>
      <c r="DQ65" s="76" t="str">
        <f t="shared" si="62"/>
        <v xml:space="preserve"> </v>
      </c>
      <c r="DR65" s="76" t="str">
        <f t="shared" si="63"/>
        <v/>
      </c>
      <c r="DS65" s="76"/>
      <c r="DT65" s="76" t="e">
        <f t="shared" si="64"/>
        <v>#N/A</v>
      </c>
      <c r="DU65" s="76" t="str">
        <f t="shared" si="65"/>
        <v xml:space="preserve"> Pesos</v>
      </c>
      <c r="DV65" s="76" t="str">
        <f t="shared" si="66"/>
        <v xml:space="preserve"> </v>
      </c>
      <c r="DW65" s="76" t="str">
        <f t="shared" si="67"/>
        <v/>
      </c>
      <c r="DX65" s="76"/>
      <c r="DY65" s="76"/>
      <c r="DZ65" s="76"/>
      <c r="EA65" s="76" t="str">
        <f t="shared" si="68"/>
        <v xml:space="preserve"> </v>
      </c>
      <c r="EB65" s="76"/>
      <c r="EC65" s="76"/>
      <c r="ED65" s="76" t="str">
        <f t="shared" si="69"/>
        <v xml:space="preserve"> </v>
      </c>
      <c r="EE65" s="76"/>
      <c r="EF65" s="76"/>
      <c r="EG65" s="79" t="str">
        <f t="shared" si="70"/>
        <v xml:space="preserve"> </v>
      </c>
      <c r="EH65" s="76"/>
      <c r="EI65" s="76"/>
      <c r="EJ65" s="79" t="str">
        <f t="shared" si="71"/>
        <v xml:space="preserve"> </v>
      </c>
      <c r="EK65" s="76"/>
      <c r="EL65" s="76"/>
      <c r="EM65" s="79" t="str">
        <f t="shared" si="72"/>
        <v>Sesenta y Dos Pesos</v>
      </c>
      <c r="EN65" s="79"/>
      <c r="EO65" s="79" t="str">
        <f t="shared" si="73"/>
        <v xml:space="preserve"> </v>
      </c>
      <c r="EP65" s="76"/>
    </row>
    <row r="66" spans="1:146" hidden="1" x14ac:dyDescent="0.2">
      <c r="A66" s="74">
        <v>63</v>
      </c>
      <c r="B66" s="75" t="str">
        <f t="shared" si="3"/>
        <v>Sesenta y Tres Pesos M/L</v>
      </c>
      <c r="C66" s="76"/>
      <c r="D66" s="77">
        <f t="shared" si="4"/>
        <v>63</v>
      </c>
      <c r="E66" s="76" t="str">
        <f t="shared" si="5"/>
        <v/>
      </c>
      <c r="F66" s="76" t="str">
        <f t="shared" si="6"/>
        <v xml:space="preserve"> Pesos</v>
      </c>
      <c r="G66" s="76" t="str">
        <f t="shared" si="7"/>
        <v xml:space="preserve">  billones</v>
      </c>
      <c r="H66" s="76"/>
      <c r="I66" s="76" t="str">
        <f t="shared" si="8"/>
        <v xml:space="preserve"> Pesos</v>
      </c>
      <c r="J66" s="76" t="s">
        <v>79</v>
      </c>
      <c r="K66" s="76"/>
      <c r="L66" s="76" t="str">
        <f t="shared" si="9"/>
        <v xml:space="preserve"> Pesos</v>
      </c>
      <c r="M66" s="76" t="str">
        <f t="shared" si="10"/>
        <v xml:space="preserve">  millones</v>
      </c>
      <c r="N66" s="76"/>
      <c r="O66" s="76" t="str">
        <f t="shared" si="11"/>
        <v xml:space="preserve"> Pesos</v>
      </c>
      <c r="P66" s="76" t="s">
        <v>79</v>
      </c>
      <c r="Q66" s="76"/>
      <c r="R66" s="76" t="str">
        <f t="shared" si="12"/>
        <v xml:space="preserve"> y </v>
      </c>
      <c r="S66" s="76" t="str">
        <f t="shared" si="13"/>
        <v xml:space="preserve"> Pesos</v>
      </c>
      <c r="T66" s="76" t="str">
        <f t="shared" si="14"/>
        <v xml:space="preserve"> Centavos</v>
      </c>
      <c r="U66" s="76" t="str">
        <f t="shared" si="15"/>
        <v xml:space="preserve"> centavos</v>
      </c>
      <c r="V66" s="76">
        <v>15</v>
      </c>
      <c r="W66" s="76">
        <v>14</v>
      </c>
      <c r="X66" s="76">
        <v>13</v>
      </c>
      <c r="Y66" s="76">
        <v>12</v>
      </c>
      <c r="Z66" s="76">
        <v>11</v>
      </c>
      <c r="AA66" s="76">
        <v>10</v>
      </c>
      <c r="AB66" s="76">
        <v>9</v>
      </c>
      <c r="AC66" s="76">
        <f t="shared" si="82"/>
        <v>8</v>
      </c>
      <c r="AD66" s="76">
        <f t="shared" si="82"/>
        <v>7</v>
      </c>
      <c r="AE66" s="76">
        <f t="shared" si="82"/>
        <v>6</v>
      </c>
      <c r="AF66" s="76">
        <f t="shared" si="82"/>
        <v>5</v>
      </c>
      <c r="AG66" s="76">
        <f t="shared" si="82"/>
        <v>4</v>
      </c>
      <c r="AH66" s="76">
        <f t="shared" si="82"/>
        <v>3</v>
      </c>
      <c r="AI66" s="76">
        <f t="shared" si="82"/>
        <v>2</v>
      </c>
      <c r="AJ66" s="76">
        <f t="shared" si="82"/>
        <v>1</v>
      </c>
      <c r="AK66" s="76">
        <f t="shared" si="82"/>
        <v>0</v>
      </c>
      <c r="AL66" s="76">
        <f t="shared" si="82"/>
        <v>-1</v>
      </c>
      <c r="AM66" s="76">
        <f t="shared" si="82"/>
        <v>-2</v>
      </c>
      <c r="AN66" s="76"/>
      <c r="AO66" s="78">
        <f t="shared" si="83"/>
        <v>0</v>
      </c>
      <c r="AP66" s="78">
        <f t="shared" si="83"/>
        <v>0</v>
      </c>
      <c r="AQ66" s="78">
        <f t="shared" si="83"/>
        <v>0</v>
      </c>
      <c r="AR66" s="78">
        <f t="shared" si="83"/>
        <v>0</v>
      </c>
      <c r="AS66" s="78">
        <f t="shared" si="83"/>
        <v>0</v>
      </c>
      <c r="AT66" s="78">
        <f t="shared" si="83"/>
        <v>0</v>
      </c>
      <c r="AU66" s="78">
        <f t="shared" si="83"/>
        <v>0</v>
      </c>
      <c r="AV66" s="78">
        <f t="shared" si="83"/>
        <v>0</v>
      </c>
      <c r="AW66" s="78">
        <f t="shared" si="83"/>
        <v>0</v>
      </c>
      <c r="AX66" s="78">
        <f t="shared" si="83"/>
        <v>0</v>
      </c>
      <c r="AY66" s="78">
        <f t="shared" si="83"/>
        <v>0</v>
      </c>
      <c r="AZ66" s="78">
        <f t="shared" si="83"/>
        <v>0</v>
      </c>
      <c r="BA66" s="78">
        <f t="shared" si="83"/>
        <v>0</v>
      </c>
      <c r="BB66" s="78">
        <f t="shared" si="83"/>
        <v>6</v>
      </c>
      <c r="BC66" s="78">
        <f t="shared" si="83"/>
        <v>63</v>
      </c>
      <c r="BD66" s="78">
        <f t="shared" si="80"/>
        <v>630</v>
      </c>
      <c r="BE66" s="78">
        <f t="shared" si="74"/>
        <v>6300</v>
      </c>
      <c r="BF66" s="76"/>
      <c r="BG66" s="76">
        <f t="shared" si="16"/>
        <v>0</v>
      </c>
      <c r="BH66" s="78">
        <f t="shared" si="17"/>
        <v>0</v>
      </c>
      <c r="BI66" s="78">
        <f t="shared" si="18"/>
        <v>0</v>
      </c>
      <c r="BJ66" s="78">
        <f t="shared" si="19"/>
        <v>0</v>
      </c>
      <c r="BK66" s="78">
        <f t="shared" si="20"/>
        <v>0</v>
      </c>
      <c r="BL66" s="78">
        <f t="shared" si="21"/>
        <v>0</v>
      </c>
      <c r="BM66" s="78">
        <f t="shared" si="22"/>
        <v>0</v>
      </c>
      <c r="BN66" s="78">
        <f t="shared" si="23"/>
        <v>0</v>
      </c>
      <c r="BO66" s="78">
        <f t="shared" si="24"/>
        <v>0</v>
      </c>
      <c r="BP66" s="78">
        <f t="shared" si="25"/>
        <v>0</v>
      </c>
      <c r="BQ66" s="78">
        <f t="shared" si="26"/>
        <v>0</v>
      </c>
      <c r="BR66" s="78">
        <f t="shared" si="27"/>
        <v>0</v>
      </c>
      <c r="BS66" s="78">
        <f t="shared" si="28"/>
        <v>0</v>
      </c>
      <c r="BT66" s="78">
        <f t="shared" si="29"/>
        <v>60</v>
      </c>
      <c r="BU66" s="78">
        <f t="shared" si="30"/>
        <v>3</v>
      </c>
      <c r="BV66" s="78">
        <f t="shared" si="31"/>
        <v>0</v>
      </c>
      <c r="BW66" s="78">
        <f t="shared" si="32"/>
        <v>0</v>
      </c>
      <c r="BX66" s="76"/>
      <c r="BY66" s="76"/>
      <c r="BZ66" s="78">
        <f t="shared" si="33"/>
        <v>0</v>
      </c>
      <c r="CA66" s="78"/>
      <c r="CB66" s="78"/>
      <c r="CC66" s="78">
        <f t="shared" si="34"/>
        <v>0</v>
      </c>
      <c r="CD66" s="78"/>
      <c r="CE66" s="78"/>
      <c r="CF66" s="78">
        <f t="shared" si="35"/>
        <v>0</v>
      </c>
      <c r="CG66" s="76"/>
      <c r="CH66" s="78"/>
      <c r="CI66" s="78">
        <f t="shared" si="36"/>
        <v>0</v>
      </c>
      <c r="CJ66" s="76"/>
      <c r="CK66" s="78"/>
      <c r="CL66" s="78">
        <f t="shared" si="37"/>
        <v>63</v>
      </c>
      <c r="CM66" s="76"/>
      <c r="CN66" s="78">
        <f t="shared" si="38"/>
        <v>0</v>
      </c>
      <c r="CO66" s="76"/>
      <c r="CP66" s="76"/>
      <c r="CQ66" s="76" t="str">
        <f t="shared" si="39"/>
        <v/>
      </c>
      <c r="CR66" s="76" t="str">
        <f t="shared" si="40"/>
        <v/>
      </c>
      <c r="CS66" s="76" t="str">
        <f t="shared" si="41"/>
        <v xml:space="preserve">   billones</v>
      </c>
      <c r="CT66" s="76" t="str">
        <f t="shared" si="42"/>
        <v/>
      </c>
      <c r="CU66" s="76" t="str">
        <f t="shared" si="43"/>
        <v/>
      </c>
      <c r="CV66" s="76" t="str">
        <f t="shared" si="44"/>
        <v xml:space="preserve">  mil</v>
      </c>
      <c r="CW66" s="76" t="str">
        <f t="shared" si="45"/>
        <v/>
      </c>
      <c r="CX66" s="76" t="str">
        <f t="shared" si="46"/>
        <v/>
      </c>
      <c r="CY66" s="76" t="str">
        <f t="shared" si="47"/>
        <v xml:space="preserve">   millones</v>
      </c>
      <c r="CZ66" s="76" t="str">
        <f t="shared" si="48"/>
        <v/>
      </c>
      <c r="DA66" s="76" t="str">
        <f t="shared" si="49"/>
        <v/>
      </c>
      <c r="DB66" s="76" t="str">
        <f t="shared" si="50"/>
        <v xml:space="preserve">  mil</v>
      </c>
      <c r="DC66" s="76" t="str">
        <f t="shared" si="51"/>
        <v/>
      </c>
      <c r="DD66" s="76" t="str">
        <f t="shared" si="52"/>
        <v xml:space="preserve">Sesenta y </v>
      </c>
      <c r="DE66" s="76" t="str">
        <f t="shared" si="53"/>
        <v>Tres Pesos</v>
      </c>
      <c r="DF66" s="76" t="str">
        <f t="shared" si="54"/>
        <v xml:space="preserve">  Centavos</v>
      </c>
      <c r="DG66" s="76" t="str">
        <f t="shared" si="55"/>
        <v xml:space="preserve">  centavos</v>
      </c>
      <c r="DH66" s="76" t="str">
        <f t="shared" si="56"/>
        <v xml:space="preserve"> </v>
      </c>
      <c r="DI66" s="76" t="str">
        <f t="shared" si="57"/>
        <v/>
      </c>
      <c r="DJ66" s="76"/>
      <c r="DK66" s="76" t="str">
        <f t="shared" si="58"/>
        <v xml:space="preserve"> </v>
      </c>
      <c r="DL66" s="76" t="str">
        <f t="shared" si="59"/>
        <v/>
      </c>
      <c r="DM66" s="76"/>
      <c r="DN66" s="76" t="str">
        <f t="shared" si="60"/>
        <v xml:space="preserve"> </v>
      </c>
      <c r="DO66" s="76" t="str">
        <f t="shared" si="61"/>
        <v/>
      </c>
      <c r="DP66" s="76"/>
      <c r="DQ66" s="76" t="str">
        <f t="shared" si="62"/>
        <v xml:space="preserve"> </v>
      </c>
      <c r="DR66" s="76" t="str">
        <f t="shared" si="63"/>
        <v/>
      </c>
      <c r="DS66" s="76"/>
      <c r="DT66" s="76" t="e">
        <f t="shared" si="64"/>
        <v>#N/A</v>
      </c>
      <c r="DU66" s="76" t="str">
        <f t="shared" si="65"/>
        <v xml:space="preserve"> Pesos</v>
      </c>
      <c r="DV66" s="76" t="str">
        <f t="shared" si="66"/>
        <v xml:space="preserve"> </v>
      </c>
      <c r="DW66" s="76" t="str">
        <f t="shared" si="67"/>
        <v/>
      </c>
      <c r="DX66" s="76"/>
      <c r="DY66" s="76"/>
      <c r="DZ66" s="76"/>
      <c r="EA66" s="76" t="str">
        <f t="shared" si="68"/>
        <v xml:space="preserve"> </v>
      </c>
      <c r="EB66" s="76"/>
      <c r="EC66" s="76"/>
      <c r="ED66" s="76" t="str">
        <f t="shared" si="69"/>
        <v xml:space="preserve"> </v>
      </c>
      <c r="EE66" s="76"/>
      <c r="EF66" s="76"/>
      <c r="EG66" s="79" t="str">
        <f t="shared" si="70"/>
        <v xml:space="preserve"> </v>
      </c>
      <c r="EH66" s="76"/>
      <c r="EI66" s="76"/>
      <c r="EJ66" s="79" t="str">
        <f t="shared" si="71"/>
        <v xml:space="preserve"> </v>
      </c>
      <c r="EK66" s="76"/>
      <c r="EL66" s="76"/>
      <c r="EM66" s="79" t="str">
        <f t="shared" si="72"/>
        <v>Sesenta y Tres Pesos</v>
      </c>
      <c r="EN66" s="79"/>
      <c r="EO66" s="79" t="str">
        <f t="shared" si="73"/>
        <v xml:space="preserve"> </v>
      </c>
      <c r="EP66" s="76"/>
    </row>
    <row r="67" spans="1:146" hidden="1" x14ac:dyDescent="0.2">
      <c r="A67" s="74">
        <v>64</v>
      </c>
      <c r="B67" s="75" t="str">
        <f t="shared" si="3"/>
        <v>Sesenta y Cuatro Pesos M/L</v>
      </c>
      <c r="C67" s="76"/>
      <c r="D67" s="77">
        <f t="shared" si="4"/>
        <v>64</v>
      </c>
      <c r="E67" s="76" t="str">
        <f t="shared" si="5"/>
        <v/>
      </c>
      <c r="F67" s="76" t="str">
        <f t="shared" si="6"/>
        <v xml:space="preserve"> Pesos</v>
      </c>
      <c r="G67" s="76" t="str">
        <f t="shared" si="7"/>
        <v xml:space="preserve">  billones</v>
      </c>
      <c r="H67" s="76"/>
      <c r="I67" s="76" t="str">
        <f t="shared" si="8"/>
        <v xml:space="preserve"> Pesos</v>
      </c>
      <c r="J67" s="76" t="s">
        <v>79</v>
      </c>
      <c r="K67" s="76"/>
      <c r="L67" s="76" t="str">
        <f t="shared" si="9"/>
        <v xml:space="preserve"> Pesos</v>
      </c>
      <c r="M67" s="76" t="str">
        <f t="shared" si="10"/>
        <v xml:space="preserve">  millones</v>
      </c>
      <c r="N67" s="76"/>
      <c r="O67" s="76" t="str">
        <f t="shared" si="11"/>
        <v xml:space="preserve"> Pesos</v>
      </c>
      <c r="P67" s="76" t="s">
        <v>79</v>
      </c>
      <c r="Q67" s="76"/>
      <c r="R67" s="76" t="str">
        <f t="shared" si="12"/>
        <v xml:space="preserve"> y </v>
      </c>
      <c r="S67" s="76" t="str">
        <f t="shared" si="13"/>
        <v xml:space="preserve"> Pesos</v>
      </c>
      <c r="T67" s="76" t="str">
        <f t="shared" si="14"/>
        <v xml:space="preserve"> Centavos</v>
      </c>
      <c r="U67" s="76" t="str">
        <f t="shared" si="15"/>
        <v xml:space="preserve"> centavos</v>
      </c>
      <c r="V67" s="76">
        <v>15</v>
      </c>
      <c r="W67" s="76">
        <v>14</v>
      </c>
      <c r="X67" s="76">
        <v>13</v>
      </c>
      <c r="Y67" s="76">
        <v>12</v>
      </c>
      <c r="Z67" s="76">
        <v>11</v>
      </c>
      <c r="AA67" s="76">
        <v>10</v>
      </c>
      <c r="AB67" s="76">
        <v>9</v>
      </c>
      <c r="AC67" s="76">
        <f t="shared" si="82"/>
        <v>8</v>
      </c>
      <c r="AD67" s="76">
        <f t="shared" si="82"/>
        <v>7</v>
      </c>
      <c r="AE67" s="76">
        <f t="shared" si="82"/>
        <v>6</v>
      </c>
      <c r="AF67" s="76">
        <f t="shared" si="82"/>
        <v>5</v>
      </c>
      <c r="AG67" s="76">
        <f t="shared" si="82"/>
        <v>4</v>
      </c>
      <c r="AH67" s="76">
        <f t="shared" si="82"/>
        <v>3</v>
      </c>
      <c r="AI67" s="76">
        <f t="shared" si="82"/>
        <v>2</v>
      </c>
      <c r="AJ67" s="76">
        <f t="shared" si="82"/>
        <v>1</v>
      </c>
      <c r="AK67" s="76">
        <f t="shared" si="82"/>
        <v>0</v>
      </c>
      <c r="AL67" s="76">
        <f t="shared" si="82"/>
        <v>-1</v>
      </c>
      <c r="AM67" s="76">
        <f t="shared" si="82"/>
        <v>-2</v>
      </c>
      <c r="AN67" s="76"/>
      <c r="AO67" s="78">
        <f t="shared" si="83"/>
        <v>0</v>
      </c>
      <c r="AP67" s="78">
        <f t="shared" si="83"/>
        <v>0</v>
      </c>
      <c r="AQ67" s="78">
        <f t="shared" si="83"/>
        <v>0</v>
      </c>
      <c r="AR67" s="78">
        <f t="shared" si="83"/>
        <v>0</v>
      </c>
      <c r="AS67" s="78">
        <f t="shared" si="83"/>
        <v>0</v>
      </c>
      <c r="AT67" s="78">
        <f t="shared" si="83"/>
        <v>0</v>
      </c>
      <c r="AU67" s="78">
        <f t="shared" si="83"/>
        <v>0</v>
      </c>
      <c r="AV67" s="78">
        <f t="shared" si="83"/>
        <v>0</v>
      </c>
      <c r="AW67" s="78">
        <f t="shared" si="83"/>
        <v>0</v>
      </c>
      <c r="AX67" s="78">
        <f t="shared" si="83"/>
        <v>0</v>
      </c>
      <c r="AY67" s="78">
        <f t="shared" si="83"/>
        <v>0</v>
      </c>
      <c r="AZ67" s="78">
        <f t="shared" si="83"/>
        <v>0</v>
      </c>
      <c r="BA67" s="78">
        <f t="shared" si="83"/>
        <v>0</v>
      </c>
      <c r="BB67" s="78">
        <f t="shared" si="83"/>
        <v>6</v>
      </c>
      <c r="BC67" s="78">
        <f t="shared" si="83"/>
        <v>64</v>
      </c>
      <c r="BD67" s="78">
        <f t="shared" si="80"/>
        <v>640</v>
      </c>
      <c r="BE67" s="78">
        <f t="shared" si="74"/>
        <v>6400</v>
      </c>
      <c r="BF67" s="76"/>
      <c r="BG67" s="76">
        <f t="shared" si="16"/>
        <v>0</v>
      </c>
      <c r="BH67" s="78">
        <f t="shared" si="17"/>
        <v>0</v>
      </c>
      <c r="BI67" s="78">
        <f t="shared" si="18"/>
        <v>0</v>
      </c>
      <c r="BJ67" s="78">
        <f t="shared" si="19"/>
        <v>0</v>
      </c>
      <c r="BK67" s="78">
        <f t="shared" si="20"/>
        <v>0</v>
      </c>
      <c r="BL67" s="78">
        <f t="shared" si="21"/>
        <v>0</v>
      </c>
      <c r="BM67" s="78">
        <f t="shared" si="22"/>
        <v>0</v>
      </c>
      <c r="BN67" s="78">
        <f t="shared" si="23"/>
        <v>0</v>
      </c>
      <c r="BO67" s="78">
        <f t="shared" si="24"/>
        <v>0</v>
      </c>
      <c r="BP67" s="78">
        <f t="shared" si="25"/>
        <v>0</v>
      </c>
      <c r="BQ67" s="78">
        <f t="shared" si="26"/>
        <v>0</v>
      </c>
      <c r="BR67" s="78">
        <f t="shared" si="27"/>
        <v>0</v>
      </c>
      <c r="BS67" s="78">
        <f t="shared" si="28"/>
        <v>0</v>
      </c>
      <c r="BT67" s="78">
        <f t="shared" si="29"/>
        <v>60</v>
      </c>
      <c r="BU67" s="78">
        <f t="shared" si="30"/>
        <v>4</v>
      </c>
      <c r="BV67" s="78">
        <f t="shared" si="31"/>
        <v>0</v>
      </c>
      <c r="BW67" s="78">
        <f t="shared" si="32"/>
        <v>0</v>
      </c>
      <c r="BX67" s="76"/>
      <c r="BY67" s="76"/>
      <c r="BZ67" s="78">
        <f t="shared" si="33"/>
        <v>0</v>
      </c>
      <c r="CA67" s="78"/>
      <c r="CB67" s="78"/>
      <c r="CC67" s="78">
        <f t="shared" si="34"/>
        <v>0</v>
      </c>
      <c r="CD67" s="78"/>
      <c r="CE67" s="78"/>
      <c r="CF67" s="78">
        <f t="shared" si="35"/>
        <v>0</v>
      </c>
      <c r="CG67" s="76"/>
      <c r="CH67" s="78"/>
      <c r="CI67" s="78">
        <f t="shared" si="36"/>
        <v>0</v>
      </c>
      <c r="CJ67" s="76"/>
      <c r="CK67" s="78"/>
      <c r="CL67" s="78">
        <f t="shared" si="37"/>
        <v>64</v>
      </c>
      <c r="CM67" s="76"/>
      <c r="CN67" s="78">
        <f t="shared" si="38"/>
        <v>0</v>
      </c>
      <c r="CO67" s="76"/>
      <c r="CP67" s="76"/>
      <c r="CQ67" s="76" t="str">
        <f t="shared" si="39"/>
        <v/>
      </c>
      <c r="CR67" s="76" t="str">
        <f t="shared" si="40"/>
        <v/>
      </c>
      <c r="CS67" s="76" t="str">
        <f t="shared" si="41"/>
        <v xml:space="preserve">   billones</v>
      </c>
      <c r="CT67" s="76" t="str">
        <f t="shared" si="42"/>
        <v/>
      </c>
      <c r="CU67" s="76" t="str">
        <f t="shared" si="43"/>
        <v/>
      </c>
      <c r="CV67" s="76" t="str">
        <f t="shared" si="44"/>
        <v xml:space="preserve">  mil</v>
      </c>
      <c r="CW67" s="76" t="str">
        <f t="shared" si="45"/>
        <v/>
      </c>
      <c r="CX67" s="76" t="str">
        <f t="shared" si="46"/>
        <v/>
      </c>
      <c r="CY67" s="76" t="str">
        <f t="shared" si="47"/>
        <v xml:space="preserve">   millones</v>
      </c>
      <c r="CZ67" s="76" t="str">
        <f t="shared" si="48"/>
        <v/>
      </c>
      <c r="DA67" s="76" t="str">
        <f t="shared" si="49"/>
        <v/>
      </c>
      <c r="DB67" s="76" t="str">
        <f t="shared" si="50"/>
        <v xml:space="preserve">  mil</v>
      </c>
      <c r="DC67" s="76" t="str">
        <f t="shared" si="51"/>
        <v/>
      </c>
      <c r="DD67" s="76" t="str">
        <f t="shared" si="52"/>
        <v xml:space="preserve">Sesenta y </v>
      </c>
      <c r="DE67" s="76" t="str">
        <f t="shared" si="53"/>
        <v>Cuatro Pesos</v>
      </c>
      <c r="DF67" s="76" t="str">
        <f t="shared" si="54"/>
        <v xml:space="preserve">  Centavos</v>
      </c>
      <c r="DG67" s="76" t="str">
        <f t="shared" si="55"/>
        <v xml:space="preserve">  centavos</v>
      </c>
      <c r="DH67" s="76" t="str">
        <f t="shared" si="56"/>
        <v xml:space="preserve"> </v>
      </c>
      <c r="DI67" s="76" t="str">
        <f t="shared" si="57"/>
        <v/>
      </c>
      <c r="DJ67" s="76"/>
      <c r="DK67" s="76" t="str">
        <f t="shared" si="58"/>
        <v xml:space="preserve"> </v>
      </c>
      <c r="DL67" s="76" t="str">
        <f t="shared" si="59"/>
        <v/>
      </c>
      <c r="DM67" s="76"/>
      <c r="DN67" s="76" t="str">
        <f t="shared" si="60"/>
        <v xml:space="preserve"> </v>
      </c>
      <c r="DO67" s="76" t="str">
        <f t="shared" si="61"/>
        <v/>
      </c>
      <c r="DP67" s="76"/>
      <c r="DQ67" s="76" t="str">
        <f t="shared" si="62"/>
        <v xml:space="preserve"> </v>
      </c>
      <c r="DR67" s="76" t="str">
        <f t="shared" si="63"/>
        <v/>
      </c>
      <c r="DS67" s="76"/>
      <c r="DT67" s="76" t="e">
        <f t="shared" si="64"/>
        <v>#N/A</v>
      </c>
      <c r="DU67" s="76" t="str">
        <f t="shared" si="65"/>
        <v xml:space="preserve"> Pesos</v>
      </c>
      <c r="DV67" s="76" t="str">
        <f t="shared" si="66"/>
        <v xml:space="preserve"> </v>
      </c>
      <c r="DW67" s="76" t="str">
        <f t="shared" si="67"/>
        <v/>
      </c>
      <c r="DX67" s="76"/>
      <c r="DY67" s="76"/>
      <c r="DZ67" s="76"/>
      <c r="EA67" s="76" t="str">
        <f t="shared" si="68"/>
        <v xml:space="preserve"> </v>
      </c>
      <c r="EB67" s="76"/>
      <c r="EC67" s="76"/>
      <c r="ED67" s="76" t="str">
        <f t="shared" si="69"/>
        <v xml:space="preserve"> </v>
      </c>
      <c r="EE67" s="76"/>
      <c r="EF67" s="76"/>
      <c r="EG67" s="79" t="str">
        <f t="shared" si="70"/>
        <v xml:space="preserve"> </v>
      </c>
      <c r="EH67" s="76"/>
      <c r="EI67" s="76"/>
      <c r="EJ67" s="79" t="str">
        <f t="shared" si="71"/>
        <v xml:space="preserve"> </v>
      </c>
      <c r="EK67" s="76"/>
      <c r="EL67" s="76"/>
      <c r="EM67" s="79" t="str">
        <f t="shared" si="72"/>
        <v>Sesenta y Cuatro Pesos</v>
      </c>
      <c r="EN67" s="79"/>
      <c r="EO67" s="79" t="str">
        <f t="shared" si="73"/>
        <v xml:space="preserve"> </v>
      </c>
      <c r="EP67" s="76"/>
    </row>
    <row r="68" spans="1:146" hidden="1" x14ac:dyDescent="0.2">
      <c r="A68" s="74">
        <v>65</v>
      </c>
      <c r="B68" s="75" t="str">
        <f t="shared" si="3"/>
        <v>Sesenta y Cinco Pesos M/L</v>
      </c>
      <c r="C68" s="76"/>
      <c r="D68" s="77">
        <f t="shared" si="4"/>
        <v>65</v>
      </c>
      <c r="E68" s="76" t="str">
        <f t="shared" si="5"/>
        <v/>
      </c>
      <c r="F68" s="76" t="str">
        <f t="shared" si="6"/>
        <v xml:space="preserve"> Pesos</v>
      </c>
      <c r="G68" s="76" t="str">
        <f t="shared" si="7"/>
        <v xml:space="preserve">  billones</v>
      </c>
      <c r="H68" s="76"/>
      <c r="I68" s="76" t="str">
        <f t="shared" si="8"/>
        <v xml:space="preserve"> Pesos</v>
      </c>
      <c r="J68" s="76" t="s">
        <v>79</v>
      </c>
      <c r="K68" s="76"/>
      <c r="L68" s="76" t="str">
        <f t="shared" si="9"/>
        <v xml:space="preserve"> Pesos</v>
      </c>
      <c r="M68" s="76" t="str">
        <f t="shared" si="10"/>
        <v xml:space="preserve">  millones</v>
      </c>
      <c r="N68" s="76"/>
      <c r="O68" s="76" t="str">
        <f t="shared" si="11"/>
        <v xml:space="preserve"> Pesos</v>
      </c>
      <c r="P68" s="76" t="s">
        <v>79</v>
      </c>
      <c r="Q68" s="76"/>
      <c r="R68" s="76" t="str">
        <f t="shared" si="12"/>
        <v xml:space="preserve"> y </v>
      </c>
      <c r="S68" s="76" t="str">
        <f t="shared" si="13"/>
        <v xml:space="preserve"> Pesos</v>
      </c>
      <c r="T68" s="76" t="str">
        <f t="shared" si="14"/>
        <v xml:space="preserve"> Centavos</v>
      </c>
      <c r="U68" s="76" t="str">
        <f t="shared" si="15"/>
        <v xml:space="preserve"> centavos</v>
      </c>
      <c r="V68" s="76">
        <v>15</v>
      </c>
      <c r="W68" s="76">
        <v>14</v>
      </c>
      <c r="X68" s="76">
        <v>13</v>
      </c>
      <c r="Y68" s="76">
        <v>12</v>
      </c>
      <c r="Z68" s="76">
        <v>11</v>
      </c>
      <c r="AA68" s="76">
        <v>10</v>
      </c>
      <c r="AB68" s="76">
        <v>9</v>
      </c>
      <c r="AC68" s="76">
        <f t="shared" ref="AC68:AM83" si="84">AB68-1</f>
        <v>8</v>
      </c>
      <c r="AD68" s="76">
        <f t="shared" si="84"/>
        <v>7</v>
      </c>
      <c r="AE68" s="76">
        <f t="shared" si="84"/>
        <v>6</v>
      </c>
      <c r="AF68" s="76">
        <f t="shared" si="84"/>
        <v>5</v>
      </c>
      <c r="AG68" s="76">
        <f t="shared" si="84"/>
        <v>4</v>
      </c>
      <c r="AH68" s="76">
        <f t="shared" si="84"/>
        <v>3</v>
      </c>
      <c r="AI68" s="76">
        <f t="shared" si="84"/>
        <v>2</v>
      </c>
      <c r="AJ68" s="76">
        <f t="shared" si="84"/>
        <v>1</v>
      </c>
      <c r="AK68" s="76">
        <f t="shared" si="84"/>
        <v>0</v>
      </c>
      <c r="AL68" s="76">
        <f t="shared" si="84"/>
        <v>-1</v>
      </c>
      <c r="AM68" s="76">
        <f t="shared" si="84"/>
        <v>-2</v>
      </c>
      <c r="AN68" s="76"/>
      <c r="AO68" s="78">
        <f t="shared" si="83"/>
        <v>0</v>
      </c>
      <c r="AP68" s="78">
        <f t="shared" si="83"/>
        <v>0</v>
      </c>
      <c r="AQ68" s="78">
        <f t="shared" si="83"/>
        <v>0</v>
      </c>
      <c r="AR68" s="78">
        <f t="shared" si="83"/>
        <v>0</v>
      </c>
      <c r="AS68" s="78">
        <f t="shared" si="83"/>
        <v>0</v>
      </c>
      <c r="AT68" s="78">
        <f t="shared" si="83"/>
        <v>0</v>
      </c>
      <c r="AU68" s="78">
        <f t="shared" si="83"/>
        <v>0</v>
      </c>
      <c r="AV68" s="78">
        <f t="shared" si="83"/>
        <v>0</v>
      </c>
      <c r="AW68" s="78">
        <f t="shared" si="83"/>
        <v>0</v>
      </c>
      <c r="AX68" s="78">
        <f t="shared" si="83"/>
        <v>0</v>
      </c>
      <c r="AY68" s="78">
        <f t="shared" si="83"/>
        <v>0</v>
      </c>
      <c r="AZ68" s="78">
        <f t="shared" si="83"/>
        <v>0</v>
      </c>
      <c r="BA68" s="78">
        <f t="shared" si="83"/>
        <v>0</v>
      </c>
      <c r="BB68" s="78">
        <f t="shared" si="83"/>
        <v>6</v>
      </c>
      <c r="BC68" s="78">
        <f t="shared" si="83"/>
        <v>65</v>
      </c>
      <c r="BD68" s="78">
        <f t="shared" si="80"/>
        <v>650</v>
      </c>
      <c r="BE68" s="78">
        <f t="shared" si="74"/>
        <v>6500</v>
      </c>
      <c r="BF68" s="76"/>
      <c r="BG68" s="76">
        <f t="shared" si="16"/>
        <v>0</v>
      </c>
      <c r="BH68" s="78">
        <f t="shared" si="17"/>
        <v>0</v>
      </c>
      <c r="BI68" s="78">
        <f t="shared" si="18"/>
        <v>0</v>
      </c>
      <c r="BJ68" s="78">
        <f t="shared" si="19"/>
        <v>0</v>
      </c>
      <c r="BK68" s="78">
        <f t="shared" si="20"/>
        <v>0</v>
      </c>
      <c r="BL68" s="78">
        <f t="shared" si="21"/>
        <v>0</v>
      </c>
      <c r="BM68" s="78">
        <f t="shared" si="22"/>
        <v>0</v>
      </c>
      <c r="BN68" s="78">
        <f t="shared" si="23"/>
        <v>0</v>
      </c>
      <c r="BO68" s="78">
        <f t="shared" si="24"/>
        <v>0</v>
      </c>
      <c r="BP68" s="78">
        <f t="shared" si="25"/>
        <v>0</v>
      </c>
      <c r="BQ68" s="78">
        <f t="shared" si="26"/>
        <v>0</v>
      </c>
      <c r="BR68" s="78">
        <f t="shared" si="27"/>
        <v>0</v>
      </c>
      <c r="BS68" s="78">
        <f t="shared" si="28"/>
        <v>0</v>
      </c>
      <c r="BT68" s="78">
        <f t="shared" si="29"/>
        <v>60</v>
      </c>
      <c r="BU68" s="78">
        <f t="shared" si="30"/>
        <v>5</v>
      </c>
      <c r="BV68" s="78">
        <f t="shared" si="31"/>
        <v>0</v>
      </c>
      <c r="BW68" s="78">
        <f t="shared" si="32"/>
        <v>0</v>
      </c>
      <c r="BX68" s="76"/>
      <c r="BY68" s="76"/>
      <c r="BZ68" s="78">
        <f t="shared" si="33"/>
        <v>0</v>
      </c>
      <c r="CA68" s="78"/>
      <c r="CB68" s="78"/>
      <c r="CC68" s="78">
        <f t="shared" si="34"/>
        <v>0</v>
      </c>
      <c r="CD68" s="78"/>
      <c r="CE68" s="78"/>
      <c r="CF68" s="78">
        <f t="shared" si="35"/>
        <v>0</v>
      </c>
      <c r="CG68" s="76"/>
      <c r="CH68" s="78"/>
      <c r="CI68" s="78">
        <f t="shared" si="36"/>
        <v>0</v>
      </c>
      <c r="CJ68" s="76"/>
      <c r="CK68" s="78"/>
      <c r="CL68" s="78">
        <f t="shared" si="37"/>
        <v>65</v>
      </c>
      <c r="CM68" s="76"/>
      <c r="CN68" s="78">
        <f t="shared" si="38"/>
        <v>0</v>
      </c>
      <c r="CO68" s="76"/>
      <c r="CP68" s="76"/>
      <c r="CQ68" s="76" t="str">
        <f t="shared" si="39"/>
        <v/>
      </c>
      <c r="CR68" s="76" t="str">
        <f t="shared" si="40"/>
        <v/>
      </c>
      <c r="CS68" s="76" t="str">
        <f t="shared" si="41"/>
        <v xml:space="preserve">   billones</v>
      </c>
      <c r="CT68" s="76" t="str">
        <f t="shared" si="42"/>
        <v/>
      </c>
      <c r="CU68" s="76" t="str">
        <f t="shared" si="43"/>
        <v/>
      </c>
      <c r="CV68" s="76" t="str">
        <f t="shared" si="44"/>
        <v xml:space="preserve">  mil</v>
      </c>
      <c r="CW68" s="76" t="str">
        <f t="shared" si="45"/>
        <v/>
      </c>
      <c r="CX68" s="76" t="str">
        <f t="shared" si="46"/>
        <v/>
      </c>
      <c r="CY68" s="76" t="str">
        <f t="shared" si="47"/>
        <v xml:space="preserve">   millones</v>
      </c>
      <c r="CZ68" s="76" t="str">
        <f t="shared" si="48"/>
        <v/>
      </c>
      <c r="DA68" s="76" t="str">
        <f t="shared" si="49"/>
        <v/>
      </c>
      <c r="DB68" s="76" t="str">
        <f t="shared" si="50"/>
        <v xml:space="preserve">  mil</v>
      </c>
      <c r="DC68" s="76" t="str">
        <f t="shared" si="51"/>
        <v/>
      </c>
      <c r="DD68" s="76" t="str">
        <f t="shared" si="52"/>
        <v xml:space="preserve">Sesenta y </v>
      </c>
      <c r="DE68" s="76" t="str">
        <f t="shared" si="53"/>
        <v>Cinco Pesos</v>
      </c>
      <c r="DF68" s="76" t="str">
        <f t="shared" si="54"/>
        <v xml:space="preserve">  Centavos</v>
      </c>
      <c r="DG68" s="76" t="str">
        <f t="shared" si="55"/>
        <v xml:space="preserve">  centavos</v>
      </c>
      <c r="DH68" s="76" t="str">
        <f t="shared" si="56"/>
        <v xml:space="preserve"> </v>
      </c>
      <c r="DI68" s="76" t="str">
        <f t="shared" si="57"/>
        <v/>
      </c>
      <c r="DJ68" s="76"/>
      <c r="DK68" s="76" t="str">
        <f t="shared" si="58"/>
        <v xml:space="preserve"> </v>
      </c>
      <c r="DL68" s="76" t="str">
        <f t="shared" si="59"/>
        <v/>
      </c>
      <c r="DM68" s="76"/>
      <c r="DN68" s="76" t="str">
        <f t="shared" si="60"/>
        <v xml:space="preserve"> </v>
      </c>
      <c r="DO68" s="76" t="str">
        <f t="shared" si="61"/>
        <v/>
      </c>
      <c r="DP68" s="76"/>
      <c r="DQ68" s="76" t="str">
        <f t="shared" si="62"/>
        <v xml:space="preserve"> </v>
      </c>
      <c r="DR68" s="76" t="str">
        <f t="shared" si="63"/>
        <v/>
      </c>
      <c r="DS68" s="76"/>
      <c r="DT68" s="76" t="e">
        <f t="shared" si="64"/>
        <v>#N/A</v>
      </c>
      <c r="DU68" s="76" t="str">
        <f t="shared" si="65"/>
        <v xml:space="preserve"> Pesos</v>
      </c>
      <c r="DV68" s="76" t="str">
        <f t="shared" si="66"/>
        <v xml:space="preserve"> </v>
      </c>
      <c r="DW68" s="76" t="str">
        <f t="shared" si="67"/>
        <v/>
      </c>
      <c r="DX68" s="76"/>
      <c r="DY68" s="76"/>
      <c r="DZ68" s="76"/>
      <c r="EA68" s="76" t="str">
        <f t="shared" si="68"/>
        <v xml:space="preserve"> </v>
      </c>
      <c r="EB68" s="76"/>
      <c r="EC68" s="76"/>
      <c r="ED68" s="76" t="str">
        <f t="shared" si="69"/>
        <v xml:space="preserve"> </v>
      </c>
      <c r="EE68" s="76"/>
      <c r="EF68" s="76"/>
      <c r="EG68" s="79" t="str">
        <f t="shared" si="70"/>
        <v xml:space="preserve"> </v>
      </c>
      <c r="EH68" s="76"/>
      <c r="EI68" s="76"/>
      <c r="EJ68" s="79" t="str">
        <f t="shared" si="71"/>
        <v xml:space="preserve"> </v>
      </c>
      <c r="EK68" s="76"/>
      <c r="EL68" s="76"/>
      <c r="EM68" s="79" t="str">
        <f t="shared" si="72"/>
        <v>Sesenta y Cinco Pesos</v>
      </c>
      <c r="EN68" s="79"/>
      <c r="EO68" s="79" t="str">
        <f t="shared" si="73"/>
        <v xml:space="preserve"> </v>
      </c>
      <c r="EP68" s="76"/>
    </row>
    <row r="69" spans="1:146" hidden="1" x14ac:dyDescent="0.2">
      <c r="A69" s="74">
        <v>66</v>
      </c>
      <c r="B69" s="75" t="str">
        <f t="shared" ref="B69:B132" si="85">TRIM(CONCATENATE($A$3,E69,EA69," ",ED69," ",EG69," ",EJ69," ",EM69,IF(SUM(BV69:BW69)=0,""," con "),EO69,$B$3))</f>
        <v>Sesenta y Seis Pesos M/L</v>
      </c>
      <c r="C69" s="76"/>
      <c r="D69" s="77">
        <f t="shared" ref="D69:D132" si="86">ABS(ROUND(A69,2))</f>
        <v>66</v>
      </c>
      <c r="E69" s="76" t="str">
        <f t="shared" ref="E69:E132" si="87">IF(A69&lt;0,"menos ","")</f>
        <v/>
      </c>
      <c r="F69" s="76" t="str">
        <f t="shared" ref="F69:F132" si="88">IF(BI69=0,$B$1," y ")</f>
        <v xml:space="preserve"> Pesos</v>
      </c>
      <c r="G69" s="76" t="str">
        <f t="shared" ref="G69:G132" si="89">IF(SUM(BJ69:BU69)=0," billones de","  billones")</f>
        <v xml:space="preserve">  billones</v>
      </c>
      <c r="H69" s="76"/>
      <c r="I69" s="76" t="str">
        <f t="shared" ref="I69:I132" si="90">IF(BL69=0,$B$1," y ")</f>
        <v xml:space="preserve"> Pesos</v>
      </c>
      <c r="J69" s="76" t="s">
        <v>79</v>
      </c>
      <c r="K69" s="76"/>
      <c r="L69" s="76" t="str">
        <f t="shared" ref="L69:L132" si="91">IF(BO69=0,$B$1," y ")</f>
        <v xml:space="preserve"> Pesos</v>
      </c>
      <c r="M69" s="76" t="str">
        <f t="shared" ref="M69:M132" si="92">IF(BP69+BQ69+BR69+BS69+BT69+BU69=0," millones de","  millones")</f>
        <v xml:space="preserve">  millones</v>
      </c>
      <c r="N69" s="76"/>
      <c r="O69" s="76" t="str">
        <f t="shared" ref="O69:O132" si="93">IF(BR69=0,$B$1," y ")</f>
        <v xml:space="preserve"> Pesos</v>
      </c>
      <c r="P69" s="76" t="s">
        <v>79</v>
      </c>
      <c r="Q69" s="76"/>
      <c r="R69" s="76" t="str">
        <f t="shared" ref="R69:R132" si="94">IF(BU69=0,$B$1," y ")</f>
        <v xml:space="preserve"> y </v>
      </c>
      <c r="S69" s="76" t="str">
        <f t="shared" ref="S69:S132" si="95">IF(BC69=1,$A$1,$B$1)</f>
        <v xml:space="preserve"> Pesos</v>
      </c>
      <c r="T69" s="76" t="str">
        <f t="shared" ref="T69:T132" si="96">IF(BW69=0,$B$2," y ")</f>
        <v xml:space="preserve"> Centavos</v>
      </c>
      <c r="U69" s="76" t="str">
        <f t="shared" ref="U69:U132" si="97">IF(SUM(BV69:BW69)=1,$A$2," centavos")</f>
        <v xml:space="preserve"> centavos</v>
      </c>
      <c r="V69" s="76">
        <v>15</v>
      </c>
      <c r="W69" s="76">
        <v>14</v>
      </c>
      <c r="X69" s="76">
        <v>13</v>
      </c>
      <c r="Y69" s="76">
        <v>12</v>
      </c>
      <c r="Z69" s="76">
        <v>11</v>
      </c>
      <c r="AA69" s="76">
        <v>10</v>
      </c>
      <c r="AB69" s="76">
        <v>9</v>
      </c>
      <c r="AC69" s="76">
        <f t="shared" si="84"/>
        <v>8</v>
      </c>
      <c r="AD69" s="76">
        <f t="shared" si="84"/>
        <v>7</v>
      </c>
      <c r="AE69" s="76">
        <f t="shared" si="84"/>
        <v>6</v>
      </c>
      <c r="AF69" s="76">
        <f t="shared" si="84"/>
        <v>5</v>
      </c>
      <c r="AG69" s="76">
        <f t="shared" si="84"/>
        <v>4</v>
      </c>
      <c r="AH69" s="76">
        <f t="shared" si="84"/>
        <v>3</v>
      </c>
      <c r="AI69" s="76">
        <f t="shared" si="84"/>
        <v>2</v>
      </c>
      <c r="AJ69" s="76">
        <f t="shared" si="84"/>
        <v>1</v>
      </c>
      <c r="AK69" s="76">
        <f t="shared" si="84"/>
        <v>0</v>
      </c>
      <c r="AL69" s="76">
        <f t="shared" si="84"/>
        <v>-1</v>
      </c>
      <c r="AM69" s="76">
        <f t="shared" si="84"/>
        <v>-2</v>
      </c>
      <c r="AN69" s="76"/>
      <c r="AO69" s="78">
        <f t="shared" si="83"/>
        <v>0</v>
      </c>
      <c r="AP69" s="78">
        <f t="shared" si="83"/>
        <v>0</v>
      </c>
      <c r="AQ69" s="78">
        <f t="shared" si="83"/>
        <v>0</v>
      </c>
      <c r="AR69" s="78">
        <f t="shared" si="83"/>
        <v>0</v>
      </c>
      <c r="AS69" s="78">
        <f t="shared" si="83"/>
        <v>0</v>
      </c>
      <c r="AT69" s="78">
        <f t="shared" si="83"/>
        <v>0</v>
      </c>
      <c r="AU69" s="78">
        <f t="shared" si="83"/>
        <v>0</v>
      </c>
      <c r="AV69" s="78">
        <f t="shared" si="83"/>
        <v>0</v>
      </c>
      <c r="AW69" s="78">
        <f t="shared" si="83"/>
        <v>0</v>
      </c>
      <c r="AX69" s="78">
        <f t="shared" si="83"/>
        <v>0</v>
      </c>
      <c r="AY69" s="78">
        <f t="shared" si="83"/>
        <v>0</v>
      </c>
      <c r="AZ69" s="78">
        <f t="shared" si="83"/>
        <v>0</v>
      </c>
      <c r="BA69" s="78">
        <f t="shared" si="83"/>
        <v>0</v>
      </c>
      <c r="BB69" s="78">
        <f t="shared" si="83"/>
        <v>6</v>
      </c>
      <c r="BC69" s="78">
        <f t="shared" si="83"/>
        <v>66</v>
      </c>
      <c r="BD69" s="78">
        <f t="shared" si="80"/>
        <v>660</v>
      </c>
      <c r="BE69" s="78">
        <f t="shared" si="74"/>
        <v>6600</v>
      </c>
      <c r="BF69" s="76"/>
      <c r="BG69" s="76">
        <f t="shared" ref="BG69:BG132" si="98">(AO69-AN69*10)*100</f>
        <v>0</v>
      </c>
      <c r="BH69" s="78">
        <f t="shared" ref="BH69:BH132" si="99">(AP69-AO69*10)*10</f>
        <v>0</v>
      </c>
      <c r="BI69" s="78">
        <f t="shared" ref="BI69:BI132" si="100">AQ69-AP69*10</f>
        <v>0</v>
      </c>
      <c r="BJ69" s="78">
        <f t="shared" ref="BJ69:BJ132" si="101">(AR69-AQ69*10)*100</f>
        <v>0</v>
      </c>
      <c r="BK69" s="78">
        <f t="shared" ref="BK69:BK132" si="102">(AS69-AR69*10)*10</f>
        <v>0</v>
      </c>
      <c r="BL69" s="78">
        <f t="shared" ref="BL69:BL132" si="103">AT69-AS69*10</f>
        <v>0</v>
      </c>
      <c r="BM69" s="78">
        <f t="shared" ref="BM69:BM132" si="104">(AU69-AT69*10)*100</f>
        <v>0</v>
      </c>
      <c r="BN69" s="78">
        <f t="shared" ref="BN69:BN132" si="105">(AV69-AU69*10)*10</f>
        <v>0</v>
      </c>
      <c r="BO69" s="78">
        <f t="shared" ref="BO69:BO132" si="106">AW69-AV69*10</f>
        <v>0</v>
      </c>
      <c r="BP69" s="78">
        <f t="shared" ref="BP69:BP132" si="107">(AX69-AW69*10)*100</f>
        <v>0</v>
      </c>
      <c r="BQ69" s="78">
        <f t="shared" ref="BQ69:BQ132" si="108">(AY69-AX69*10)*10</f>
        <v>0</v>
      </c>
      <c r="BR69" s="78">
        <f t="shared" ref="BR69:BR132" si="109">AZ69-AY69*10</f>
        <v>0</v>
      </c>
      <c r="BS69" s="78">
        <f t="shared" ref="BS69:BS132" si="110">(BA69-AZ69*10)*100</f>
        <v>0</v>
      </c>
      <c r="BT69" s="78">
        <f t="shared" ref="BT69:BT132" si="111">(BB69-BA69*10)*10</f>
        <v>60</v>
      </c>
      <c r="BU69" s="78">
        <f t="shared" ref="BU69:BU132" si="112">BC69-BB69*10</f>
        <v>6</v>
      </c>
      <c r="BV69" s="78">
        <f t="shared" ref="BV69:BV132" si="113">(BD69-BC69*10)*10</f>
        <v>0</v>
      </c>
      <c r="BW69" s="78">
        <f t="shared" ref="BW69:BW132" si="114">BE69-BD69*10</f>
        <v>0</v>
      </c>
      <c r="BX69" s="76"/>
      <c r="BY69" s="76"/>
      <c r="BZ69" s="78">
        <f t="shared" ref="BZ69:BZ132" si="115">BI69+BH69</f>
        <v>0</v>
      </c>
      <c r="CA69" s="78"/>
      <c r="CB69" s="78"/>
      <c r="CC69" s="78">
        <f t="shared" ref="CC69:CC132" si="116">BL69+BK69</f>
        <v>0</v>
      </c>
      <c r="CD69" s="78"/>
      <c r="CE69" s="78"/>
      <c r="CF69" s="78">
        <f t="shared" ref="CF69:CF132" si="117">BO69+BN69</f>
        <v>0</v>
      </c>
      <c r="CG69" s="76"/>
      <c r="CH69" s="78"/>
      <c r="CI69" s="78">
        <f t="shared" ref="CI69:CI132" si="118">BR69+BQ69</f>
        <v>0</v>
      </c>
      <c r="CJ69" s="76"/>
      <c r="CK69" s="78"/>
      <c r="CL69" s="78">
        <f t="shared" ref="CL69:CL132" si="119">BU69+BT69</f>
        <v>66</v>
      </c>
      <c r="CM69" s="76"/>
      <c r="CN69" s="78">
        <f t="shared" ref="CN69:CN132" si="120">BW69+BV69</f>
        <v>0</v>
      </c>
      <c r="CO69" s="76"/>
      <c r="CP69" s="76"/>
      <c r="CQ69" s="76" t="str">
        <f t="shared" ref="CQ69:CQ132" si="121">IF(RIGHT(AQ69,3)="100","cien",IF(AO69&gt;0,CONCATENATE(VLOOKUP(BG69,$ER$5:$ES$57,2,FALSE),E69),""))</f>
        <v/>
      </c>
      <c r="CR69" s="76" t="str">
        <f t="shared" ref="CR69:CR132" si="122">IF(BH69=20,"veinti",IF(AP69&gt;0,CONCATENATE(VLOOKUP(BH69,$ER$5:$ES$57,2,FALSE),F69),""))</f>
        <v/>
      </c>
      <c r="CS69" s="76" t="str">
        <f t="shared" ref="CS69:CS132" si="123">CONCATENATE(VLOOKUP(BI69,$ER$5:$ES$57,2,FALSE),G69)</f>
        <v xml:space="preserve">   billones</v>
      </c>
      <c r="CT69" s="76" t="str">
        <f t="shared" ref="CT69:CT132" si="124">IF(RIGHT(AT69,3)="100","cien",IF(AR69&gt;0,CONCATENATE(VLOOKUP(BJ69,$ER$5:$ES$57,2,FALSE),H69),""))</f>
        <v/>
      </c>
      <c r="CU69" s="76" t="str">
        <f t="shared" ref="CU69:CU132" si="125">IF(BK69=20,"veinti",IF(AS69&gt;0,CONCATENATE(VLOOKUP(BK69,$ER$5:$ES$57,2,FALSE),I69),""))</f>
        <v/>
      </c>
      <c r="CV69" s="76" t="str">
        <f t="shared" ref="CV69:CV132" si="126">CONCATENATE(VLOOKUP(BL69,$ER$5:$ES$57,2,FALSE),J69)</f>
        <v xml:space="preserve">  mil</v>
      </c>
      <c r="CW69" s="76" t="str">
        <f t="shared" ref="CW69:CW132" si="127">IF(RIGHT(AW69,3)="100","cien",IF(AU69&gt;0,CONCATENATE(VLOOKUP(BM69,$ER$5:$ES$57,2,FALSE),K69),""))</f>
        <v/>
      </c>
      <c r="CX69" s="76" t="str">
        <f t="shared" ref="CX69:CX132" si="128">IF(BN69=20,"veinti",IF(AV69&gt;0,CONCATENATE(VLOOKUP(BN69,$ER$5:$ES$57,2,FALSE),L69),""))</f>
        <v/>
      </c>
      <c r="CY69" s="76" t="str">
        <f t="shared" ref="CY69:CY132" si="129">CONCATENATE(VLOOKUP(BO69,$ER$5:$ES$57,2,FALSE),M69)</f>
        <v xml:space="preserve">   millones</v>
      </c>
      <c r="CZ69" s="76" t="str">
        <f t="shared" ref="CZ69:CZ132" si="130">IF(RIGHT(AZ69,3)="100","cien",IF(AX69&gt;0,CONCATENATE(VLOOKUP(BP69,$ER$5:$ES$57,2,FALSE),N69),""))</f>
        <v/>
      </c>
      <c r="DA69" s="76" t="str">
        <f t="shared" ref="DA69:DA132" si="131">IF(BQ69=20,"veinti",IF(AY69&gt;0,CONCATENATE(VLOOKUP(BQ69,$ER$5:$ES$57,2,FALSE),O69),""))</f>
        <v/>
      </c>
      <c r="DB69" s="76" t="str">
        <f t="shared" ref="DB69:DB132" si="132">CONCATENATE(VLOOKUP(BR69,$ER$5:$ES$57,2,FALSE),P69)</f>
        <v xml:space="preserve">  mil</v>
      </c>
      <c r="DC69" s="76" t="str">
        <f t="shared" ref="DC69:DC132" si="133">IF(RIGHT(BC69,3)="100","cien",IF(BA69&gt;0,CONCATENATE(VLOOKUP(BS69,$ER$5:$ES$57,2,FALSE),Q69),""))</f>
        <v/>
      </c>
      <c r="DD69" s="76" t="str">
        <f t="shared" ref="DD69:DD132" si="134">IF(BT69=20,"veinti",IF(BB69&gt;0,CONCATENATE(VLOOKUP(BT69,$ER$5:$ES$57,2,FALSE),R69),""))</f>
        <v xml:space="preserve">Sesenta y </v>
      </c>
      <c r="DE69" s="76" t="str">
        <f t="shared" ref="DE69:DE132" si="135">CONCATENATE(VLOOKUP(BU69,$ER$5:$ES$57,2,FALSE),S69)</f>
        <v>Seis Pesos</v>
      </c>
      <c r="DF69" s="76" t="str">
        <f t="shared" ref="DF69:DF132" si="136">IF(BV69=20,"veinti",IF(BD69&gt;0,CONCATENATE(VLOOKUP(BV69,$ER$5:$ES$57,2,FALSE),T69),""))</f>
        <v xml:space="preserve">  Centavos</v>
      </c>
      <c r="DG69" s="76" t="str">
        <f t="shared" ref="DG69:DG132" si="137">CONCATENATE(VLOOKUP(BW69,$ER$5:$ES$57,2,FALSE),U69)</f>
        <v xml:space="preserve">  centavos</v>
      </c>
      <c r="DH69" s="76" t="str">
        <f t="shared" ref="DH69:DH132" si="138">VLOOKUP(BZ69,$ER$5:$ES$57,2,FALSE)</f>
        <v xml:space="preserve"> </v>
      </c>
      <c r="DI69" s="76" t="str">
        <f t="shared" ref="DI69:DI132" si="139">IF(AQ69=0,"",IF(SUM(BJ69:BU69)=0,IF(AQ69=1," billón de","  billones de"),IF(AQ69=1," billón","  billones")))</f>
        <v/>
      </c>
      <c r="DJ69" s="76"/>
      <c r="DK69" s="76" t="str">
        <f t="shared" ref="DK69:DK132" si="140">VLOOKUP(CC69,$ER$5:$ES$57,2,FALSE)</f>
        <v xml:space="preserve"> </v>
      </c>
      <c r="DL69" s="76" t="str">
        <f t="shared" ref="DL69:DL132" si="141">IF(BL69+BK69+BJ69=0,""," mil")</f>
        <v/>
      </c>
      <c r="DM69" s="76"/>
      <c r="DN69" s="76" t="str">
        <f t="shared" ref="DN69:DN132" si="142">VLOOKUP(CF69,$ER$5:$ES$57,2,FALSE)</f>
        <v xml:space="preserve"> </v>
      </c>
      <c r="DO69" s="76" t="str">
        <f t="shared" ref="DO69:DO132" si="143">IF(SUM(BJ69:BO69)=0,"",IF(AW69=0,"",IF(BP69+BQ69+BR69+BS69+BT69+BU69=0,IF(AW69=1," millón de","  millones de"),IF(AW69=1," millón","  millones"))))</f>
        <v/>
      </c>
      <c r="DP69" s="76"/>
      <c r="DQ69" s="76" t="str">
        <f t="shared" ref="DQ69:DQ132" si="144">VLOOKUP(CI69,$ER$5:$ES$57,2,FALSE)</f>
        <v xml:space="preserve"> </v>
      </c>
      <c r="DR69" s="76" t="str">
        <f t="shared" ref="DR69:DR132" si="145">IF(BR69+BQ69+BP69=0,""," mil")</f>
        <v/>
      </c>
      <c r="DS69" s="76"/>
      <c r="DT69" s="76" t="e">
        <f t="shared" ref="DT69:DT132" si="146">IF(BC69=0,"cero",VLOOKUP(CL69,$ER$5:$ES$57,2,FALSE))</f>
        <v>#N/A</v>
      </c>
      <c r="DU69" s="76" t="str">
        <f t="shared" ref="DU69:DU132" si="147">IF(BC69=1,$A$1,$B$1)</f>
        <v xml:space="preserve"> Pesos</v>
      </c>
      <c r="DV69" s="76" t="str">
        <f t="shared" ref="DV69:DV132" si="148">IF(BE69=0,"",VLOOKUP(CN69,$ER$5:$ES$57,2,FALSE))</f>
        <v xml:space="preserve"> </v>
      </c>
      <c r="DW69" s="76" t="str">
        <f t="shared" ref="DW69:DW132" si="149">IF(SUM(BV69:BW69)=0,"",IF(SUM(BV69:BW69)=1,$A$2," centavos"))</f>
        <v/>
      </c>
      <c r="DX69" s="76"/>
      <c r="DY69" s="76"/>
      <c r="DZ69" s="76"/>
      <c r="EA69" s="76" t="str">
        <f t="shared" ref="EA69:EA132" si="150">CONCATENATE(CQ69,IF(ISERROR(DH69),CONCATENATE(CR69,CS69),CONCATENATE(DH69,DI69)))</f>
        <v xml:space="preserve"> </v>
      </c>
      <c r="EB69" s="76"/>
      <c r="EC69" s="76"/>
      <c r="ED69" s="76" t="str">
        <f t="shared" ref="ED69:ED132" si="151">CONCATENATE(CT69,IF(ISERROR(DK69),CONCATENATE(CU69,CV69),CONCATENATE(DK69,DL69)))</f>
        <v xml:space="preserve"> </v>
      </c>
      <c r="EE69" s="76"/>
      <c r="EF69" s="76"/>
      <c r="EG69" s="79" t="str">
        <f t="shared" ref="EG69:EG132" si="152">CONCATENATE(CW69,IF(ISERROR(DN69),CONCATENATE(CX69,CY69),CONCATENATE(DN69,DO69)))</f>
        <v xml:space="preserve"> </v>
      </c>
      <c r="EH69" s="76"/>
      <c r="EI69" s="76"/>
      <c r="EJ69" s="79" t="str">
        <f t="shared" ref="EJ69:EJ132" si="153">CONCATENATE(CZ69,IF(ISERROR(DQ69),CONCATENATE(DA69,DB69),CONCATENATE(DQ69,DR69)))</f>
        <v xml:space="preserve"> </v>
      </c>
      <c r="EK69" s="76"/>
      <c r="EL69" s="76"/>
      <c r="EM69" s="79" t="str">
        <f t="shared" ref="EM69:EM132" si="154">CONCATENATE(DC69,IF(ISERROR(DT69),CONCATENATE(DD69,DE69),CONCATENATE(DT69,DU69)))</f>
        <v>Sesenta y Seis Pesos</v>
      </c>
      <c r="EN69" s="79"/>
      <c r="EO69" s="79" t="str">
        <f t="shared" ref="EO69:EO132" si="155">CONCATENATE(IF(ISERROR(DV69),CONCATENATE(DF69,DG69),CONCATENATE(DV69,DW69)))</f>
        <v xml:space="preserve"> </v>
      </c>
      <c r="EP69" s="76"/>
    </row>
    <row r="70" spans="1:146" hidden="1" x14ac:dyDescent="0.2">
      <c r="A70" s="74">
        <v>67</v>
      </c>
      <c r="B70" s="75" t="str">
        <f t="shared" si="85"/>
        <v>Sesenta y Siete Pesos M/L</v>
      </c>
      <c r="C70" s="76"/>
      <c r="D70" s="77">
        <f t="shared" si="86"/>
        <v>67</v>
      </c>
      <c r="E70" s="76" t="str">
        <f t="shared" si="87"/>
        <v/>
      </c>
      <c r="F70" s="76" t="str">
        <f t="shared" si="88"/>
        <v xml:space="preserve"> Pesos</v>
      </c>
      <c r="G70" s="76" t="str">
        <f t="shared" si="89"/>
        <v xml:space="preserve">  billones</v>
      </c>
      <c r="H70" s="76"/>
      <c r="I70" s="76" t="str">
        <f t="shared" si="90"/>
        <v xml:space="preserve"> Pesos</v>
      </c>
      <c r="J70" s="76" t="s">
        <v>79</v>
      </c>
      <c r="K70" s="76"/>
      <c r="L70" s="76" t="str">
        <f t="shared" si="91"/>
        <v xml:space="preserve"> Pesos</v>
      </c>
      <c r="M70" s="76" t="str">
        <f t="shared" si="92"/>
        <v xml:space="preserve">  millones</v>
      </c>
      <c r="N70" s="76"/>
      <c r="O70" s="76" t="str">
        <f t="shared" si="93"/>
        <v xml:space="preserve"> Pesos</v>
      </c>
      <c r="P70" s="76" t="s">
        <v>79</v>
      </c>
      <c r="Q70" s="76"/>
      <c r="R70" s="76" t="str">
        <f t="shared" si="94"/>
        <v xml:space="preserve"> y </v>
      </c>
      <c r="S70" s="76" t="str">
        <f t="shared" si="95"/>
        <v xml:space="preserve"> Pesos</v>
      </c>
      <c r="T70" s="76" t="str">
        <f t="shared" si="96"/>
        <v xml:space="preserve"> Centavos</v>
      </c>
      <c r="U70" s="76" t="str">
        <f t="shared" si="97"/>
        <v xml:space="preserve"> centavos</v>
      </c>
      <c r="V70" s="76">
        <v>15</v>
      </c>
      <c r="W70" s="76">
        <v>14</v>
      </c>
      <c r="X70" s="76">
        <v>13</v>
      </c>
      <c r="Y70" s="76">
        <v>12</v>
      </c>
      <c r="Z70" s="76">
        <v>11</v>
      </c>
      <c r="AA70" s="76">
        <v>10</v>
      </c>
      <c r="AB70" s="76">
        <v>9</v>
      </c>
      <c r="AC70" s="76">
        <f t="shared" si="84"/>
        <v>8</v>
      </c>
      <c r="AD70" s="76">
        <f t="shared" si="84"/>
        <v>7</v>
      </c>
      <c r="AE70" s="76">
        <f t="shared" si="84"/>
        <v>6</v>
      </c>
      <c r="AF70" s="76">
        <f t="shared" si="84"/>
        <v>5</v>
      </c>
      <c r="AG70" s="76">
        <f t="shared" si="84"/>
        <v>4</v>
      </c>
      <c r="AH70" s="76">
        <f t="shared" si="84"/>
        <v>3</v>
      </c>
      <c r="AI70" s="76">
        <f t="shared" si="84"/>
        <v>2</v>
      </c>
      <c r="AJ70" s="76">
        <f t="shared" si="84"/>
        <v>1</v>
      </c>
      <c r="AK70" s="76">
        <f t="shared" si="84"/>
        <v>0</v>
      </c>
      <c r="AL70" s="76">
        <f t="shared" si="84"/>
        <v>-1</v>
      </c>
      <c r="AM70" s="76">
        <f t="shared" si="84"/>
        <v>-2</v>
      </c>
      <c r="AN70" s="76"/>
      <c r="AO70" s="78">
        <f t="shared" si="83"/>
        <v>0</v>
      </c>
      <c r="AP70" s="78">
        <f t="shared" si="83"/>
        <v>0</v>
      </c>
      <c r="AQ70" s="78">
        <f t="shared" si="83"/>
        <v>0</v>
      </c>
      <c r="AR70" s="78">
        <f t="shared" si="83"/>
        <v>0</v>
      </c>
      <c r="AS70" s="78">
        <f t="shared" si="83"/>
        <v>0</v>
      </c>
      <c r="AT70" s="78">
        <f t="shared" si="83"/>
        <v>0</v>
      </c>
      <c r="AU70" s="78">
        <f t="shared" si="83"/>
        <v>0</v>
      </c>
      <c r="AV70" s="78">
        <f t="shared" si="83"/>
        <v>0</v>
      </c>
      <c r="AW70" s="78">
        <f t="shared" si="83"/>
        <v>0</v>
      </c>
      <c r="AX70" s="78">
        <f t="shared" si="83"/>
        <v>0</v>
      </c>
      <c r="AY70" s="78">
        <f t="shared" si="83"/>
        <v>0</v>
      </c>
      <c r="AZ70" s="78">
        <f t="shared" si="83"/>
        <v>0</v>
      </c>
      <c r="BA70" s="78">
        <f t="shared" si="83"/>
        <v>0</v>
      </c>
      <c r="BB70" s="78">
        <f t="shared" si="83"/>
        <v>6</v>
      </c>
      <c r="BC70" s="78">
        <f t="shared" si="83"/>
        <v>67</v>
      </c>
      <c r="BD70" s="78">
        <f t="shared" si="80"/>
        <v>670</v>
      </c>
      <c r="BE70" s="78">
        <f t="shared" si="74"/>
        <v>6700</v>
      </c>
      <c r="BF70" s="76"/>
      <c r="BG70" s="76">
        <f t="shared" si="98"/>
        <v>0</v>
      </c>
      <c r="BH70" s="78">
        <f t="shared" si="99"/>
        <v>0</v>
      </c>
      <c r="BI70" s="78">
        <f t="shared" si="100"/>
        <v>0</v>
      </c>
      <c r="BJ70" s="78">
        <f t="shared" si="101"/>
        <v>0</v>
      </c>
      <c r="BK70" s="78">
        <f t="shared" si="102"/>
        <v>0</v>
      </c>
      <c r="BL70" s="78">
        <f t="shared" si="103"/>
        <v>0</v>
      </c>
      <c r="BM70" s="78">
        <f t="shared" si="104"/>
        <v>0</v>
      </c>
      <c r="BN70" s="78">
        <f t="shared" si="105"/>
        <v>0</v>
      </c>
      <c r="BO70" s="78">
        <f t="shared" si="106"/>
        <v>0</v>
      </c>
      <c r="BP70" s="78">
        <f t="shared" si="107"/>
        <v>0</v>
      </c>
      <c r="BQ70" s="78">
        <f t="shared" si="108"/>
        <v>0</v>
      </c>
      <c r="BR70" s="78">
        <f t="shared" si="109"/>
        <v>0</v>
      </c>
      <c r="BS70" s="78">
        <f t="shared" si="110"/>
        <v>0</v>
      </c>
      <c r="BT70" s="78">
        <f t="shared" si="111"/>
        <v>60</v>
      </c>
      <c r="BU70" s="78">
        <f t="shared" si="112"/>
        <v>7</v>
      </c>
      <c r="BV70" s="78">
        <f t="shared" si="113"/>
        <v>0</v>
      </c>
      <c r="BW70" s="78">
        <f t="shared" si="114"/>
        <v>0</v>
      </c>
      <c r="BX70" s="76"/>
      <c r="BY70" s="76"/>
      <c r="BZ70" s="78">
        <f t="shared" si="115"/>
        <v>0</v>
      </c>
      <c r="CA70" s="78"/>
      <c r="CB70" s="78"/>
      <c r="CC70" s="78">
        <f t="shared" si="116"/>
        <v>0</v>
      </c>
      <c r="CD70" s="78"/>
      <c r="CE70" s="78"/>
      <c r="CF70" s="78">
        <f t="shared" si="117"/>
        <v>0</v>
      </c>
      <c r="CG70" s="76"/>
      <c r="CH70" s="78"/>
      <c r="CI70" s="78">
        <f t="shared" si="118"/>
        <v>0</v>
      </c>
      <c r="CJ70" s="76"/>
      <c r="CK70" s="78"/>
      <c r="CL70" s="78">
        <f t="shared" si="119"/>
        <v>67</v>
      </c>
      <c r="CM70" s="76"/>
      <c r="CN70" s="78">
        <f t="shared" si="120"/>
        <v>0</v>
      </c>
      <c r="CO70" s="76"/>
      <c r="CP70" s="76"/>
      <c r="CQ70" s="76" t="str">
        <f t="shared" si="121"/>
        <v/>
      </c>
      <c r="CR70" s="76" t="str">
        <f t="shared" si="122"/>
        <v/>
      </c>
      <c r="CS70" s="76" t="str">
        <f t="shared" si="123"/>
        <v xml:space="preserve">   billones</v>
      </c>
      <c r="CT70" s="76" t="str">
        <f t="shared" si="124"/>
        <v/>
      </c>
      <c r="CU70" s="76" t="str">
        <f t="shared" si="125"/>
        <v/>
      </c>
      <c r="CV70" s="76" t="str">
        <f t="shared" si="126"/>
        <v xml:space="preserve">  mil</v>
      </c>
      <c r="CW70" s="76" t="str">
        <f t="shared" si="127"/>
        <v/>
      </c>
      <c r="CX70" s="76" t="str">
        <f t="shared" si="128"/>
        <v/>
      </c>
      <c r="CY70" s="76" t="str">
        <f t="shared" si="129"/>
        <v xml:space="preserve">   millones</v>
      </c>
      <c r="CZ70" s="76" t="str">
        <f t="shared" si="130"/>
        <v/>
      </c>
      <c r="DA70" s="76" t="str">
        <f t="shared" si="131"/>
        <v/>
      </c>
      <c r="DB70" s="76" t="str">
        <f t="shared" si="132"/>
        <v xml:space="preserve">  mil</v>
      </c>
      <c r="DC70" s="76" t="str">
        <f t="shared" si="133"/>
        <v/>
      </c>
      <c r="DD70" s="76" t="str">
        <f t="shared" si="134"/>
        <v xml:space="preserve">Sesenta y </v>
      </c>
      <c r="DE70" s="76" t="str">
        <f t="shared" si="135"/>
        <v>Siete Pesos</v>
      </c>
      <c r="DF70" s="76" t="str">
        <f t="shared" si="136"/>
        <v xml:space="preserve">  Centavos</v>
      </c>
      <c r="DG70" s="76" t="str">
        <f t="shared" si="137"/>
        <v xml:space="preserve">  centavos</v>
      </c>
      <c r="DH70" s="76" t="str">
        <f t="shared" si="138"/>
        <v xml:space="preserve"> </v>
      </c>
      <c r="DI70" s="76" t="str">
        <f t="shared" si="139"/>
        <v/>
      </c>
      <c r="DJ70" s="76"/>
      <c r="DK70" s="76" t="str">
        <f t="shared" si="140"/>
        <v xml:space="preserve"> </v>
      </c>
      <c r="DL70" s="76" t="str">
        <f t="shared" si="141"/>
        <v/>
      </c>
      <c r="DM70" s="76"/>
      <c r="DN70" s="76" t="str">
        <f t="shared" si="142"/>
        <v xml:space="preserve"> </v>
      </c>
      <c r="DO70" s="76" t="str">
        <f t="shared" si="143"/>
        <v/>
      </c>
      <c r="DP70" s="76"/>
      <c r="DQ70" s="76" t="str">
        <f t="shared" si="144"/>
        <v xml:space="preserve"> </v>
      </c>
      <c r="DR70" s="76" t="str">
        <f t="shared" si="145"/>
        <v/>
      </c>
      <c r="DS70" s="76"/>
      <c r="DT70" s="76" t="e">
        <f t="shared" si="146"/>
        <v>#N/A</v>
      </c>
      <c r="DU70" s="76" t="str">
        <f t="shared" si="147"/>
        <v xml:space="preserve"> Pesos</v>
      </c>
      <c r="DV70" s="76" t="str">
        <f t="shared" si="148"/>
        <v xml:space="preserve"> </v>
      </c>
      <c r="DW70" s="76" t="str">
        <f t="shared" si="149"/>
        <v/>
      </c>
      <c r="DX70" s="76"/>
      <c r="DY70" s="76"/>
      <c r="DZ70" s="76"/>
      <c r="EA70" s="76" t="str">
        <f t="shared" si="150"/>
        <v xml:space="preserve"> </v>
      </c>
      <c r="EB70" s="76"/>
      <c r="EC70" s="76"/>
      <c r="ED70" s="76" t="str">
        <f t="shared" si="151"/>
        <v xml:space="preserve"> </v>
      </c>
      <c r="EE70" s="76"/>
      <c r="EF70" s="76"/>
      <c r="EG70" s="79" t="str">
        <f t="shared" si="152"/>
        <v xml:space="preserve"> </v>
      </c>
      <c r="EH70" s="76"/>
      <c r="EI70" s="76"/>
      <c r="EJ70" s="79" t="str">
        <f t="shared" si="153"/>
        <v xml:space="preserve"> </v>
      </c>
      <c r="EK70" s="76"/>
      <c r="EL70" s="76"/>
      <c r="EM70" s="79" t="str">
        <f t="shared" si="154"/>
        <v>Sesenta y Siete Pesos</v>
      </c>
      <c r="EN70" s="79"/>
      <c r="EO70" s="79" t="str">
        <f t="shared" si="155"/>
        <v xml:space="preserve"> </v>
      </c>
      <c r="EP70" s="76"/>
    </row>
    <row r="71" spans="1:146" hidden="1" x14ac:dyDescent="0.2">
      <c r="A71" s="74">
        <v>68</v>
      </c>
      <c r="B71" s="75" t="str">
        <f t="shared" si="85"/>
        <v>Sesenta y Ocho Pesos M/L</v>
      </c>
      <c r="C71" s="76"/>
      <c r="D71" s="77">
        <f t="shared" si="86"/>
        <v>68</v>
      </c>
      <c r="E71" s="76" t="str">
        <f t="shared" si="87"/>
        <v/>
      </c>
      <c r="F71" s="76" t="str">
        <f t="shared" si="88"/>
        <v xml:space="preserve"> Pesos</v>
      </c>
      <c r="G71" s="76" t="str">
        <f t="shared" si="89"/>
        <v xml:space="preserve">  billones</v>
      </c>
      <c r="H71" s="76"/>
      <c r="I71" s="76" t="str">
        <f t="shared" si="90"/>
        <v xml:space="preserve"> Pesos</v>
      </c>
      <c r="J71" s="76" t="s">
        <v>79</v>
      </c>
      <c r="K71" s="76"/>
      <c r="L71" s="76" t="str">
        <f t="shared" si="91"/>
        <v xml:space="preserve"> Pesos</v>
      </c>
      <c r="M71" s="76" t="str">
        <f t="shared" si="92"/>
        <v xml:space="preserve">  millones</v>
      </c>
      <c r="N71" s="76"/>
      <c r="O71" s="76" t="str">
        <f t="shared" si="93"/>
        <v xml:space="preserve"> Pesos</v>
      </c>
      <c r="P71" s="76" t="s">
        <v>79</v>
      </c>
      <c r="Q71" s="76"/>
      <c r="R71" s="76" t="str">
        <f t="shared" si="94"/>
        <v xml:space="preserve"> y </v>
      </c>
      <c r="S71" s="76" t="str">
        <f t="shared" si="95"/>
        <v xml:space="preserve"> Pesos</v>
      </c>
      <c r="T71" s="76" t="str">
        <f t="shared" si="96"/>
        <v xml:space="preserve"> Centavos</v>
      </c>
      <c r="U71" s="76" t="str">
        <f t="shared" si="97"/>
        <v xml:space="preserve"> centavos</v>
      </c>
      <c r="V71" s="76">
        <v>15</v>
      </c>
      <c r="W71" s="76">
        <v>14</v>
      </c>
      <c r="X71" s="76">
        <v>13</v>
      </c>
      <c r="Y71" s="76">
        <v>12</v>
      </c>
      <c r="Z71" s="76">
        <v>11</v>
      </c>
      <c r="AA71" s="76">
        <v>10</v>
      </c>
      <c r="AB71" s="76">
        <v>9</v>
      </c>
      <c r="AC71" s="76">
        <f t="shared" si="84"/>
        <v>8</v>
      </c>
      <c r="AD71" s="76">
        <f t="shared" si="84"/>
        <v>7</v>
      </c>
      <c r="AE71" s="76">
        <f t="shared" si="84"/>
        <v>6</v>
      </c>
      <c r="AF71" s="76">
        <f t="shared" si="84"/>
        <v>5</v>
      </c>
      <c r="AG71" s="76">
        <f t="shared" si="84"/>
        <v>4</v>
      </c>
      <c r="AH71" s="76">
        <f t="shared" si="84"/>
        <v>3</v>
      </c>
      <c r="AI71" s="76">
        <f t="shared" si="84"/>
        <v>2</v>
      </c>
      <c r="AJ71" s="76">
        <f t="shared" si="84"/>
        <v>1</v>
      </c>
      <c r="AK71" s="76">
        <f t="shared" si="84"/>
        <v>0</v>
      </c>
      <c r="AL71" s="76">
        <f t="shared" si="84"/>
        <v>-1</v>
      </c>
      <c r="AM71" s="76">
        <f t="shared" si="84"/>
        <v>-2</v>
      </c>
      <c r="AN71" s="76"/>
      <c r="AO71" s="78">
        <f t="shared" si="83"/>
        <v>0</v>
      </c>
      <c r="AP71" s="78">
        <f t="shared" si="83"/>
        <v>0</v>
      </c>
      <c r="AQ71" s="78">
        <f t="shared" si="83"/>
        <v>0</v>
      </c>
      <c r="AR71" s="78">
        <f t="shared" si="83"/>
        <v>0</v>
      </c>
      <c r="AS71" s="78">
        <f t="shared" si="83"/>
        <v>0</v>
      </c>
      <c r="AT71" s="78">
        <f t="shared" si="83"/>
        <v>0</v>
      </c>
      <c r="AU71" s="78">
        <f t="shared" si="83"/>
        <v>0</v>
      </c>
      <c r="AV71" s="78">
        <f t="shared" si="83"/>
        <v>0</v>
      </c>
      <c r="AW71" s="78">
        <f t="shared" si="83"/>
        <v>0</v>
      </c>
      <c r="AX71" s="78">
        <f t="shared" si="83"/>
        <v>0</v>
      </c>
      <c r="AY71" s="78">
        <f t="shared" si="83"/>
        <v>0</v>
      </c>
      <c r="AZ71" s="78">
        <f t="shared" si="83"/>
        <v>0</v>
      </c>
      <c r="BA71" s="78">
        <f t="shared" si="83"/>
        <v>0</v>
      </c>
      <c r="BB71" s="78">
        <f t="shared" si="83"/>
        <v>6</v>
      </c>
      <c r="BC71" s="78">
        <f t="shared" si="83"/>
        <v>68</v>
      </c>
      <c r="BD71" s="78">
        <f t="shared" si="80"/>
        <v>680</v>
      </c>
      <c r="BE71" s="78">
        <f t="shared" si="74"/>
        <v>6800</v>
      </c>
      <c r="BF71" s="76"/>
      <c r="BG71" s="76">
        <f t="shared" si="98"/>
        <v>0</v>
      </c>
      <c r="BH71" s="78">
        <f t="shared" si="99"/>
        <v>0</v>
      </c>
      <c r="BI71" s="78">
        <f t="shared" si="100"/>
        <v>0</v>
      </c>
      <c r="BJ71" s="78">
        <f t="shared" si="101"/>
        <v>0</v>
      </c>
      <c r="BK71" s="78">
        <f t="shared" si="102"/>
        <v>0</v>
      </c>
      <c r="BL71" s="78">
        <f t="shared" si="103"/>
        <v>0</v>
      </c>
      <c r="BM71" s="78">
        <f t="shared" si="104"/>
        <v>0</v>
      </c>
      <c r="BN71" s="78">
        <f t="shared" si="105"/>
        <v>0</v>
      </c>
      <c r="BO71" s="78">
        <f t="shared" si="106"/>
        <v>0</v>
      </c>
      <c r="BP71" s="78">
        <f t="shared" si="107"/>
        <v>0</v>
      </c>
      <c r="BQ71" s="78">
        <f t="shared" si="108"/>
        <v>0</v>
      </c>
      <c r="BR71" s="78">
        <f t="shared" si="109"/>
        <v>0</v>
      </c>
      <c r="BS71" s="78">
        <f t="shared" si="110"/>
        <v>0</v>
      </c>
      <c r="BT71" s="78">
        <f t="shared" si="111"/>
        <v>60</v>
      </c>
      <c r="BU71" s="78">
        <f t="shared" si="112"/>
        <v>8</v>
      </c>
      <c r="BV71" s="78">
        <f t="shared" si="113"/>
        <v>0</v>
      </c>
      <c r="BW71" s="78">
        <f t="shared" si="114"/>
        <v>0</v>
      </c>
      <c r="BX71" s="76"/>
      <c r="BY71" s="76"/>
      <c r="BZ71" s="78">
        <f t="shared" si="115"/>
        <v>0</v>
      </c>
      <c r="CA71" s="78"/>
      <c r="CB71" s="78"/>
      <c r="CC71" s="78">
        <f t="shared" si="116"/>
        <v>0</v>
      </c>
      <c r="CD71" s="78"/>
      <c r="CE71" s="78"/>
      <c r="CF71" s="78">
        <f t="shared" si="117"/>
        <v>0</v>
      </c>
      <c r="CG71" s="76"/>
      <c r="CH71" s="78"/>
      <c r="CI71" s="78">
        <f t="shared" si="118"/>
        <v>0</v>
      </c>
      <c r="CJ71" s="76"/>
      <c r="CK71" s="78"/>
      <c r="CL71" s="78">
        <f t="shared" si="119"/>
        <v>68</v>
      </c>
      <c r="CM71" s="76"/>
      <c r="CN71" s="78">
        <f t="shared" si="120"/>
        <v>0</v>
      </c>
      <c r="CO71" s="76"/>
      <c r="CP71" s="76"/>
      <c r="CQ71" s="76" t="str">
        <f t="shared" si="121"/>
        <v/>
      </c>
      <c r="CR71" s="76" t="str">
        <f t="shared" si="122"/>
        <v/>
      </c>
      <c r="CS71" s="76" t="str">
        <f t="shared" si="123"/>
        <v xml:space="preserve">   billones</v>
      </c>
      <c r="CT71" s="76" t="str">
        <f t="shared" si="124"/>
        <v/>
      </c>
      <c r="CU71" s="76" t="str">
        <f t="shared" si="125"/>
        <v/>
      </c>
      <c r="CV71" s="76" t="str">
        <f t="shared" si="126"/>
        <v xml:space="preserve">  mil</v>
      </c>
      <c r="CW71" s="76" t="str">
        <f t="shared" si="127"/>
        <v/>
      </c>
      <c r="CX71" s="76" t="str">
        <f t="shared" si="128"/>
        <v/>
      </c>
      <c r="CY71" s="76" t="str">
        <f t="shared" si="129"/>
        <v xml:space="preserve">   millones</v>
      </c>
      <c r="CZ71" s="76" t="str">
        <f t="shared" si="130"/>
        <v/>
      </c>
      <c r="DA71" s="76" t="str">
        <f t="shared" si="131"/>
        <v/>
      </c>
      <c r="DB71" s="76" t="str">
        <f t="shared" si="132"/>
        <v xml:space="preserve">  mil</v>
      </c>
      <c r="DC71" s="76" t="str">
        <f t="shared" si="133"/>
        <v/>
      </c>
      <c r="DD71" s="76" t="str">
        <f t="shared" si="134"/>
        <v xml:space="preserve">Sesenta y </v>
      </c>
      <c r="DE71" s="76" t="str">
        <f t="shared" si="135"/>
        <v>Ocho Pesos</v>
      </c>
      <c r="DF71" s="76" t="str">
        <f t="shared" si="136"/>
        <v xml:space="preserve">  Centavos</v>
      </c>
      <c r="DG71" s="76" t="str">
        <f t="shared" si="137"/>
        <v xml:space="preserve">  centavos</v>
      </c>
      <c r="DH71" s="76" t="str">
        <f t="shared" si="138"/>
        <v xml:space="preserve"> </v>
      </c>
      <c r="DI71" s="76" t="str">
        <f t="shared" si="139"/>
        <v/>
      </c>
      <c r="DJ71" s="76"/>
      <c r="DK71" s="76" t="str">
        <f t="shared" si="140"/>
        <v xml:space="preserve"> </v>
      </c>
      <c r="DL71" s="76" t="str">
        <f t="shared" si="141"/>
        <v/>
      </c>
      <c r="DM71" s="76"/>
      <c r="DN71" s="76" t="str">
        <f t="shared" si="142"/>
        <v xml:space="preserve"> </v>
      </c>
      <c r="DO71" s="76" t="str">
        <f t="shared" si="143"/>
        <v/>
      </c>
      <c r="DP71" s="76"/>
      <c r="DQ71" s="76" t="str">
        <f t="shared" si="144"/>
        <v xml:space="preserve"> </v>
      </c>
      <c r="DR71" s="76" t="str">
        <f t="shared" si="145"/>
        <v/>
      </c>
      <c r="DS71" s="76"/>
      <c r="DT71" s="76" t="e">
        <f t="shared" si="146"/>
        <v>#N/A</v>
      </c>
      <c r="DU71" s="76" t="str">
        <f t="shared" si="147"/>
        <v xml:space="preserve"> Pesos</v>
      </c>
      <c r="DV71" s="76" t="str">
        <f t="shared" si="148"/>
        <v xml:space="preserve"> </v>
      </c>
      <c r="DW71" s="76" t="str">
        <f t="shared" si="149"/>
        <v/>
      </c>
      <c r="DX71" s="76"/>
      <c r="DY71" s="76"/>
      <c r="DZ71" s="76"/>
      <c r="EA71" s="76" t="str">
        <f t="shared" si="150"/>
        <v xml:space="preserve"> </v>
      </c>
      <c r="EB71" s="76"/>
      <c r="EC71" s="76"/>
      <c r="ED71" s="76" t="str">
        <f t="shared" si="151"/>
        <v xml:space="preserve"> </v>
      </c>
      <c r="EE71" s="76"/>
      <c r="EF71" s="76"/>
      <c r="EG71" s="79" t="str">
        <f t="shared" si="152"/>
        <v xml:space="preserve"> </v>
      </c>
      <c r="EH71" s="76"/>
      <c r="EI71" s="76"/>
      <c r="EJ71" s="79" t="str">
        <f t="shared" si="153"/>
        <v xml:space="preserve"> </v>
      </c>
      <c r="EK71" s="76"/>
      <c r="EL71" s="76"/>
      <c r="EM71" s="79" t="str">
        <f t="shared" si="154"/>
        <v>Sesenta y Ocho Pesos</v>
      </c>
      <c r="EN71" s="79"/>
      <c r="EO71" s="79" t="str">
        <f t="shared" si="155"/>
        <v xml:space="preserve"> </v>
      </c>
      <c r="EP71" s="76"/>
    </row>
    <row r="72" spans="1:146" hidden="1" x14ac:dyDescent="0.2">
      <c r="A72" s="74">
        <v>69</v>
      </c>
      <c r="B72" s="75" t="str">
        <f t="shared" si="85"/>
        <v>Sesenta y Nueve Pesos M/L</v>
      </c>
      <c r="C72" s="76"/>
      <c r="D72" s="77">
        <f t="shared" si="86"/>
        <v>69</v>
      </c>
      <c r="E72" s="76" t="str">
        <f t="shared" si="87"/>
        <v/>
      </c>
      <c r="F72" s="76" t="str">
        <f t="shared" si="88"/>
        <v xml:space="preserve"> Pesos</v>
      </c>
      <c r="G72" s="76" t="str">
        <f t="shared" si="89"/>
        <v xml:space="preserve">  billones</v>
      </c>
      <c r="H72" s="76"/>
      <c r="I72" s="76" t="str">
        <f t="shared" si="90"/>
        <v xml:space="preserve"> Pesos</v>
      </c>
      <c r="J72" s="76" t="s">
        <v>79</v>
      </c>
      <c r="K72" s="76"/>
      <c r="L72" s="76" t="str">
        <f t="shared" si="91"/>
        <v xml:space="preserve"> Pesos</v>
      </c>
      <c r="M72" s="76" t="str">
        <f t="shared" si="92"/>
        <v xml:space="preserve">  millones</v>
      </c>
      <c r="N72" s="76"/>
      <c r="O72" s="76" t="str">
        <f t="shared" si="93"/>
        <v xml:space="preserve"> Pesos</v>
      </c>
      <c r="P72" s="76" t="s">
        <v>79</v>
      </c>
      <c r="Q72" s="76"/>
      <c r="R72" s="76" t="str">
        <f t="shared" si="94"/>
        <v xml:space="preserve"> y </v>
      </c>
      <c r="S72" s="76" t="str">
        <f t="shared" si="95"/>
        <v xml:space="preserve"> Pesos</v>
      </c>
      <c r="T72" s="76" t="str">
        <f t="shared" si="96"/>
        <v xml:space="preserve"> Centavos</v>
      </c>
      <c r="U72" s="76" t="str">
        <f t="shared" si="97"/>
        <v xml:space="preserve"> centavos</v>
      </c>
      <c r="V72" s="76">
        <v>15</v>
      </c>
      <c r="W72" s="76">
        <v>14</v>
      </c>
      <c r="X72" s="76">
        <v>13</v>
      </c>
      <c r="Y72" s="76">
        <v>12</v>
      </c>
      <c r="Z72" s="76">
        <v>11</v>
      </c>
      <c r="AA72" s="76">
        <v>10</v>
      </c>
      <c r="AB72" s="76">
        <v>9</v>
      </c>
      <c r="AC72" s="76">
        <f t="shared" si="84"/>
        <v>8</v>
      </c>
      <c r="AD72" s="76">
        <f t="shared" si="84"/>
        <v>7</v>
      </c>
      <c r="AE72" s="76">
        <f t="shared" si="84"/>
        <v>6</v>
      </c>
      <c r="AF72" s="76">
        <f t="shared" si="84"/>
        <v>5</v>
      </c>
      <c r="AG72" s="76">
        <f t="shared" si="84"/>
        <v>4</v>
      </c>
      <c r="AH72" s="76">
        <f t="shared" si="84"/>
        <v>3</v>
      </c>
      <c r="AI72" s="76">
        <f t="shared" si="84"/>
        <v>2</v>
      </c>
      <c r="AJ72" s="76">
        <f t="shared" si="84"/>
        <v>1</v>
      </c>
      <c r="AK72" s="76">
        <f t="shared" si="84"/>
        <v>0</v>
      </c>
      <c r="AL72" s="76">
        <f t="shared" si="84"/>
        <v>-1</v>
      </c>
      <c r="AM72" s="76">
        <f t="shared" si="84"/>
        <v>-2</v>
      </c>
      <c r="AN72" s="76"/>
      <c r="AO72" s="78">
        <f t="shared" si="83"/>
        <v>0</v>
      </c>
      <c r="AP72" s="78">
        <f t="shared" si="83"/>
        <v>0</v>
      </c>
      <c r="AQ72" s="78">
        <f t="shared" si="83"/>
        <v>0</v>
      </c>
      <c r="AR72" s="78">
        <f t="shared" si="83"/>
        <v>0</v>
      </c>
      <c r="AS72" s="78">
        <f t="shared" si="83"/>
        <v>0</v>
      </c>
      <c r="AT72" s="78">
        <f t="shared" si="83"/>
        <v>0</v>
      </c>
      <c r="AU72" s="78">
        <f t="shared" si="83"/>
        <v>0</v>
      </c>
      <c r="AV72" s="78">
        <f t="shared" si="83"/>
        <v>0</v>
      </c>
      <c r="AW72" s="78">
        <f t="shared" si="83"/>
        <v>0</v>
      </c>
      <c r="AX72" s="78">
        <f t="shared" si="83"/>
        <v>0</v>
      </c>
      <c r="AY72" s="78">
        <f t="shared" si="83"/>
        <v>0</v>
      </c>
      <c r="AZ72" s="78">
        <f t="shared" si="83"/>
        <v>0</v>
      </c>
      <c r="BA72" s="78">
        <f t="shared" si="83"/>
        <v>0</v>
      </c>
      <c r="BB72" s="78">
        <f t="shared" si="83"/>
        <v>6</v>
      </c>
      <c r="BC72" s="78">
        <f t="shared" si="83"/>
        <v>69</v>
      </c>
      <c r="BD72" s="78">
        <f t="shared" si="80"/>
        <v>690</v>
      </c>
      <c r="BE72" s="78">
        <f t="shared" si="74"/>
        <v>6900</v>
      </c>
      <c r="BF72" s="76"/>
      <c r="BG72" s="76">
        <f t="shared" si="98"/>
        <v>0</v>
      </c>
      <c r="BH72" s="78">
        <f t="shared" si="99"/>
        <v>0</v>
      </c>
      <c r="BI72" s="78">
        <f t="shared" si="100"/>
        <v>0</v>
      </c>
      <c r="BJ72" s="78">
        <f t="shared" si="101"/>
        <v>0</v>
      </c>
      <c r="BK72" s="78">
        <f t="shared" si="102"/>
        <v>0</v>
      </c>
      <c r="BL72" s="78">
        <f t="shared" si="103"/>
        <v>0</v>
      </c>
      <c r="BM72" s="78">
        <f t="shared" si="104"/>
        <v>0</v>
      </c>
      <c r="BN72" s="78">
        <f t="shared" si="105"/>
        <v>0</v>
      </c>
      <c r="BO72" s="78">
        <f t="shared" si="106"/>
        <v>0</v>
      </c>
      <c r="BP72" s="78">
        <f t="shared" si="107"/>
        <v>0</v>
      </c>
      <c r="BQ72" s="78">
        <f t="shared" si="108"/>
        <v>0</v>
      </c>
      <c r="BR72" s="78">
        <f t="shared" si="109"/>
        <v>0</v>
      </c>
      <c r="BS72" s="78">
        <f t="shared" si="110"/>
        <v>0</v>
      </c>
      <c r="BT72" s="78">
        <f t="shared" si="111"/>
        <v>60</v>
      </c>
      <c r="BU72" s="78">
        <f t="shared" si="112"/>
        <v>9</v>
      </c>
      <c r="BV72" s="78">
        <f t="shared" si="113"/>
        <v>0</v>
      </c>
      <c r="BW72" s="78">
        <f t="shared" si="114"/>
        <v>0</v>
      </c>
      <c r="BX72" s="76"/>
      <c r="BY72" s="76"/>
      <c r="BZ72" s="78">
        <f t="shared" si="115"/>
        <v>0</v>
      </c>
      <c r="CA72" s="78"/>
      <c r="CB72" s="78"/>
      <c r="CC72" s="78">
        <f t="shared" si="116"/>
        <v>0</v>
      </c>
      <c r="CD72" s="78"/>
      <c r="CE72" s="78"/>
      <c r="CF72" s="78">
        <f t="shared" si="117"/>
        <v>0</v>
      </c>
      <c r="CG72" s="76"/>
      <c r="CH72" s="78"/>
      <c r="CI72" s="78">
        <f t="shared" si="118"/>
        <v>0</v>
      </c>
      <c r="CJ72" s="76"/>
      <c r="CK72" s="78"/>
      <c r="CL72" s="78">
        <f t="shared" si="119"/>
        <v>69</v>
      </c>
      <c r="CM72" s="76"/>
      <c r="CN72" s="78">
        <f t="shared" si="120"/>
        <v>0</v>
      </c>
      <c r="CO72" s="76"/>
      <c r="CP72" s="76"/>
      <c r="CQ72" s="76" t="str">
        <f t="shared" si="121"/>
        <v/>
      </c>
      <c r="CR72" s="76" t="str">
        <f t="shared" si="122"/>
        <v/>
      </c>
      <c r="CS72" s="76" t="str">
        <f t="shared" si="123"/>
        <v xml:space="preserve">   billones</v>
      </c>
      <c r="CT72" s="76" t="str">
        <f t="shared" si="124"/>
        <v/>
      </c>
      <c r="CU72" s="76" t="str">
        <f t="shared" si="125"/>
        <v/>
      </c>
      <c r="CV72" s="76" t="str">
        <f t="shared" si="126"/>
        <v xml:space="preserve">  mil</v>
      </c>
      <c r="CW72" s="76" t="str">
        <f t="shared" si="127"/>
        <v/>
      </c>
      <c r="CX72" s="76" t="str">
        <f t="shared" si="128"/>
        <v/>
      </c>
      <c r="CY72" s="76" t="str">
        <f t="shared" si="129"/>
        <v xml:space="preserve">   millones</v>
      </c>
      <c r="CZ72" s="76" t="str">
        <f t="shared" si="130"/>
        <v/>
      </c>
      <c r="DA72" s="76" t="str">
        <f t="shared" si="131"/>
        <v/>
      </c>
      <c r="DB72" s="76" t="str">
        <f t="shared" si="132"/>
        <v xml:space="preserve">  mil</v>
      </c>
      <c r="DC72" s="76" t="str">
        <f t="shared" si="133"/>
        <v/>
      </c>
      <c r="DD72" s="76" t="str">
        <f t="shared" si="134"/>
        <v xml:space="preserve">Sesenta y </v>
      </c>
      <c r="DE72" s="76" t="str">
        <f t="shared" si="135"/>
        <v>Nueve Pesos</v>
      </c>
      <c r="DF72" s="76" t="str">
        <f t="shared" si="136"/>
        <v xml:space="preserve">  Centavos</v>
      </c>
      <c r="DG72" s="76" t="str">
        <f t="shared" si="137"/>
        <v xml:space="preserve">  centavos</v>
      </c>
      <c r="DH72" s="76" t="str">
        <f t="shared" si="138"/>
        <v xml:space="preserve"> </v>
      </c>
      <c r="DI72" s="76" t="str">
        <f t="shared" si="139"/>
        <v/>
      </c>
      <c r="DJ72" s="76"/>
      <c r="DK72" s="76" t="str">
        <f t="shared" si="140"/>
        <v xml:space="preserve"> </v>
      </c>
      <c r="DL72" s="76" t="str">
        <f t="shared" si="141"/>
        <v/>
      </c>
      <c r="DM72" s="76"/>
      <c r="DN72" s="76" t="str">
        <f t="shared" si="142"/>
        <v xml:space="preserve"> </v>
      </c>
      <c r="DO72" s="76" t="str">
        <f t="shared" si="143"/>
        <v/>
      </c>
      <c r="DP72" s="76"/>
      <c r="DQ72" s="76" t="str">
        <f t="shared" si="144"/>
        <v xml:space="preserve"> </v>
      </c>
      <c r="DR72" s="76" t="str">
        <f t="shared" si="145"/>
        <v/>
      </c>
      <c r="DS72" s="76"/>
      <c r="DT72" s="76" t="e">
        <f t="shared" si="146"/>
        <v>#N/A</v>
      </c>
      <c r="DU72" s="76" t="str">
        <f t="shared" si="147"/>
        <v xml:space="preserve"> Pesos</v>
      </c>
      <c r="DV72" s="76" t="str">
        <f t="shared" si="148"/>
        <v xml:space="preserve"> </v>
      </c>
      <c r="DW72" s="76" t="str">
        <f t="shared" si="149"/>
        <v/>
      </c>
      <c r="DX72" s="76"/>
      <c r="DY72" s="76"/>
      <c r="DZ72" s="76"/>
      <c r="EA72" s="76" t="str">
        <f t="shared" si="150"/>
        <v xml:space="preserve"> </v>
      </c>
      <c r="EB72" s="76"/>
      <c r="EC72" s="76"/>
      <c r="ED72" s="76" t="str">
        <f t="shared" si="151"/>
        <v xml:space="preserve"> </v>
      </c>
      <c r="EE72" s="76"/>
      <c r="EF72" s="76"/>
      <c r="EG72" s="79" t="str">
        <f t="shared" si="152"/>
        <v xml:space="preserve"> </v>
      </c>
      <c r="EH72" s="76"/>
      <c r="EI72" s="76"/>
      <c r="EJ72" s="79" t="str">
        <f t="shared" si="153"/>
        <v xml:space="preserve"> </v>
      </c>
      <c r="EK72" s="76"/>
      <c r="EL72" s="76"/>
      <c r="EM72" s="79" t="str">
        <f t="shared" si="154"/>
        <v>Sesenta y Nueve Pesos</v>
      </c>
      <c r="EN72" s="79"/>
      <c r="EO72" s="79" t="str">
        <f t="shared" si="155"/>
        <v xml:space="preserve"> </v>
      </c>
      <c r="EP72" s="76"/>
    </row>
    <row r="73" spans="1:146" hidden="1" x14ac:dyDescent="0.2">
      <c r="A73" s="74">
        <v>70</v>
      </c>
      <c r="B73" s="75" t="str">
        <f t="shared" si="85"/>
        <v>Setenta Pesos M/L</v>
      </c>
      <c r="C73" s="76"/>
      <c r="D73" s="77">
        <f t="shared" si="86"/>
        <v>70</v>
      </c>
      <c r="E73" s="76" t="str">
        <f t="shared" si="87"/>
        <v/>
      </c>
      <c r="F73" s="76" t="str">
        <f t="shared" si="88"/>
        <v xml:space="preserve"> Pesos</v>
      </c>
      <c r="G73" s="76" t="str">
        <f t="shared" si="89"/>
        <v xml:space="preserve">  billones</v>
      </c>
      <c r="H73" s="76"/>
      <c r="I73" s="76" t="str">
        <f t="shared" si="90"/>
        <v xml:space="preserve"> Pesos</v>
      </c>
      <c r="J73" s="76" t="s">
        <v>79</v>
      </c>
      <c r="K73" s="76"/>
      <c r="L73" s="76" t="str">
        <f t="shared" si="91"/>
        <v xml:space="preserve"> Pesos</v>
      </c>
      <c r="M73" s="76" t="str">
        <f t="shared" si="92"/>
        <v xml:space="preserve">  millones</v>
      </c>
      <c r="N73" s="76"/>
      <c r="O73" s="76" t="str">
        <f t="shared" si="93"/>
        <v xml:space="preserve"> Pesos</v>
      </c>
      <c r="P73" s="76" t="s">
        <v>79</v>
      </c>
      <c r="Q73" s="76"/>
      <c r="R73" s="76" t="str">
        <f t="shared" si="94"/>
        <v xml:space="preserve"> Pesos</v>
      </c>
      <c r="S73" s="76" t="str">
        <f t="shared" si="95"/>
        <v xml:space="preserve"> Pesos</v>
      </c>
      <c r="T73" s="76" t="str">
        <f t="shared" si="96"/>
        <v xml:space="preserve"> Centavos</v>
      </c>
      <c r="U73" s="76" t="str">
        <f t="shared" si="97"/>
        <v xml:space="preserve"> centavos</v>
      </c>
      <c r="V73" s="76">
        <v>15</v>
      </c>
      <c r="W73" s="76">
        <v>14</v>
      </c>
      <c r="X73" s="76">
        <v>13</v>
      </c>
      <c r="Y73" s="76">
        <v>12</v>
      </c>
      <c r="Z73" s="76">
        <v>11</v>
      </c>
      <c r="AA73" s="76">
        <v>10</v>
      </c>
      <c r="AB73" s="76">
        <v>9</v>
      </c>
      <c r="AC73" s="76">
        <f t="shared" si="84"/>
        <v>8</v>
      </c>
      <c r="AD73" s="76">
        <f t="shared" si="84"/>
        <v>7</v>
      </c>
      <c r="AE73" s="76">
        <f t="shared" si="84"/>
        <v>6</v>
      </c>
      <c r="AF73" s="76">
        <f t="shared" si="84"/>
        <v>5</v>
      </c>
      <c r="AG73" s="76">
        <f t="shared" si="84"/>
        <v>4</v>
      </c>
      <c r="AH73" s="76">
        <f t="shared" si="84"/>
        <v>3</v>
      </c>
      <c r="AI73" s="76">
        <f t="shared" si="84"/>
        <v>2</v>
      </c>
      <c r="AJ73" s="76">
        <f t="shared" si="84"/>
        <v>1</v>
      </c>
      <c r="AK73" s="76">
        <f t="shared" si="84"/>
        <v>0</v>
      </c>
      <c r="AL73" s="76">
        <f t="shared" si="84"/>
        <v>-1</v>
      </c>
      <c r="AM73" s="76">
        <f t="shared" si="84"/>
        <v>-2</v>
      </c>
      <c r="AN73" s="76"/>
      <c r="AO73" s="78">
        <f t="shared" si="83"/>
        <v>0</v>
      </c>
      <c r="AP73" s="78">
        <f t="shared" si="83"/>
        <v>0</v>
      </c>
      <c r="AQ73" s="78">
        <f t="shared" si="83"/>
        <v>0</v>
      </c>
      <c r="AR73" s="78">
        <f t="shared" si="83"/>
        <v>0</v>
      </c>
      <c r="AS73" s="78">
        <f t="shared" si="83"/>
        <v>0</v>
      </c>
      <c r="AT73" s="78">
        <f t="shared" si="83"/>
        <v>0</v>
      </c>
      <c r="AU73" s="78">
        <f t="shared" si="83"/>
        <v>0</v>
      </c>
      <c r="AV73" s="78">
        <f t="shared" si="83"/>
        <v>0</v>
      </c>
      <c r="AW73" s="78">
        <f t="shared" si="83"/>
        <v>0</v>
      </c>
      <c r="AX73" s="78">
        <f t="shared" si="83"/>
        <v>0</v>
      </c>
      <c r="AY73" s="78">
        <f t="shared" si="83"/>
        <v>0</v>
      </c>
      <c r="AZ73" s="78">
        <f t="shared" si="83"/>
        <v>0</v>
      </c>
      <c r="BA73" s="78">
        <f t="shared" si="83"/>
        <v>0</v>
      </c>
      <c r="BB73" s="78">
        <f t="shared" si="83"/>
        <v>7</v>
      </c>
      <c r="BC73" s="78">
        <f t="shared" si="83"/>
        <v>70</v>
      </c>
      <c r="BD73" s="78">
        <f t="shared" si="80"/>
        <v>700</v>
      </c>
      <c r="BE73" s="78">
        <f t="shared" si="74"/>
        <v>7000</v>
      </c>
      <c r="BF73" s="76"/>
      <c r="BG73" s="76">
        <f t="shared" si="98"/>
        <v>0</v>
      </c>
      <c r="BH73" s="78">
        <f t="shared" si="99"/>
        <v>0</v>
      </c>
      <c r="BI73" s="78">
        <f t="shared" si="100"/>
        <v>0</v>
      </c>
      <c r="BJ73" s="78">
        <f t="shared" si="101"/>
        <v>0</v>
      </c>
      <c r="BK73" s="78">
        <f t="shared" si="102"/>
        <v>0</v>
      </c>
      <c r="BL73" s="78">
        <f t="shared" si="103"/>
        <v>0</v>
      </c>
      <c r="BM73" s="78">
        <f t="shared" si="104"/>
        <v>0</v>
      </c>
      <c r="BN73" s="78">
        <f t="shared" si="105"/>
        <v>0</v>
      </c>
      <c r="BO73" s="78">
        <f t="shared" si="106"/>
        <v>0</v>
      </c>
      <c r="BP73" s="78">
        <f t="shared" si="107"/>
        <v>0</v>
      </c>
      <c r="BQ73" s="78">
        <f t="shared" si="108"/>
        <v>0</v>
      </c>
      <c r="BR73" s="78">
        <f t="shared" si="109"/>
        <v>0</v>
      </c>
      <c r="BS73" s="78">
        <f t="shared" si="110"/>
        <v>0</v>
      </c>
      <c r="BT73" s="78">
        <f t="shared" si="111"/>
        <v>70</v>
      </c>
      <c r="BU73" s="78">
        <f t="shared" si="112"/>
        <v>0</v>
      </c>
      <c r="BV73" s="78">
        <f t="shared" si="113"/>
        <v>0</v>
      </c>
      <c r="BW73" s="78">
        <f t="shared" si="114"/>
        <v>0</v>
      </c>
      <c r="BX73" s="76"/>
      <c r="BY73" s="76"/>
      <c r="BZ73" s="78">
        <f t="shared" si="115"/>
        <v>0</v>
      </c>
      <c r="CA73" s="78"/>
      <c r="CB73" s="78"/>
      <c r="CC73" s="78">
        <f t="shared" si="116"/>
        <v>0</v>
      </c>
      <c r="CD73" s="78"/>
      <c r="CE73" s="78"/>
      <c r="CF73" s="78">
        <f t="shared" si="117"/>
        <v>0</v>
      </c>
      <c r="CG73" s="76"/>
      <c r="CH73" s="78"/>
      <c r="CI73" s="78">
        <f t="shared" si="118"/>
        <v>0</v>
      </c>
      <c r="CJ73" s="76"/>
      <c r="CK73" s="78"/>
      <c r="CL73" s="78">
        <f t="shared" si="119"/>
        <v>70</v>
      </c>
      <c r="CM73" s="76"/>
      <c r="CN73" s="78">
        <f t="shared" si="120"/>
        <v>0</v>
      </c>
      <c r="CO73" s="76"/>
      <c r="CP73" s="76"/>
      <c r="CQ73" s="76" t="str">
        <f t="shared" si="121"/>
        <v/>
      </c>
      <c r="CR73" s="76" t="str">
        <f t="shared" si="122"/>
        <v/>
      </c>
      <c r="CS73" s="76" t="str">
        <f t="shared" si="123"/>
        <v xml:space="preserve">   billones</v>
      </c>
      <c r="CT73" s="76" t="str">
        <f t="shared" si="124"/>
        <v/>
      </c>
      <c r="CU73" s="76" t="str">
        <f t="shared" si="125"/>
        <v/>
      </c>
      <c r="CV73" s="76" t="str">
        <f t="shared" si="126"/>
        <v xml:space="preserve">  mil</v>
      </c>
      <c r="CW73" s="76" t="str">
        <f t="shared" si="127"/>
        <v/>
      </c>
      <c r="CX73" s="76" t="str">
        <f t="shared" si="128"/>
        <v/>
      </c>
      <c r="CY73" s="76" t="str">
        <f t="shared" si="129"/>
        <v xml:space="preserve">   millones</v>
      </c>
      <c r="CZ73" s="76" t="str">
        <f t="shared" si="130"/>
        <v/>
      </c>
      <c r="DA73" s="76" t="str">
        <f t="shared" si="131"/>
        <v/>
      </c>
      <c r="DB73" s="76" t="str">
        <f t="shared" si="132"/>
        <v xml:space="preserve">  mil</v>
      </c>
      <c r="DC73" s="76" t="str">
        <f t="shared" si="133"/>
        <v/>
      </c>
      <c r="DD73" s="76" t="str">
        <f t="shared" si="134"/>
        <v>Setenta Pesos</v>
      </c>
      <c r="DE73" s="76" t="str">
        <f t="shared" si="135"/>
        <v xml:space="preserve">  Pesos</v>
      </c>
      <c r="DF73" s="76" t="str">
        <f t="shared" si="136"/>
        <v xml:space="preserve">  Centavos</v>
      </c>
      <c r="DG73" s="76" t="str">
        <f t="shared" si="137"/>
        <v xml:space="preserve">  centavos</v>
      </c>
      <c r="DH73" s="76" t="str">
        <f t="shared" si="138"/>
        <v xml:space="preserve"> </v>
      </c>
      <c r="DI73" s="76" t="str">
        <f t="shared" si="139"/>
        <v/>
      </c>
      <c r="DJ73" s="76"/>
      <c r="DK73" s="76" t="str">
        <f t="shared" si="140"/>
        <v xml:space="preserve"> </v>
      </c>
      <c r="DL73" s="76" t="str">
        <f t="shared" si="141"/>
        <v/>
      </c>
      <c r="DM73" s="76"/>
      <c r="DN73" s="76" t="str">
        <f t="shared" si="142"/>
        <v xml:space="preserve"> </v>
      </c>
      <c r="DO73" s="76" t="str">
        <f t="shared" si="143"/>
        <v/>
      </c>
      <c r="DP73" s="76"/>
      <c r="DQ73" s="76" t="str">
        <f t="shared" si="144"/>
        <v xml:space="preserve"> </v>
      </c>
      <c r="DR73" s="76" t="str">
        <f t="shared" si="145"/>
        <v/>
      </c>
      <c r="DS73" s="76"/>
      <c r="DT73" s="76" t="str">
        <f t="shared" si="146"/>
        <v>Setenta</v>
      </c>
      <c r="DU73" s="76" t="str">
        <f t="shared" si="147"/>
        <v xml:space="preserve"> Pesos</v>
      </c>
      <c r="DV73" s="76" t="str">
        <f t="shared" si="148"/>
        <v xml:space="preserve"> </v>
      </c>
      <c r="DW73" s="76" t="str">
        <f t="shared" si="149"/>
        <v/>
      </c>
      <c r="DX73" s="76"/>
      <c r="DY73" s="76"/>
      <c r="DZ73" s="76"/>
      <c r="EA73" s="76" t="str">
        <f t="shared" si="150"/>
        <v xml:space="preserve"> </v>
      </c>
      <c r="EB73" s="76"/>
      <c r="EC73" s="76"/>
      <c r="ED73" s="76" t="str">
        <f t="shared" si="151"/>
        <v xml:space="preserve"> </v>
      </c>
      <c r="EE73" s="76"/>
      <c r="EF73" s="76"/>
      <c r="EG73" s="79" t="str">
        <f t="shared" si="152"/>
        <v xml:space="preserve"> </v>
      </c>
      <c r="EH73" s="76"/>
      <c r="EI73" s="76"/>
      <c r="EJ73" s="79" t="str">
        <f t="shared" si="153"/>
        <v xml:space="preserve"> </v>
      </c>
      <c r="EK73" s="76"/>
      <c r="EL73" s="76"/>
      <c r="EM73" s="79" t="str">
        <f t="shared" si="154"/>
        <v>Setenta Pesos</v>
      </c>
      <c r="EN73" s="79"/>
      <c r="EO73" s="79" t="str">
        <f t="shared" si="155"/>
        <v xml:space="preserve"> </v>
      </c>
      <c r="EP73" s="76"/>
    </row>
    <row r="74" spans="1:146" hidden="1" x14ac:dyDescent="0.2">
      <c r="A74" s="74">
        <v>71</v>
      </c>
      <c r="B74" s="75" t="str">
        <f t="shared" si="85"/>
        <v>Setenta y Un Pesos M/L</v>
      </c>
      <c r="C74" s="76"/>
      <c r="D74" s="77">
        <f t="shared" si="86"/>
        <v>71</v>
      </c>
      <c r="E74" s="76" t="str">
        <f t="shared" si="87"/>
        <v/>
      </c>
      <c r="F74" s="76" t="str">
        <f t="shared" si="88"/>
        <v xml:space="preserve"> Pesos</v>
      </c>
      <c r="G74" s="76" t="str">
        <f t="shared" si="89"/>
        <v xml:space="preserve">  billones</v>
      </c>
      <c r="H74" s="76"/>
      <c r="I74" s="76" t="str">
        <f t="shared" si="90"/>
        <v xml:space="preserve"> Pesos</v>
      </c>
      <c r="J74" s="76" t="s">
        <v>79</v>
      </c>
      <c r="K74" s="76"/>
      <c r="L74" s="76" t="str">
        <f t="shared" si="91"/>
        <v xml:space="preserve"> Pesos</v>
      </c>
      <c r="M74" s="76" t="str">
        <f t="shared" si="92"/>
        <v xml:space="preserve">  millones</v>
      </c>
      <c r="N74" s="76"/>
      <c r="O74" s="76" t="str">
        <f t="shared" si="93"/>
        <v xml:space="preserve"> Pesos</v>
      </c>
      <c r="P74" s="76" t="s">
        <v>79</v>
      </c>
      <c r="Q74" s="76"/>
      <c r="R74" s="76" t="str">
        <f t="shared" si="94"/>
        <v xml:space="preserve"> y </v>
      </c>
      <c r="S74" s="76" t="str">
        <f t="shared" si="95"/>
        <v xml:space="preserve"> Pesos</v>
      </c>
      <c r="T74" s="76" t="str">
        <f t="shared" si="96"/>
        <v xml:space="preserve"> Centavos</v>
      </c>
      <c r="U74" s="76" t="str">
        <f t="shared" si="97"/>
        <v xml:space="preserve"> centavos</v>
      </c>
      <c r="V74" s="76">
        <v>15</v>
      </c>
      <c r="W74" s="76">
        <v>14</v>
      </c>
      <c r="X74" s="76">
        <v>13</v>
      </c>
      <c r="Y74" s="76">
        <v>12</v>
      </c>
      <c r="Z74" s="76">
        <v>11</v>
      </c>
      <c r="AA74" s="76">
        <v>10</v>
      </c>
      <c r="AB74" s="76">
        <v>9</v>
      </c>
      <c r="AC74" s="76">
        <f t="shared" si="84"/>
        <v>8</v>
      </c>
      <c r="AD74" s="76">
        <f t="shared" si="84"/>
        <v>7</v>
      </c>
      <c r="AE74" s="76">
        <f t="shared" si="84"/>
        <v>6</v>
      </c>
      <c r="AF74" s="76">
        <f t="shared" si="84"/>
        <v>5</v>
      </c>
      <c r="AG74" s="76">
        <f t="shared" si="84"/>
        <v>4</v>
      </c>
      <c r="AH74" s="76">
        <f t="shared" si="84"/>
        <v>3</v>
      </c>
      <c r="AI74" s="76">
        <f t="shared" si="84"/>
        <v>2</v>
      </c>
      <c r="AJ74" s="76">
        <f t="shared" si="84"/>
        <v>1</v>
      </c>
      <c r="AK74" s="76">
        <f t="shared" si="84"/>
        <v>0</v>
      </c>
      <c r="AL74" s="76">
        <f t="shared" si="84"/>
        <v>-1</v>
      </c>
      <c r="AM74" s="76">
        <f t="shared" si="84"/>
        <v>-2</v>
      </c>
      <c r="AN74" s="76"/>
      <c r="AO74" s="78">
        <f t="shared" si="83"/>
        <v>0</v>
      </c>
      <c r="AP74" s="78">
        <f t="shared" si="83"/>
        <v>0</v>
      </c>
      <c r="AQ74" s="78">
        <f t="shared" si="83"/>
        <v>0</v>
      </c>
      <c r="AR74" s="78">
        <f t="shared" si="83"/>
        <v>0</v>
      </c>
      <c r="AS74" s="78">
        <f t="shared" si="83"/>
        <v>0</v>
      </c>
      <c r="AT74" s="78">
        <f t="shared" si="83"/>
        <v>0</v>
      </c>
      <c r="AU74" s="78">
        <f t="shared" si="83"/>
        <v>0</v>
      </c>
      <c r="AV74" s="78">
        <f t="shared" si="83"/>
        <v>0</v>
      </c>
      <c r="AW74" s="78">
        <f t="shared" si="83"/>
        <v>0</v>
      </c>
      <c r="AX74" s="78">
        <f t="shared" si="83"/>
        <v>0</v>
      </c>
      <c r="AY74" s="78">
        <f t="shared" si="83"/>
        <v>0</v>
      </c>
      <c r="AZ74" s="78">
        <f t="shared" si="83"/>
        <v>0</v>
      </c>
      <c r="BA74" s="78">
        <f t="shared" si="83"/>
        <v>0</v>
      </c>
      <c r="BB74" s="78">
        <f t="shared" si="83"/>
        <v>7</v>
      </c>
      <c r="BC74" s="78">
        <f t="shared" si="83"/>
        <v>71</v>
      </c>
      <c r="BD74" s="78">
        <f t="shared" si="80"/>
        <v>710</v>
      </c>
      <c r="BE74" s="78">
        <f t="shared" si="74"/>
        <v>7100</v>
      </c>
      <c r="BF74" s="76"/>
      <c r="BG74" s="76">
        <f t="shared" si="98"/>
        <v>0</v>
      </c>
      <c r="BH74" s="78">
        <f t="shared" si="99"/>
        <v>0</v>
      </c>
      <c r="BI74" s="78">
        <f t="shared" si="100"/>
        <v>0</v>
      </c>
      <c r="BJ74" s="78">
        <f t="shared" si="101"/>
        <v>0</v>
      </c>
      <c r="BK74" s="78">
        <f t="shared" si="102"/>
        <v>0</v>
      </c>
      <c r="BL74" s="78">
        <f t="shared" si="103"/>
        <v>0</v>
      </c>
      <c r="BM74" s="78">
        <f t="shared" si="104"/>
        <v>0</v>
      </c>
      <c r="BN74" s="78">
        <f t="shared" si="105"/>
        <v>0</v>
      </c>
      <c r="BO74" s="78">
        <f t="shared" si="106"/>
        <v>0</v>
      </c>
      <c r="BP74" s="78">
        <f t="shared" si="107"/>
        <v>0</v>
      </c>
      <c r="BQ74" s="78">
        <f t="shared" si="108"/>
        <v>0</v>
      </c>
      <c r="BR74" s="78">
        <f t="shared" si="109"/>
        <v>0</v>
      </c>
      <c r="BS74" s="78">
        <f t="shared" si="110"/>
        <v>0</v>
      </c>
      <c r="BT74" s="78">
        <f t="shared" si="111"/>
        <v>70</v>
      </c>
      <c r="BU74" s="78">
        <f t="shared" si="112"/>
        <v>1</v>
      </c>
      <c r="BV74" s="78">
        <f t="shared" si="113"/>
        <v>0</v>
      </c>
      <c r="BW74" s="78">
        <f t="shared" si="114"/>
        <v>0</v>
      </c>
      <c r="BX74" s="76"/>
      <c r="BY74" s="76"/>
      <c r="BZ74" s="78">
        <f t="shared" si="115"/>
        <v>0</v>
      </c>
      <c r="CA74" s="78"/>
      <c r="CB74" s="78"/>
      <c r="CC74" s="78">
        <f t="shared" si="116"/>
        <v>0</v>
      </c>
      <c r="CD74" s="78"/>
      <c r="CE74" s="78"/>
      <c r="CF74" s="78">
        <f t="shared" si="117"/>
        <v>0</v>
      </c>
      <c r="CG74" s="76"/>
      <c r="CH74" s="78"/>
      <c r="CI74" s="78">
        <f t="shared" si="118"/>
        <v>0</v>
      </c>
      <c r="CJ74" s="76"/>
      <c r="CK74" s="78"/>
      <c r="CL74" s="78">
        <f t="shared" si="119"/>
        <v>71</v>
      </c>
      <c r="CM74" s="76"/>
      <c r="CN74" s="78">
        <f t="shared" si="120"/>
        <v>0</v>
      </c>
      <c r="CO74" s="76"/>
      <c r="CP74" s="76"/>
      <c r="CQ74" s="76" t="str">
        <f t="shared" si="121"/>
        <v/>
      </c>
      <c r="CR74" s="76" t="str">
        <f t="shared" si="122"/>
        <v/>
      </c>
      <c r="CS74" s="76" t="str">
        <f t="shared" si="123"/>
        <v xml:space="preserve">   billones</v>
      </c>
      <c r="CT74" s="76" t="str">
        <f t="shared" si="124"/>
        <v/>
      </c>
      <c r="CU74" s="76" t="str">
        <f t="shared" si="125"/>
        <v/>
      </c>
      <c r="CV74" s="76" t="str">
        <f t="shared" si="126"/>
        <v xml:space="preserve">  mil</v>
      </c>
      <c r="CW74" s="76" t="str">
        <f t="shared" si="127"/>
        <v/>
      </c>
      <c r="CX74" s="76" t="str">
        <f t="shared" si="128"/>
        <v/>
      </c>
      <c r="CY74" s="76" t="str">
        <f t="shared" si="129"/>
        <v xml:space="preserve">   millones</v>
      </c>
      <c r="CZ74" s="76" t="str">
        <f t="shared" si="130"/>
        <v/>
      </c>
      <c r="DA74" s="76" t="str">
        <f t="shared" si="131"/>
        <v/>
      </c>
      <c r="DB74" s="76" t="str">
        <f t="shared" si="132"/>
        <v xml:space="preserve">  mil</v>
      </c>
      <c r="DC74" s="76" t="str">
        <f t="shared" si="133"/>
        <v/>
      </c>
      <c r="DD74" s="76" t="str">
        <f t="shared" si="134"/>
        <v xml:space="preserve">Setenta y </v>
      </c>
      <c r="DE74" s="76" t="str">
        <f t="shared" si="135"/>
        <v>Un Pesos</v>
      </c>
      <c r="DF74" s="76" t="str">
        <f t="shared" si="136"/>
        <v xml:space="preserve">  Centavos</v>
      </c>
      <c r="DG74" s="76" t="str">
        <f t="shared" si="137"/>
        <v xml:space="preserve">  centavos</v>
      </c>
      <c r="DH74" s="76" t="str">
        <f t="shared" si="138"/>
        <v xml:space="preserve"> </v>
      </c>
      <c r="DI74" s="76" t="str">
        <f t="shared" si="139"/>
        <v/>
      </c>
      <c r="DJ74" s="76"/>
      <c r="DK74" s="76" t="str">
        <f t="shared" si="140"/>
        <v xml:space="preserve"> </v>
      </c>
      <c r="DL74" s="76" t="str">
        <f t="shared" si="141"/>
        <v/>
      </c>
      <c r="DM74" s="76"/>
      <c r="DN74" s="76" t="str">
        <f t="shared" si="142"/>
        <v xml:space="preserve"> </v>
      </c>
      <c r="DO74" s="76" t="str">
        <f t="shared" si="143"/>
        <v/>
      </c>
      <c r="DP74" s="76"/>
      <c r="DQ74" s="76" t="str">
        <f t="shared" si="144"/>
        <v xml:space="preserve"> </v>
      </c>
      <c r="DR74" s="76" t="str">
        <f t="shared" si="145"/>
        <v/>
      </c>
      <c r="DS74" s="76"/>
      <c r="DT74" s="76" t="e">
        <f t="shared" si="146"/>
        <v>#N/A</v>
      </c>
      <c r="DU74" s="76" t="str">
        <f t="shared" si="147"/>
        <v xml:space="preserve"> Pesos</v>
      </c>
      <c r="DV74" s="76" t="str">
        <f t="shared" si="148"/>
        <v xml:space="preserve"> </v>
      </c>
      <c r="DW74" s="76" t="str">
        <f t="shared" si="149"/>
        <v/>
      </c>
      <c r="DX74" s="76"/>
      <c r="DY74" s="76"/>
      <c r="DZ74" s="76"/>
      <c r="EA74" s="76" t="str">
        <f t="shared" si="150"/>
        <v xml:space="preserve"> </v>
      </c>
      <c r="EB74" s="76"/>
      <c r="EC74" s="76"/>
      <c r="ED74" s="76" t="str">
        <f t="shared" si="151"/>
        <v xml:space="preserve"> </v>
      </c>
      <c r="EE74" s="76"/>
      <c r="EF74" s="76"/>
      <c r="EG74" s="79" t="str">
        <f t="shared" si="152"/>
        <v xml:space="preserve"> </v>
      </c>
      <c r="EH74" s="76"/>
      <c r="EI74" s="76"/>
      <c r="EJ74" s="79" t="str">
        <f t="shared" si="153"/>
        <v xml:space="preserve"> </v>
      </c>
      <c r="EK74" s="76"/>
      <c r="EL74" s="76"/>
      <c r="EM74" s="79" t="str">
        <f t="shared" si="154"/>
        <v>Setenta y Un Pesos</v>
      </c>
      <c r="EN74" s="79"/>
      <c r="EO74" s="79" t="str">
        <f t="shared" si="155"/>
        <v xml:space="preserve"> </v>
      </c>
      <c r="EP74" s="76"/>
    </row>
    <row r="75" spans="1:146" hidden="1" x14ac:dyDescent="0.2">
      <c r="A75" s="74">
        <v>72</v>
      </c>
      <c r="B75" s="75" t="str">
        <f t="shared" si="85"/>
        <v>Setenta y Dos Pesos M/L</v>
      </c>
      <c r="C75" s="76"/>
      <c r="D75" s="77">
        <f t="shared" si="86"/>
        <v>72</v>
      </c>
      <c r="E75" s="76" t="str">
        <f t="shared" si="87"/>
        <v/>
      </c>
      <c r="F75" s="76" t="str">
        <f t="shared" si="88"/>
        <v xml:space="preserve"> Pesos</v>
      </c>
      <c r="G75" s="76" t="str">
        <f t="shared" si="89"/>
        <v xml:space="preserve">  billones</v>
      </c>
      <c r="H75" s="76"/>
      <c r="I75" s="76" t="str">
        <f t="shared" si="90"/>
        <v xml:space="preserve"> Pesos</v>
      </c>
      <c r="J75" s="76" t="s">
        <v>79</v>
      </c>
      <c r="K75" s="76"/>
      <c r="L75" s="76" t="str">
        <f t="shared" si="91"/>
        <v xml:space="preserve"> Pesos</v>
      </c>
      <c r="M75" s="76" t="str">
        <f t="shared" si="92"/>
        <v xml:space="preserve">  millones</v>
      </c>
      <c r="N75" s="76"/>
      <c r="O75" s="76" t="str">
        <f t="shared" si="93"/>
        <v xml:space="preserve"> Pesos</v>
      </c>
      <c r="P75" s="76" t="s">
        <v>79</v>
      </c>
      <c r="Q75" s="76"/>
      <c r="R75" s="76" t="str">
        <f t="shared" si="94"/>
        <v xml:space="preserve"> y </v>
      </c>
      <c r="S75" s="76" t="str">
        <f t="shared" si="95"/>
        <v xml:space="preserve"> Pesos</v>
      </c>
      <c r="T75" s="76" t="str">
        <f t="shared" si="96"/>
        <v xml:space="preserve"> Centavos</v>
      </c>
      <c r="U75" s="76" t="str">
        <f t="shared" si="97"/>
        <v xml:space="preserve"> centavos</v>
      </c>
      <c r="V75" s="76">
        <v>15</v>
      </c>
      <c r="W75" s="76">
        <v>14</v>
      </c>
      <c r="X75" s="76">
        <v>13</v>
      </c>
      <c r="Y75" s="76">
        <v>12</v>
      </c>
      <c r="Z75" s="76">
        <v>11</v>
      </c>
      <c r="AA75" s="76">
        <v>10</v>
      </c>
      <c r="AB75" s="76">
        <v>9</v>
      </c>
      <c r="AC75" s="76">
        <f t="shared" si="84"/>
        <v>8</v>
      </c>
      <c r="AD75" s="76">
        <f t="shared" si="84"/>
        <v>7</v>
      </c>
      <c r="AE75" s="76">
        <f t="shared" si="84"/>
        <v>6</v>
      </c>
      <c r="AF75" s="76">
        <f t="shared" si="84"/>
        <v>5</v>
      </c>
      <c r="AG75" s="76">
        <f t="shared" si="84"/>
        <v>4</v>
      </c>
      <c r="AH75" s="76">
        <f t="shared" si="84"/>
        <v>3</v>
      </c>
      <c r="AI75" s="76">
        <f t="shared" si="84"/>
        <v>2</v>
      </c>
      <c r="AJ75" s="76">
        <f t="shared" si="84"/>
        <v>1</v>
      </c>
      <c r="AK75" s="76">
        <f t="shared" si="84"/>
        <v>0</v>
      </c>
      <c r="AL75" s="76">
        <f t="shared" si="84"/>
        <v>-1</v>
      </c>
      <c r="AM75" s="76">
        <f t="shared" si="84"/>
        <v>-2</v>
      </c>
      <c r="AN75" s="76"/>
      <c r="AO75" s="78">
        <f t="shared" si="83"/>
        <v>0</v>
      </c>
      <c r="AP75" s="78">
        <f t="shared" si="83"/>
        <v>0</v>
      </c>
      <c r="AQ75" s="78">
        <f t="shared" si="83"/>
        <v>0</v>
      </c>
      <c r="AR75" s="78">
        <f t="shared" si="83"/>
        <v>0</v>
      </c>
      <c r="AS75" s="78">
        <f t="shared" si="83"/>
        <v>0</v>
      </c>
      <c r="AT75" s="78">
        <f t="shared" si="83"/>
        <v>0</v>
      </c>
      <c r="AU75" s="78">
        <f t="shared" si="83"/>
        <v>0</v>
      </c>
      <c r="AV75" s="78">
        <f t="shared" si="83"/>
        <v>0</v>
      </c>
      <c r="AW75" s="78">
        <f t="shared" si="83"/>
        <v>0</v>
      </c>
      <c r="AX75" s="78">
        <f t="shared" si="83"/>
        <v>0</v>
      </c>
      <c r="AY75" s="78">
        <f t="shared" si="83"/>
        <v>0</v>
      </c>
      <c r="AZ75" s="78">
        <f t="shared" si="83"/>
        <v>0</v>
      </c>
      <c r="BA75" s="78">
        <f t="shared" si="83"/>
        <v>0</v>
      </c>
      <c r="BB75" s="78">
        <f t="shared" si="83"/>
        <v>7</v>
      </c>
      <c r="BC75" s="78">
        <f t="shared" si="83"/>
        <v>72</v>
      </c>
      <c r="BD75" s="78">
        <f t="shared" si="80"/>
        <v>720</v>
      </c>
      <c r="BE75" s="78">
        <f t="shared" si="74"/>
        <v>7200</v>
      </c>
      <c r="BF75" s="76"/>
      <c r="BG75" s="76">
        <f t="shared" si="98"/>
        <v>0</v>
      </c>
      <c r="BH75" s="78">
        <f t="shared" si="99"/>
        <v>0</v>
      </c>
      <c r="BI75" s="78">
        <f t="shared" si="100"/>
        <v>0</v>
      </c>
      <c r="BJ75" s="78">
        <f t="shared" si="101"/>
        <v>0</v>
      </c>
      <c r="BK75" s="78">
        <f t="shared" si="102"/>
        <v>0</v>
      </c>
      <c r="BL75" s="78">
        <f t="shared" si="103"/>
        <v>0</v>
      </c>
      <c r="BM75" s="78">
        <f t="shared" si="104"/>
        <v>0</v>
      </c>
      <c r="BN75" s="78">
        <f t="shared" si="105"/>
        <v>0</v>
      </c>
      <c r="BO75" s="78">
        <f t="shared" si="106"/>
        <v>0</v>
      </c>
      <c r="BP75" s="78">
        <f t="shared" si="107"/>
        <v>0</v>
      </c>
      <c r="BQ75" s="78">
        <f t="shared" si="108"/>
        <v>0</v>
      </c>
      <c r="BR75" s="78">
        <f t="shared" si="109"/>
        <v>0</v>
      </c>
      <c r="BS75" s="78">
        <f t="shared" si="110"/>
        <v>0</v>
      </c>
      <c r="BT75" s="78">
        <f t="shared" si="111"/>
        <v>70</v>
      </c>
      <c r="BU75" s="78">
        <f t="shared" si="112"/>
        <v>2</v>
      </c>
      <c r="BV75" s="78">
        <f t="shared" si="113"/>
        <v>0</v>
      </c>
      <c r="BW75" s="78">
        <f t="shared" si="114"/>
        <v>0</v>
      </c>
      <c r="BX75" s="76"/>
      <c r="BY75" s="76"/>
      <c r="BZ75" s="78">
        <f t="shared" si="115"/>
        <v>0</v>
      </c>
      <c r="CA75" s="78"/>
      <c r="CB75" s="78"/>
      <c r="CC75" s="78">
        <f t="shared" si="116"/>
        <v>0</v>
      </c>
      <c r="CD75" s="78"/>
      <c r="CE75" s="78"/>
      <c r="CF75" s="78">
        <f t="shared" si="117"/>
        <v>0</v>
      </c>
      <c r="CG75" s="76"/>
      <c r="CH75" s="78"/>
      <c r="CI75" s="78">
        <f t="shared" si="118"/>
        <v>0</v>
      </c>
      <c r="CJ75" s="76"/>
      <c r="CK75" s="78"/>
      <c r="CL75" s="78">
        <f t="shared" si="119"/>
        <v>72</v>
      </c>
      <c r="CM75" s="76"/>
      <c r="CN75" s="78">
        <f t="shared" si="120"/>
        <v>0</v>
      </c>
      <c r="CO75" s="76"/>
      <c r="CP75" s="76"/>
      <c r="CQ75" s="76" t="str">
        <f t="shared" si="121"/>
        <v/>
      </c>
      <c r="CR75" s="76" t="str">
        <f t="shared" si="122"/>
        <v/>
      </c>
      <c r="CS75" s="76" t="str">
        <f t="shared" si="123"/>
        <v xml:space="preserve">   billones</v>
      </c>
      <c r="CT75" s="76" t="str">
        <f t="shared" si="124"/>
        <v/>
      </c>
      <c r="CU75" s="76" t="str">
        <f t="shared" si="125"/>
        <v/>
      </c>
      <c r="CV75" s="76" t="str">
        <f t="shared" si="126"/>
        <v xml:space="preserve">  mil</v>
      </c>
      <c r="CW75" s="76" t="str">
        <f t="shared" si="127"/>
        <v/>
      </c>
      <c r="CX75" s="76" t="str">
        <f t="shared" si="128"/>
        <v/>
      </c>
      <c r="CY75" s="76" t="str">
        <f t="shared" si="129"/>
        <v xml:space="preserve">   millones</v>
      </c>
      <c r="CZ75" s="76" t="str">
        <f t="shared" si="130"/>
        <v/>
      </c>
      <c r="DA75" s="76" t="str">
        <f t="shared" si="131"/>
        <v/>
      </c>
      <c r="DB75" s="76" t="str">
        <f t="shared" si="132"/>
        <v xml:space="preserve">  mil</v>
      </c>
      <c r="DC75" s="76" t="str">
        <f t="shared" si="133"/>
        <v/>
      </c>
      <c r="DD75" s="76" t="str">
        <f t="shared" si="134"/>
        <v xml:space="preserve">Setenta y </v>
      </c>
      <c r="DE75" s="76" t="str">
        <f t="shared" si="135"/>
        <v>Dos Pesos</v>
      </c>
      <c r="DF75" s="76" t="str">
        <f t="shared" si="136"/>
        <v xml:space="preserve">  Centavos</v>
      </c>
      <c r="DG75" s="76" t="str">
        <f t="shared" si="137"/>
        <v xml:space="preserve">  centavos</v>
      </c>
      <c r="DH75" s="76" t="str">
        <f t="shared" si="138"/>
        <v xml:space="preserve"> </v>
      </c>
      <c r="DI75" s="76" t="str">
        <f t="shared" si="139"/>
        <v/>
      </c>
      <c r="DJ75" s="76"/>
      <c r="DK75" s="76" t="str">
        <f t="shared" si="140"/>
        <v xml:space="preserve"> </v>
      </c>
      <c r="DL75" s="76" t="str">
        <f t="shared" si="141"/>
        <v/>
      </c>
      <c r="DM75" s="76"/>
      <c r="DN75" s="76" t="str">
        <f t="shared" si="142"/>
        <v xml:space="preserve"> </v>
      </c>
      <c r="DO75" s="76" t="str">
        <f t="shared" si="143"/>
        <v/>
      </c>
      <c r="DP75" s="76"/>
      <c r="DQ75" s="76" t="str">
        <f t="shared" si="144"/>
        <v xml:space="preserve"> </v>
      </c>
      <c r="DR75" s="76" t="str">
        <f t="shared" si="145"/>
        <v/>
      </c>
      <c r="DS75" s="76"/>
      <c r="DT75" s="76" t="e">
        <f t="shared" si="146"/>
        <v>#N/A</v>
      </c>
      <c r="DU75" s="76" t="str">
        <f t="shared" si="147"/>
        <v xml:space="preserve"> Pesos</v>
      </c>
      <c r="DV75" s="76" t="str">
        <f t="shared" si="148"/>
        <v xml:space="preserve"> </v>
      </c>
      <c r="DW75" s="76" t="str">
        <f t="shared" si="149"/>
        <v/>
      </c>
      <c r="DX75" s="76"/>
      <c r="DY75" s="76"/>
      <c r="DZ75" s="76"/>
      <c r="EA75" s="76" t="str">
        <f t="shared" si="150"/>
        <v xml:space="preserve"> </v>
      </c>
      <c r="EB75" s="76"/>
      <c r="EC75" s="76"/>
      <c r="ED75" s="76" t="str">
        <f t="shared" si="151"/>
        <v xml:space="preserve"> </v>
      </c>
      <c r="EE75" s="76"/>
      <c r="EF75" s="76"/>
      <c r="EG75" s="79" t="str">
        <f t="shared" si="152"/>
        <v xml:space="preserve"> </v>
      </c>
      <c r="EH75" s="76"/>
      <c r="EI75" s="76"/>
      <c r="EJ75" s="79" t="str">
        <f t="shared" si="153"/>
        <v xml:space="preserve"> </v>
      </c>
      <c r="EK75" s="76"/>
      <c r="EL75" s="76"/>
      <c r="EM75" s="79" t="str">
        <f t="shared" si="154"/>
        <v>Setenta y Dos Pesos</v>
      </c>
      <c r="EN75" s="79"/>
      <c r="EO75" s="79" t="str">
        <f t="shared" si="155"/>
        <v xml:space="preserve"> </v>
      </c>
      <c r="EP75" s="76"/>
    </row>
    <row r="76" spans="1:146" hidden="1" x14ac:dyDescent="0.2">
      <c r="A76" s="74">
        <v>73</v>
      </c>
      <c r="B76" s="75" t="str">
        <f t="shared" si="85"/>
        <v>Setenta y Tres Pesos M/L</v>
      </c>
      <c r="C76" s="76"/>
      <c r="D76" s="77">
        <f t="shared" si="86"/>
        <v>73</v>
      </c>
      <c r="E76" s="76" t="str">
        <f t="shared" si="87"/>
        <v/>
      </c>
      <c r="F76" s="76" t="str">
        <f t="shared" si="88"/>
        <v xml:space="preserve"> Pesos</v>
      </c>
      <c r="G76" s="76" t="str">
        <f t="shared" si="89"/>
        <v xml:space="preserve">  billones</v>
      </c>
      <c r="H76" s="76"/>
      <c r="I76" s="76" t="str">
        <f t="shared" si="90"/>
        <v xml:space="preserve"> Pesos</v>
      </c>
      <c r="J76" s="76" t="s">
        <v>79</v>
      </c>
      <c r="K76" s="76"/>
      <c r="L76" s="76" t="str">
        <f t="shared" si="91"/>
        <v xml:space="preserve"> Pesos</v>
      </c>
      <c r="M76" s="76" t="str">
        <f t="shared" si="92"/>
        <v xml:space="preserve">  millones</v>
      </c>
      <c r="N76" s="76"/>
      <c r="O76" s="76" t="str">
        <f t="shared" si="93"/>
        <v xml:space="preserve"> Pesos</v>
      </c>
      <c r="P76" s="76" t="s">
        <v>79</v>
      </c>
      <c r="Q76" s="76"/>
      <c r="R76" s="76" t="str">
        <f t="shared" si="94"/>
        <v xml:space="preserve"> y </v>
      </c>
      <c r="S76" s="76" t="str">
        <f t="shared" si="95"/>
        <v xml:space="preserve"> Pesos</v>
      </c>
      <c r="T76" s="76" t="str">
        <f t="shared" si="96"/>
        <v xml:space="preserve"> Centavos</v>
      </c>
      <c r="U76" s="76" t="str">
        <f t="shared" si="97"/>
        <v xml:space="preserve"> centavos</v>
      </c>
      <c r="V76" s="76">
        <v>15</v>
      </c>
      <c r="W76" s="76">
        <v>14</v>
      </c>
      <c r="X76" s="76">
        <v>13</v>
      </c>
      <c r="Y76" s="76">
        <v>12</v>
      </c>
      <c r="Z76" s="76">
        <v>11</v>
      </c>
      <c r="AA76" s="76">
        <v>10</v>
      </c>
      <c r="AB76" s="76">
        <v>9</v>
      </c>
      <c r="AC76" s="76">
        <f t="shared" si="84"/>
        <v>8</v>
      </c>
      <c r="AD76" s="76">
        <f t="shared" si="84"/>
        <v>7</v>
      </c>
      <c r="AE76" s="76">
        <f t="shared" si="84"/>
        <v>6</v>
      </c>
      <c r="AF76" s="76">
        <f t="shared" si="84"/>
        <v>5</v>
      </c>
      <c r="AG76" s="76">
        <f t="shared" si="84"/>
        <v>4</v>
      </c>
      <c r="AH76" s="76">
        <f t="shared" si="84"/>
        <v>3</v>
      </c>
      <c r="AI76" s="76">
        <f t="shared" si="84"/>
        <v>2</v>
      </c>
      <c r="AJ76" s="76">
        <f t="shared" si="84"/>
        <v>1</v>
      </c>
      <c r="AK76" s="76">
        <f t="shared" si="84"/>
        <v>0</v>
      </c>
      <c r="AL76" s="76">
        <f t="shared" si="84"/>
        <v>-1</v>
      </c>
      <c r="AM76" s="76">
        <f t="shared" si="84"/>
        <v>-2</v>
      </c>
      <c r="AN76" s="76"/>
      <c r="AO76" s="78">
        <f t="shared" ref="AO76:BD92" si="156">INT($D76/10^W76)</f>
        <v>0</v>
      </c>
      <c r="AP76" s="78">
        <f t="shared" si="156"/>
        <v>0</v>
      </c>
      <c r="AQ76" s="78">
        <f t="shared" si="156"/>
        <v>0</v>
      </c>
      <c r="AR76" s="78">
        <f t="shared" si="156"/>
        <v>0</v>
      </c>
      <c r="AS76" s="78">
        <f t="shared" si="156"/>
        <v>0</v>
      </c>
      <c r="AT76" s="78">
        <f t="shared" si="156"/>
        <v>0</v>
      </c>
      <c r="AU76" s="78">
        <f t="shared" si="156"/>
        <v>0</v>
      </c>
      <c r="AV76" s="78">
        <f t="shared" si="156"/>
        <v>0</v>
      </c>
      <c r="AW76" s="78">
        <f t="shared" si="156"/>
        <v>0</v>
      </c>
      <c r="AX76" s="78">
        <f t="shared" si="156"/>
        <v>0</v>
      </c>
      <c r="AY76" s="78">
        <f t="shared" si="156"/>
        <v>0</v>
      </c>
      <c r="AZ76" s="78">
        <f t="shared" si="156"/>
        <v>0</v>
      </c>
      <c r="BA76" s="78">
        <f t="shared" si="156"/>
        <v>0</v>
      </c>
      <c r="BB76" s="78">
        <f t="shared" si="156"/>
        <v>7</v>
      </c>
      <c r="BC76" s="78">
        <f t="shared" si="156"/>
        <v>73</v>
      </c>
      <c r="BD76" s="78">
        <f t="shared" si="80"/>
        <v>730</v>
      </c>
      <c r="BE76" s="78">
        <f t="shared" si="74"/>
        <v>7300</v>
      </c>
      <c r="BF76" s="76"/>
      <c r="BG76" s="76">
        <f t="shared" si="98"/>
        <v>0</v>
      </c>
      <c r="BH76" s="78">
        <f t="shared" si="99"/>
        <v>0</v>
      </c>
      <c r="BI76" s="78">
        <f t="shared" si="100"/>
        <v>0</v>
      </c>
      <c r="BJ76" s="78">
        <f t="shared" si="101"/>
        <v>0</v>
      </c>
      <c r="BK76" s="78">
        <f t="shared" si="102"/>
        <v>0</v>
      </c>
      <c r="BL76" s="78">
        <f t="shared" si="103"/>
        <v>0</v>
      </c>
      <c r="BM76" s="78">
        <f t="shared" si="104"/>
        <v>0</v>
      </c>
      <c r="BN76" s="78">
        <f t="shared" si="105"/>
        <v>0</v>
      </c>
      <c r="BO76" s="78">
        <f t="shared" si="106"/>
        <v>0</v>
      </c>
      <c r="BP76" s="78">
        <f t="shared" si="107"/>
        <v>0</v>
      </c>
      <c r="BQ76" s="78">
        <f t="shared" si="108"/>
        <v>0</v>
      </c>
      <c r="BR76" s="78">
        <f t="shared" si="109"/>
        <v>0</v>
      </c>
      <c r="BS76" s="78">
        <f t="shared" si="110"/>
        <v>0</v>
      </c>
      <c r="BT76" s="78">
        <f t="shared" si="111"/>
        <v>70</v>
      </c>
      <c r="BU76" s="78">
        <f t="shared" si="112"/>
        <v>3</v>
      </c>
      <c r="BV76" s="78">
        <f t="shared" si="113"/>
        <v>0</v>
      </c>
      <c r="BW76" s="78">
        <f t="shared" si="114"/>
        <v>0</v>
      </c>
      <c r="BX76" s="76"/>
      <c r="BY76" s="76"/>
      <c r="BZ76" s="78">
        <f t="shared" si="115"/>
        <v>0</v>
      </c>
      <c r="CA76" s="78"/>
      <c r="CB76" s="78"/>
      <c r="CC76" s="78">
        <f t="shared" si="116"/>
        <v>0</v>
      </c>
      <c r="CD76" s="78"/>
      <c r="CE76" s="78"/>
      <c r="CF76" s="78">
        <f t="shared" si="117"/>
        <v>0</v>
      </c>
      <c r="CG76" s="76"/>
      <c r="CH76" s="78"/>
      <c r="CI76" s="78">
        <f t="shared" si="118"/>
        <v>0</v>
      </c>
      <c r="CJ76" s="76"/>
      <c r="CK76" s="78"/>
      <c r="CL76" s="78">
        <f t="shared" si="119"/>
        <v>73</v>
      </c>
      <c r="CM76" s="76"/>
      <c r="CN76" s="78">
        <f t="shared" si="120"/>
        <v>0</v>
      </c>
      <c r="CO76" s="76"/>
      <c r="CP76" s="76"/>
      <c r="CQ76" s="76" t="str">
        <f t="shared" si="121"/>
        <v/>
      </c>
      <c r="CR76" s="76" t="str">
        <f t="shared" si="122"/>
        <v/>
      </c>
      <c r="CS76" s="76" t="str">
        <f t="shared" si="123"/>
        <v xml:space="preserve">   billones</v>
      </c>
      <c r="CT76" s="76" t="str">
        <f t="shared" si="124"/>
        <v/>
      </c>
      <c r="CU76" s="76" t="str">
        <f t="shared" si="125"/>
        <v/>
      </c>
      <c r="CV76" s="76" t="str">
        <f t="shared" si="126"/>
        <v xml:space="preserve">  mil</v>
      </c>
      <c r="CW76" s="76" t="str">
        <f t="shared" si="127"/>
        <v/>
      </c>
      <c r="CX76" s="76" t="str">
        <f t="shared" si="128"/>
        <v/>
      </c>
      <c r="CY76" s="76" t="str">
        <f t="shared" si="129"/>
        <v xml:space="preserve">   millones</v>
      </c>
      <c r="CZ76" s="76" t="str">
        <f t="shared" si="130"/>
        <v/>
      </c>
      <c r="DA76" s="76" t="str">
        <f t="shared" si="131"/>
        <v/>
      </c>
      <c r="DB76" s="76" t="str">
        <f t="shared" si="132"/>
        <v xml:space="preserve">  mil</v>
      </c>
      <c r="DC76" s="76" t="str">
        <f t="shared" si="133"/>
        <v/>
      </c>
      <c r="DD76" s="76" t="str">
        <f t="shared" si="134"/>
        <v xml:space="preserve">Setenta y </v>
      </c>
      <c r="DE76" s="76" t="str">
        <f t="shared" si="135"/>
        <v>Tres Pesos</v>
      </c>
      <c r="DF76" s="76" t="str">
        <f t="shared" si="136"/>
        <v xml:space="preserve">  Centavos</v>
      </c>
      <c r="DG76" s="76" t="str">
        <f t="shared" si="137"/>
        <v xml:space="preserve">  centavos</v>
      </c>
      <c r="DH76" s="76" t="str">
        <f t="shared" si="138"/>
        <v xml:space="preserve"> </v>
      </c>
      <c r="DI76" s="76" t="str">
        <f t="shared" si="139"/>
        <v/>
      </c>
      <c r="DJ76" s="76"/>
      <c r="DK76" s="76" t="str">
        <f t="shared" si="140"/>
        <v xml:space="preserve"> </v>
      </c>
      <c r="DL76" s="76" t="str">
        <f t="shared" si="141"/>
        <v/>
      </c>
      <c r="DM76" s="76"/>
      <c r="DN76" s="76" t="str">
        <f t="shared" si="142"/>
        <v xml:space="preserve"> </v>
      </c>
      <c r="DO76" s="76" t="str">
        <f t="shared" si="143"/>
        <v/>
      </c>
      <c r="DP76" s="76"/>
      <c r="DQ76" s="76" t="str">
        <f t="shared" si="144"/>
        <v xml:space="preserve"> </v>
      </c>
      <c r="DR76" s="76" t="str">
        <f t="shared" si="145"/>
        <v/>
      </c>
      <c r="DS76" s="76"/>
      <c r="DT76" s="76" t="e">
        <f t="shared" si="146"/>
        <v>#N/A</v>
      </c>
      <c r="DU76" s="76" t="str">
        <f t="shared" si="147"/>
        <v xml:space="preserve"> Pesos</v>
      </c>
      <c r="DV76" s="76" t="str">
        <f t="shared" si="148"/>
        <v xml:space="preserve"> </v>
      </c>
      <c r="DW76" s="76" t="str">
        <f t="shared" si="149"/>
        <v/>
      </c>
      <c r="DX76" s="76"/>
      <c r="DY76" s="76"/>
      <c r="DZ76" s="76"/>
      <c r="EA76" s="76" t="str">
        <f t="shared" si="150"/>
        <v xml:space="preserve"> </v>
      </c>
      <c r="EB76" s="76"/>
      <c r="EC76" s="76"/>
      <c r="ED76" s="76" t="str">
        <f t="shared" si="151"/>
        <v xml:space="preserve"> </v>
      </c>
      <c r="EE76" s="76"/>
      <c r="EF76" s="76"/>
      <c r="EG76" s="79" t="str">
        <f t="shared" si="152"/>
        <v xml:space="preserve"> </v>
      </c>
      <c r="EH76" s="76"/>
      <c r="EI76" s="76"/>
      <c r="EJ76" s="79" t="str">
        <f t="shared" si="153"/>
        <v xml:space="preserve"> </v>
      </c>
      <c r="EK76" s="76"/>
      <c r="EL76" s="76"/>
      <c r="EM76" s="79" t="str">
        <f t="shared" si="154"/>
        <v>Setenta y Tres Pesos</v>
      </c>
      <c r="EN76" s="79"/>
      <c r="EO76" s="79" t="str">
        <f t="shared" si="155"/>
        <v xml:space="preserve"> </v>
      </c>
      <c r="EP76" s="76"/>
    </row>
    <row r="77" spans="1:146" hidden="1" x14ac:dyDescent="0.2">
      <c r="A77" s="74">
        <v>74</v>
      </c>
      <c r="B77" s="75" t="str">
        <f t="shared" si="85"/>
        <v>Setenta y Cuatro Pesos M/L</v>
      </c>
      <c r="C77" s="76"/>
      <c r="D77" s="77">
        <f t="shared" si="86"/>
        <v>74</v>
      </c>
      <c r="E77" s="76" t="str">
        <f t="shared" si="87"/>
        <v/>
      </c>
      <c r="F77" s="76" t="str">
        <f t="shared" si="88"/>
        <v xml:space="preserve"> Pesos</v>
      </c>
      <c r="G77" s="76" t="str">
        <f t="shared" si="89"/>
        <v xml:space="preserve">  billones</v>
      </c>
      <c r="H77" s="76"/>
      <c r="I77" s="76" t="str">
        <f t="shared" si="90"/>
        <v xml:space="preserve"> Pesos</v>
      </c>
      <c r="J77" s="76" t="s">
        <v>79</v>
      </c>
      <c r="K77" s="76"/>
      <c r="L77" s="76" t="str">
        <f t="shared" si="91"/>
        <v xml:space="preserve"> Pesos</v>
      </c>
      <c r="M77" s="76" t="str">
        <f t="shared" si="92"/>
        <v xml:space="preserve">  millones</v>
      </c>
      <c r="N77" s="76"/>
      <c r="O77" s="76" t="str">
        <f t="shared" si="93"/>
        <v xml:space="preserve"> Pesos</v>
      </c>
      <c r="P77" s="76" t="s">
        <v>79</v>
      </c>
      <c r="Q77" s="76"/>
      <c r="R77" s="76" t="str">
        <f t="shared" si="94"/>
        <v xml:space="preserve"> y </v>
      </c>
      <c r="S77" s="76" t="str">
        <f t="shared" si="95"/>
        <v xml:space="preserve"> Pesos</v>
      </c>
      <c r="T77" s="76" t="str">
        <f t="shared" si="96"/>
        <v xml:space="preserve"> Centavos</v>
      </c>
      <c r="U77" s="76" t="str">
        <f t="shared" si="97"/>
        <v xml:space="preserve"> centavos</v>
      </c>
      <c r="V77" s="76">
        <v>15</v>
      </c>
      <c r="W77" s="76">
        <v>14</v>
      </c>
      <c r="X77" s="76">
        <v>13</v>
      </c>
      <c r="Y77" s="76">
        <v>12</v>
      </c>
      <c r="Z77" s="76">
        <v>11</v>
      </c>
      <c r="AA77" s="76">
        <v>10</v>
      </c>
      <c r="AB77" s="76">
        <v>9</v>
      </c>
      <c r="AC77" s="76">
        <f t="shared" si="84"/>
        <v>8</v>
      </c>
      <c r="AD77" s="76">
        <f t="shared" si="84"/>
        <v>7</v>
      </c>
      <c r="AE77" s="76">
        <f t="shared" si="84"/>
        <v>6</v>
      </c>
      <c r="AF77" s="76">
        <f t="shared" si="84"/>
        <v>5</v>
      </c>
      <c r="AG77" s="76">
        <f t="shared" si="84"/>
        <v>4</v>
      </c>
      <c r="AH77" s="76">
        <f t="shared" si="84"/>
        <v>3</v>
      </c>
      <c r="AI77" s="76">
        <f t="shared" si="84"/>
        <v>2</v>
      </c>
      <c r="AJ77" s="76">
        <f t="shared" si="84"/>
        <v>1</v>
      </c>
      <c r="AK77" s="76">
        <f t="shared" si="84"/>
        <v>0</v>
      </c>
      <c r="AL77" s="76">
        <f t="shared" si="84"/>
        <v>-1</v>
      </c>
      <c r="AM77" s="76">
        <f t="shared" si="84"/>
        <v>-2</v>
      </c>
      <c r="AN77" s="76"/>
      <c r="AO77" s="78">
        <f t="shared" si="156"/>
        <v>0</v>
      </c>
      <c r="AP77" s="78">
        <f t="shared" si="156"/>
        <v>0</v>
      </c>
      <c r="AQ77" s="78">
        <f t="shared" si="156"/>
        <v>0</v>
      </c>
      <c r="AR77" s="78">
        <f t="shared" si="156"/>
        <v>0</v>
      </c>
      <c r="AS77" s="78">
        <f t="shared" si="156"/>
        <v>0</v>
      </c>
      <c r="AT77" s="78">
        <f t="shared" si="156"/>
        <v>0</v>
      </c>
      <c r="AU77" s="78">
        <f t="shared" si="156"/>
        <v>0</v>
      </c>
      <c r="AV77" s="78">
        <f t="shared" si="156"/>
        <v>0</v>
      </c>
      <c r="AW77" s="78">
        <f t="shared" si="156"/>
        <v>0</v>
      </c>
      <c r="AX77" s="78">
        <f t="shared" si="156"/>
        <v>0</v>
      </c>
      <c r="AY77" s="78">
        <f t="shared" si="156"/>
        <v>0</v>
      </c>
      <c r="AZ77" s="78">
        <f t="shared" si="156"/>
        <v>0</v>
      </c>
      <c r="BA77" s="78">
        <f t="shared" si="156"/>
        <v>0</v>
      </c>
      <c r="BB77" s="78">
        <f t="shared" si="156"/>
        <v>7</v>
      </c>
      <c r="BC77" s="78">
        <f t="shared" si="156"/>
        <v>74</v>
      </c>
      <c r="BD77" s="78">
        <f t="shared" si="80"/>
        <v>740</v>
      </c>
      <c r="BE77" s="78">
        <f t="shared" si="74"/>
        <v>7400</v>
      </c>
      <c r="BF77" s="76"/>
      <c r="BG77" s="76">
        <f t="shared" si="98"/>
        <v>0</v>
      </c>
      <c r="BH77" s="78">
        <f t="shared" si="99"/>
        <v>0</v>
      </c>
      <c r="BI77" s="78">
        <f t="shared" si="100"/>
        <v>0</v>
      </c>
      <c r="BJ77" s="78">
        <f t="shared" si="101"/>
        <v>0</v>
      </c>
      <c r="BK77" s="78">
        <f t="shared" si="102"/>
        <v>0</v>
      </c>
      <c r="BL77" s="78">
        <f t="shared" si="103"/>
        <v>0</v>
      </c>
      <c r="BM77" s="78">
        <f t="shared" si="104"/>
        <v>0</v>
      </c>
      <c r="BN77" s="78">
        <f t="shared" si="105"/>
        <v>0</v>
      </c>
      <c r="BO77" s="78">
        <f t="shared" si="106"/>
        <v>0</v>
      </c>
      <c r="BP77" s="78">
        <f t="shared" si="107"/>
        <v>0</v>
      </c>
      <c r="BQ77" s="78">
        <f t="shared" si="108"/>
        <v>0</v>
      </c>
      <c r="BR77" s="78">
        <f t="shared" si="109"/>
        <v>0</v>
      </c>
      <c r="BS77" s="78">
        <f t="shared" si="110"/>
        <v>0</v>
      </c>
      <c r="BT77" s="78">
        <f t="shared" si="111"/>
        <v>70</v>
      </c>
      <c r="BU77" s="78">
        <f t="shared" si="112"/>
        <v>4</v>
      </c>
      <c r="BV77" s="78">
        <f t="shared" si="113"/>
        <v>0</v>
      </c>
      <c r="BW77" s="78">
        <f t="shared" si="114"/>
        <v>0</v>
      </c>
      <c r="BX77" s="76"/>
      <c r="BY77" s="76"/>
      <c r="BZ77" s="78">
        <f t="shared" si="115"/>
        <v>0</v>
      </c>
      <c r="CA77" s="78"/>
      <c r="CB77" s="78"/>
      <c r="CC77" s="78">
        <f t="shared" si="116"/>
        <v>0</v>
      </c>
      <c r="CD77" s="78"/>
      <c r="CE77" s="78"/>
      <c r="CF77" s="78">
        <f t="shared" si="117"/>
        <v>0</v>
      </c>
      <c r="CG77" s="76"/>
      <c r="CH77" s="78"/>
      <c r="CI77" s="78">
        <f t="shared" si="118"/>
        <v>0</v>
      </c>
      <c r="CJ77" s="76"/>
      <c r="CK77" s="78"/>
      <c r="CL77" s="78">
        <f t="shared" si="119"/>
        <v>74</v>
      </c>
      <c r="CM77" s="76"/>
      <c r="CN77" s="78">
        <f t="shared" si="120"/>
        <v>0</v>
      </c>
      <c r="CO77" s="76"/>
      <c r="CP77" s="76"/>
      <c r="CQ77" s="76" t="str">
        <f t="shared" si="121"/>
        <v/>
      </c>
      <c r="CR77" s="76" t="str">
        <f t="shared" si="122"/>
        <v/>
      </c>
      <c r="CS77" s="76" t="str">
        <f t="shared" si="123"/>
        <v xml:space="preserve">   billones</v>
      </c>
      <c r="CT77" s="76" t="str">
        <f t="shared" si="124"/>
        <v/>
      </c>
      <c r="CU77" s="76" t="str">
        <f t="shared" si="125"/>
        <v/>
      </c>
      <c r="CV77" s="76" t="str">
        <f t="shared" si="126"/>
        <v xml:space="preserve">  mil</v>
      </c>
      <c r="CW77" s="76" t="str">
        <f t="shared" si="127"/>
        <v/>
      </c>
      <c r="CX77" s="76" t="str">
        <f t="shared" si="128"/>
        <v/>
      </c>
      <c r="CY77" s="76" t="str">
        <f t="shared" si="129"/>
        <v xml:space="preserve">   millones</v>
      </c>
      <c r="CZ77" s="76" t="str">
        <f t="shared" si="130"/>
        <v/>
      </c>
      <c r="DA77" s="76" t="str">
        <f t="shared" si="131"/>
        <v/>
      </c>
      <c r="DB77" s="76" t="str">
        <f t="shared" si="132"/>
        <v xml:space="preserve">  mil</v>
      </c>
      <c r="DC77" s="76" t="str">
        <f t="shared" si="133"/>
        <v/>
      </c>
      <c r="DD77" s="76" t="str">
        <f t="shared" si="134"/>
        <v xml:space="preserve">Setenta y </v>
      </c>
      <c r="DE77" s="76" t="str">
        <f t="shared" si="135"/>
        <v>Cuatro Pesos</v>
      </c>
      <c r="DF77" s="76" t="str">
        <f t="shared" si="136"/>
        <v xml:space="preserve">  Centavos</v>
      </c>
      <c r="DG77" s="76" t="str">
        <f t="shared" si="137"/>
        <v xml:space="preserve">  centavos</v>
      </c>
      <c r="DH77" s="76" t="str">
        <f t="shared" si="138"/>
        <v xml:space="preserve"> </v>
      </c>
      <c r="DI77" s="76" t="str">
        <f t="shared" si="139"/>
        <v/>
      </c>
      <c r="DJ77" s="76"/>
      <c r="DK77" s="76" t="str">
        <f t="shared" si="140"/>
        <v xml:space="preserve"> </v>
      </c>
      <c r="DL77" s="76" t="str">
        <f t="shared" si="141"/>
        <v/>
      </c>
      <c r="DM77" s="76"/>
      <c r="DN77" s="76" t="str">
        <f t="shared" si="142"/>
        <v xml:space="preserve"> </v>
      </c>
      <c r="DO77" s="76" t="str">
        <f t="shared" si="143"/>
        <v/>
      </c>
      <c r="DP77" s="76"/>
      <c r="DQ77" s="76" t="str">
        <f t="shared" si="144"/>
        <v xml:space="preserve"> </v>
      </c>
      <c r="DR77" s="76" t="str">
        <f t="shared" si="145"/>
        <v/>
      </c>
      <c r="DS77" s="76"/>
      <c r="DT77" s="76" t="e">
        <f t="shared" si="146"/>
        <v>#N/A</v>
      </c>
      <c r="DU77" s="76" t="str">
        <f t="shared" si="147"/>
        <v xml:space="preserve"> Pesos</v>
      </c>
      <c r="DV77" s="76" t="str">
        <f t="shared" si="148"/>
        <v xml:space="preserve"> </v>
      </c>
      <c r="DW77" s="76" t="str">
        <f t="shared" si="149"/>
        <v/>
      </c>
      <c r="DX77" s="76"/>
      <c r="DY77" s="76"/>
      <c r="DZ77" s="76"/>
      <c r="EA77" s="76" t="str">
        <f t="shared" si="150"/>
        <v xml:space="preserve"> </v>
      </c>
      <c r="EB77" s="76"/>
      <c r="EC77" s="76"/>
      <c r="ED77" s="76" t="str">
        <f t="shared" si="151"/>
        <v xml:space="preserve"> </v>
      </c>
      <c r="EE77" s="76"/>
      <c r="EF77" s="76"/>
      <c r="EG77" s="79" t="str">
        <f t="shared" si="152"/>
        <v xml:space="preserve"> </v>
      </c>
      <c r="EH77" s="76"/>
      <c r="EI77" s="76"/>
      <c r="EJ77" s="79" t="str">
        <f t="shared" si="153"/>
        <v xml:space="preserve"> </v>
      </c>
      <c r="EK77" s="76"/>
      <c r="EL77" s="76"/>
      <c r="EM77" s="79" t="str">
        <f t="shared" si="154"/>
        <v>Setenta y Cuatro Pesos</v>
      </c>
      <c r="EN77" s="79"/>
      <c r="EO77" s="79" t="str">
        <f t="shared" si="155"/>
        <v xml:space="preserve"> </v>
      </c>
      <c r="EP77" s="76"/>
    </row>
    <row r="78" spans="1:146" hidden="1" x14ac:dyDescent="0.2">
      <c r="A78" s="74">
        <v>75</v>
      </c>
      <c r="B78" s="75" t="str">
        <f t="shared" si="85"/>
        <v>Setenta y Cinco Pesos M/L</v>
      </c>
      <c r="C78" s="76"/>
      <c r="D78" s="77">
        <f t="shared" si="86"/>
        <v>75</v>
      </c>
      <c r="E78" s="76" t="str">
        <f t="shared" si="87"/>
        <v/>
      </c>
      <c r="F78" s="76" t="str">
        <f t="shared" si="88"/>
        <v xml:space="preserve"> Pesos</v>
      </c>
      <c r="G78" s="76" t="str">
        <f t="shared" si="89"/>
        <v xml:space="preserve">  billones</v>
      </c>
      <c r="H78" s="76"/>
      <c r="I78" s="76" t="str">
        <f t="shared" si="90"/>
        <v xml:space="preserve"> Pesos</v>
      </c>
      <c r="J78" s="76" t="s">
        <v>79</v>
      </c>
      <c r="K78" s="76"/>
      <c r="L78" s="76" t="str">
        <f t="shared" si="91"/>
        <v xml:space="preserve"> Pesos</v>
      </c>
      <c r="M78" s="76" t="str">
        <f t="shared" si="92"/>
        <v xml:space="preserve">  millones</v>
      </c>
      <c r="N78" s="76"/>
      <c r="O78" s="76" t="str">
        <f t="shared" si="93"/>
        <v xml:space="preserve"> Pesos</v>
      </c>
      <c r="P78" s="76" t="s">
        <v>79</v>
      </c>
      <c r="Q78" s="76"/>
      <c r="R78" s="76" t="str">
        <f t="shared" si="94"/>
        <v xml:space="preserve"> y </v>
      </c>
      <c r="S78" s="76" t="str">
        <f t="shared" si="95"/>
        <v xml:space="preserve"> Pesos</v>
      </c>
      <c r="T78" s="76" t="str">
        <f t="shared" si="96"/>
        <v xml:space="preserve"> Centavos</v>
      </c>
      <c r="U78" s="76" t="str">
        <f t="shared" si="97"/>
        <v xml:space="preserve"> centavos</v>
      </c>
      <c r="V78" s="76">
        <v>15</v>
      </c>
      <c r="W78" s="76">
        <v>14</v>
      </c>
      <c r="X78" s="76">
        <v>13</v>
      </c>
      <c r="Y78" s="76">
        <v>12</v>
      </c>
      <c r="Z78" s="76">
        <v>11</v>
      </c>
      <c r="AA78" s="76">
        <v>10</v>
      </c>
      <c r="AB78" s="76">
        <v>9</v>
      </c>
      <c r="AC78" s="76">
        <f t="shared" si="84"/>
        <v>8</v>
      </c>
      <c r="AD78" s="76">
        <f t="shared" si="84"/>
        <v>7</v>
      </c>
      <c r="AE78" s="76">
        <f t="shared" si="84"/>
        <v>6</v>
      </c>
      <c r="AF78" s="76">
        <f t="shared" si="84"/>
        <v>5</v>
      </c>
      <c r="AG78" s="76">
        <f t="shared" si="84"/>
        <v>4</v>
      </c>
      <c r="AH78" s="76">
        <f t="shared" si="84"/>
        <v>3</v>
      </c>
      <c r="AI78" s="76">
        <f t="shared" si="84"/>
        <v>2</v>
      </c>
      <c r="AJ78" s="76">
        <f t="shared" si="84"/>
        <v>1</v>
      </c>
      <c r="AK78" s="76">
        <f t="shared" si="84"/>
        <v>0</v>
      </c>
      <c r="AL78" s="76">
        <f t="shared" si="84"/>
        <v>-1</v>
      </c>
      <c r="AM78" s="76">
        <f t="shared" si="84"/>
        <v>-2</v>
      </c>
      <c r="AN78" s="76"/>
      <c r="AO78" s="78">
        <f t="shared" si="156"/>
        <v>0</v>
      </c>
      <c r="AP78" s="78">
        <f t="shared" si="156"/>
        <v>0</v>
      </c>
      <c r="AQ78" s="78">
        <f t="shared" si="156"/>
        <v>0</v>
      </c>
      <c r="AR78" s="78">
        <f t="shared" si="156"/>
        <v>0</v>
      </c>
      <c r="AS78" s="78">
        <f t="shared" si="156"/>
        <v>0</v>
      </c>
      <c r="AT78" s="78">
        <f t="shared" si="156"/>
        <v>0</v>
      </c>
      <c r="AU78" s="78">
        <f t="shared" si="156"/>
        <v>0</v>
      </c>
      <c r="AV78" s="78">
        <f t="shared" si="156"/>
        <v>0</v>
      </c>
      <c r="AW78" s="78">
        <f t="shared" si="156"/>
        <v>0</v>
      </c>
      <c r="AX78" s="78">
        <f t="shared" si="156"/>
        <v>0</v>
      </c>
      <c r="AY78" s="78">
        <f t="shared" si="156"/>
        <v>0</v>
      </c>
      <c r="AZ78" s="78">
        <f t="shared" si="156"/>
        <v>0</v>
      </c>
      <c r="BA78" s="78">
        <f t="shared" si="156"/>
        <v>0</v>
      </c>
      <c r="BB78" s="78">
        <f t="shared" si="156"/>
        <v>7</v>
      </c>
      <c r="BC78" s="78">
        <f t="shared" si="156"/>
        <v>75</v>
      </c>
      <c r="BD78" s="78">
        <f t="shared" si="80"/>
        <v>750</v>
      </c>
      <c r="BE78" s="78">
        <f t="shared" si="74"/>
        <v>7500</v>
      </c>
      <c r="BF78" s="76"/>
      <c r="BG78" s="76">
        <f t="shared" si="98"/>
        <v>0</v>
      </c>
      <c r="BH78" s="78">
        <f t="shared" si="99"/>
        <v>0</v>
      </c>
      <c r="BI78" s="78">
        <f t="shared" si="100"/>
        <v>0</v>
      </c>
      <c r="BJ78" s="78">
        <f t="shared" si="101"/>
        <v>0</v>
      </c>
      <c r="BK78" s="78">
        <f t="shared" si="102"/>
        <v>0</v>
      </c>
      <c r="BL78" s="78">
        <f t="shared" si="103"/>
        <v>0</v>
      </c>
      <c r="BM78" s="78">
        <f t="shared" si="104"/>
        <v>0</v>
      </c>
      <c r="BN78" s="78">
        <f t="shared" si="105"/>
        <v>0</v>
      </c>
      <c r="BO78" s="78">
        <f t="shared" si="106"/>
        <v>0</v>
      </c>
      <c r="BP78" s="78">
        <f t="shared" si="107"/>
        <v>0</v>
      </c>
      <c r="BQ78" s="78">
        <f t="shared" si="108"/>
        <v>0</v>
      </c>
      <c r="BR78" s="78">
        <f t="shared" si="109"/>
        <v>0</v>
      </c>
      <c r="BS78" s="78">
        <f t="shared" si="110"/>
        <v>0</v>
      </c>
      <c r="BT78" s="78">
        <f t="shared" si="111"/>
        <v>70</v>
      </c>
      <c r="BU78" s="78">
        <f t="shared" si="112"/>
        <v>5</v>
      </c>
      <c r="BV78" s="78">
        <f t="shared" si="113"/>
        <v>0</v>
      </c>
      <c r="BW78" s="78">
        <f t="shared" si="114"/>
        <v>0</v>
      </c>
      <c r="BX78" s="76"/>
      <c r="BY78" s="76"/>
      <c r="BZ78" s="78">
        <f t="shared" si="115"/>
        <v>0</v>
      </c>
      <c r="CA78" s="78"/>
      <c r="CB78" s="78"/>
      <c r="CC78" s="78">
        <f t="shared" si="116"/>
        <v>0</v>
      </c>
      <c r="CD78" s="78"/>
      <c r="CE78" s="78"/>
      <c r="CF78" s="78">
        <f t="shared" si="117"/>
        <v>0</v>
      </c>
      <c r="CG78" s="76"/>
      <c r="CH78" s="78"/>
      <c r="CI78" s="78">
        <f t="shared" si="118"/>
        <v>0</v>
      </c>
      <c r="CJ78" s="76"/>
      <c r="CK78" s="78"/>
      <c r="CL78" s="78">
        <f t="shared" si="119"/>
        <v>75</v>
      </c>
      <c r="CM78" s="76"/>
      <c r="CN78" s="78">
        <f t="shared" si="120"/>
        <v>0</v>
      </c>
      <c r="CO78" s="76"/>
      <c r="CP78" s="76"/>
      <c r="CQ78" s="76" t="str">
        <f t="shared" si="121"/>
        <v/>
      </c>
      <c r="CR78" s="76" t="str">
        <f t="shared" si="122"/>
        <v/>
      </c>
      <c r="CS78" s="76" t="str">
        <f t="shared" si="123"/>
        <v xml:space="preserve">   billones</v>
      </c>
      <c r="CT78" s="76" t="str">
        <f t="shared" si="124"/>
        <v/>
      </c>
      <c r="CU78" s="76" t="str">
        <f t="shared" si="125"/>
        <v/>
      </c>
      <c r="CV78" s="76" t="str">
        <f t="shared" si="126"/>
        <v xml:space="preserve">  mil</v>
      </c>
      <c r="CW78" s="76" t="str">
        <f t="shared" si="127"/>
        <v/>
      </c>
      <c r="CX78" s="76" t="str">
        <f t="shared" si="128"/>
        <v/>
      </c>
      <c r="CY78" s="76" t="str">
        <f t="shared" si="129"/>
        <v xml:space="preserve">   millones</v>
      </c>
      <c r="CZ78" s="76" t="str">
        <f t="shared" si="130"/>
        <v/>
      </c>
      <c r="DA78" s="76" t="str">
        <f t="shared" si="131"/>
        <v/>
      </c>
      <c r="DB78" s="76" t="str">
        <f t="shared" si="132"/>
        <v xml:space="preserve">  mil</v>
      </c>
      <c r="DC78" s="76" t="str">
        <f t="shared" si="133"/>
        <v/>
      </c>
      <c r="DD78" s="76" t="str">
        <f t="shared" si="134"/>
        <v xml:space="preserve">Setenta y </v>
      </c>
      <c r="DE78" s="76" t="str">
        <f t="shared" si="135"/>
        <v>Cinco Pesos</v>
      </c>
      <c r="DF78" s="76" t="str">
        <f t="shared" si="136"/>
        <v xml:space="preserve">  Centavos</v>
      </c>
      <c r="DG78" s="76" t="str">
        <f t="shared" si="137"/>
        <v xml:space="preserve">  centavos</v>
      </c>
      <c r="DH78" s="76" t="str">
        <f t="shared" si="138"/>
        <v xml:space="preserve"> </v>
      </c>
      <c r="DI78" s="76" t="str">
        <f t="shared" si="139"/>
        <v/>
      </c>
      <c r="DJ78" s="76"/>
      <c r="DK78" s="76" t="str">
        <f t="shared" si="140"/>
        <v xml:space="preserve"> </v>
      </c>
      <c r="DL78" s="76" t="str">
        <f t="shared" si="141"/>
        <v/>
      </c>
      <c r="DM78" s="76"/>
      <c r="DN78" s="76" t="str">
        <f t="shared" si="142"/>
        <v xml:space="preserve"> </v>
      </c>
      <c r="DO78" s="76" t="str">
        <f t="shared" si="143"/>
        <v/>
      </c>
      <c r="DP78" s="76"/>
      <c r="DQ78" s="76" t="str">
        <f t="shared" si="144"/>
        <v xml:space="preserve"> </v>
      </c>
      <c r="DR78" s="76" t="str">
        <f t="shared" si="145"/>
        <v/>
      </c>
      <c r="DS78" s="76"/>
      <c r="DT78" s="76" t="e">
        <f t="shared" si="146"/>
        <v>#N/A</v>
      </c>
      <c r="DU78" s="76" t="str">
        <f t="shared" si="147"/>
        <v xml:space="preserve"> Pesos</v>
      </c>
      <c r="DV78" s="76" t="str">
        <f t="shared" si="148"/>
        <v xml:space="preserve"> </v>
      </c>
      <c r="DW78" s="76" t="str">
        <f t="shared" si="149"/>
        <v/>
      </c>
      <c r="DX78" s="76"/>
      <c r="DY78" s="76"/>
      <c r="DZ78" s="76"/>
      <c r="EA78" s="76" t="str">
        <f t="shared" si="150"/>
        <v xml:space="preserve"> </v>
      </c>
      <c r="EB78" s="76"/>
      <c r="EC78" s="76"/>
      <c r="ED78" s="76" t="str">
        <f t="shared" si="151"/>
        <v xml:space="preserve"> </v>
      </c>
      <c r="EE78" s="76"/>
      <c r="EF78" s="76"/>
      <c r="EG78" s="79" t="str">
        <f t="shared" si="152"/>
        <v xml:space="preserve"> </v>
      </c>
      <c r="EH78" s="76"/>
      <c r="EI78" s="76"/>
      <c r="EJ78" s="79" t="str">
        <f t="shared" si="153"/>
        <v xml:space="preserve"> </v>
      </c>
      <c r="EK78" s="76"/>
      <c r="EL78" s="76"/>
      <c r="EM78" s="79" t="str">
        <f t="shared" si="154"/>
        <v>Setenta y Cinco Pesos</v>
      </c>
      <c r="EN78" s="79"/>
      <c r="EO78" s="79" t="str">
        <f t="shared" si="155"/>
        <v xml:space="preserve"> </v>
      </c>
      <c r="EP78" s="76"/>
    </row>
    <row r="79" spans="1:146" hidden="1" x14ac:dyDescent="0.2">
      <c r="A79" s="74">
        <v>76</v>
      </c>
      <c r="B79" s="75" t="str">
        <f t="shared" si="85"/>
        <v>Setenta y Seis Pesos M/L</v>
      </c>
      <c r="C79" s="76"/>
      <c r="D79" s="77">
        <f t="shared" si="86"/>
        <v>76</v>
      </c>
      <c r="E79" s="76" t="str">
        <f t="shared" si="87"/>
        <v/>
      </c>
      <c r="F79" s="76" t="str">
        <f t="shared" si="88"/>
        <v xml:space="preserve"> Pesos</v>
      </c>
      <c r="G79" s="76" t="str">
        <f t="shared" si="89"/>
        <v xml:space="preserve">  billones</v>
      </c>
      <c r="H79" s="76"/>
      <c r="I79" s="76" t="str">
        <f t="shared" si="90"/>
        <v xml:space="preserve"> Pesos</v>
      </c>
      <c r="J79" s="76" t="s">
        <v>79</v>
      </c>
      <c r="K79" s="76"/>
      <c r="L79" s="76" t="str">
        <f t="shared" si="91"/>
        <v xml:space="preserve"> Pesos</v>
      </c>
      <c r="M79" s="76" t="str">
        <f t="shared" si="92"/>
        <v xml:space="preserve">  millones</v>
      </c>
      <c r="N79" s="76"/>
      <c r="O79" s="76" t="str">
        <f t="shared" si="93"/>
        <v xml:space="preserve"> Pesos</v>
      </c>
      <c r="P79" s="76" t="s">
        <v>79</v>
      </c>
      <c r="Q79" s="76"/>
      <c r="R79" s="76" t="str">
        <f t="shared" si="94"/>
        <v xml:space="preserve"> y </v>
      </c>
      <c r="S79" s="76" t="str">
        <f t="shared" si="95"/>
        <v xml:space="preserve"> Pesos</v>
      </c>
      <c r="T79" s="76" t="str">
        <f t="shared" si="96"/>
        <v xml:space="preserve"> Centavos</v>
      </c>
      <c r="U79" s="76" t="str">
        <f t="shared" si="97"/>
        <v xml:space="preserve"> centavos</v>
      </c>
      <c r="V79" s="76">
        <v>15</v>
      </c>
      <c r="W79" s="76">
        <v>14</v>
      </c>
      <c r="X79" s="76">
        <v>13</v>
      </c>
      <c r="Y79" s="76">
        <v>12</v>
      </c>
      <c r="Z79" s="76">
        <v>11</v>
      </c>
      <c r="AA79" s="76">
        <v>10</v>
      </c>
      <c r="AB79" s="76">
        <v>9</v>
      </c>
      <c r="AC79" s="76">
        <f t="shared" si="84"/>
        <v>8</v>
      </c>
      <c r="AD79" s="76">
        <f t="shared" si="84"/>
        <v>7</v>
      </c>
      <c r="AE79" s="76">
        <f t="shared" si="84"/>
        <v>6</v>
      </c>
      <c r="AF79" s="76">
        <f t="shared" si="84"/>
        <v>5</v>
      </c>
      <c r="AG79" s="76">
        <f t="shared" si="84"/>
        <v>4</v>
      </c>
      <c r="AH79" s="76">
        <f t="shared" si="84"/>
        <v>3</v>
      </c>
      <c r="AI79" s="76">
        <f t="shared" si="84"/>
        <v>2</v>
      </c>
      <c r="AJ79" s="76">
        <f t="shared" si="84"/>
        <v>1</v>
      </c>
      <c r="AK79" s="76">
        <f t="shared" si="84"/>
        <v>0</v>
      </c>
      <c r="AL79" s="76">
        <f t="shared" si="84"/>
        <v>-1</v>
      </c>
      <c r="AM79" s="76">
        <f t="shared" si="84"/>
        <v>-2</v>
      </c>
      <c r="AN79" s="76"/>
      <c r="AO79" s="78">
        <f t="shared" si="156"/>
        <v>0</v>
      </c>
      <c r="AP79" s="78">
        <f t="shared" si="156"/>
        <v>0</v>
      </c>
      <c r="AQ79" s="78">
        <f t="shared" si="156"/>
        <v>0</v>
      </c>
      <c r="AR79" s="78">
        <f t="shared" si="156"/>
        <v>0</v>
      </c>
      <c r="AS79" s="78">
        <f t="shared" si="156"/>
        <v>0</v>
      </c>
      <c r="AT79" s="78">
        <f t="shared" si="156"/>
        <v>0</v>
      </c>
      <c r="AU79" s="78">
        <f t="shared" si="156"/>
        <v>0</v>
      </c>
      <c r="AV79" s="78">
        <f t="shared" si="156"/>
        <v>0</v>
      </c>
      <c r="AW79" s="78">
        <f t="shared" si="156"/>
        <v>0</v>
      </c>
      <c r="AX79" s="78">
        <f t="shared" si="156"/>
        <v>0</v>
      </c>
      <c r="AY79" s="78">
        <f t="shared" si="156"/>
        <v>0</v>
      </c>
      <c r="AZ79" s="78">
        <f t="shared" si="156"/>
        <v>0</v>
      </c>
      <c r="BA79" s="78">
        <f t="shared" si="156"/>
        <v>0</v>
      </c>
      <c r="BB79" s="78">
        <f t="shared" si="156"/>
        <v>7</v>
      </c>
      <c r="BC79" s="78">
        <f t="shared" si="156"/>
        <v>76</v>
      </c>
      <c r="BD79" s="78">
        <f t="shared" si="80"/>
        <v>760</v>
      </c>
      <c r="BE79" s="78">
        <f t="shared" si="74"/>
        <v>7600</v>
      </c>
      <c r="BF79" s="76"/>
      <c r="BG79" s="76">
        <f t="shared" si="98"/>
        <v>0</v>
      </c>
      <c r="BH79" s="78">
        <f t="shared" si="99"/>
        <v>0</v>
      </c>
      <c r="BI79" s="78">
        <f t="shared" si="100"/>
        <v>0</v>
      </c>
      <c r="BJ79" s="78">
        <f t="shared" si="101"/>
        <v>0</v>
      </c>
      <c r="BK79" s="78">
        <f t="shared" si="102"/>
        <v>0</v>
      </c>
      <c r="BL79" s="78">
        <f t="shared" si="103"/>
        <v>0</v>
      </c>
      <c r="BM79" s="78">
        <f t="shared" si="104"/>
        <v>0</v>
      </c>
      <c r="BN79" s="78">
        <f t="shared" si="105"/>
        <v>0</v>
      </c>
      <c r="BO79" s="78">
        <f t="shared" si="106"/>
        <v>0</v>
      </c>
      <c r="BP79" s="78">
        <f t="shared" si="107"/>
        <v>0</v>
      </c>
      <c r="BQ79" s="78">
        <f t="shared" si="108"/>
        <v>0</v>
      </c>
      <c r="BR79" s="78">
        <f t="shared" si="109"/>
        <v>0</v>
      </c>
      <c r="BS79" s="78">
        <f t="shared" si="110"/>
        <v>0</v>
      </c>
      <c r="BT79" s="78">
        <f t="shared" si="111"/>
        <v>70</v>
      </c>
      <c r="BU79" s="78">
        <f t="shared" si="112"/>
        <v>6</v>
      </c>
      <c r="BV79" s="78">
        <f t="shared" si="113"/>
        <v>0</v>
      </c>
      <c r="BW79" s="78">
        <f t="shared" si="114"/>
        <v>0</v>
      </c>
      <c r="BX79" s="76"/>
      <c r="BY79" s="76"/>
      <c r="BZ79" s="78">
        <f t="shared" si="115"/>
        <v>0</v>
      </c>
      <c r="CA79" s="78"/>
      <c r="CB79" s="78"/>
      <c r="CC79" s="78">
        <f t="shared" si="116"/>
        <v>0</v>
      </c>
      <c r="CD79" s="78"/>
      <c r="CE79" s="78"/>
      <c r="CF79" s="78">
        <f t="shared" si="117"/>
        <v>0</v>
      </c>
      <c r="CG79" s="76"/>
      <c r="CH79" s="78"/>
      <c r="CI79" s="78">
        <f t="shared" si="118"/>
        <v>0</v>
      </c>
      <c r="CJ79" s="76"/>
      <c r="CK79" s="78"/>
      <c r="CL79" s="78">
        <f t="shared" si="119"/>
        <v>76</v>
      </c>
      <c r="CM79" s="76"/>
      <c r="CN79" s="78">
        <f t="shared" si="120"/>
        <v>0</v>
      </c>
      <c r="CO79" s="76"/>
      <c r="CP79" s="76"/>
      <c r="CQ79" s="76" t="str">
        <f t="shared" si="121"/>
        <v/>
      </c>
      <c r="CR79" s="76" t="str">
        <f t="shared" si="122"/>
        <v/>
      </c>
      <c r="CS79" s="76" t="str">
        <f t="shared" si="123"/>
        <v xml:space="preserve">   billones</v>
      </c>
      <c r="CT79" s="76" t="str">
        <f t="shared" si="124"/>
        <v/>
      </c>
      <c r="CU79" s="76" t="str">
        <f t="shared" si="125"/>
        <v/>
      </c>
      <c r="CV79" s="76" t="str">
        <f t="shared" si="126"/>
        <v xml:space="preserve">  mil</v>
      </c>
      <c r="CW79" s="76" t="str">
        <f t="shared" si="127"/>
        <v/>
      </c>
      <c r="CX79" s="76" t="str">
        <f t="shared" si="128"/>
        <v/>
      </c>
      <c r="CY79" s="76" t="str">
        <f t="shared" si="129"/>
        <v xml:space="preserve">   millones</v>
      </c>
      <c r="CZ79" s="76" t="str">
        <f t="shared" si="130"/>
        <v/>
      </c>
      <c r="DA79" s="76" t="str">
        <f t="shared" si="131"/>
        <v/>
      </c>
      <c r="DB79" s="76" t="str">
        <f t="shared" si="132"/>
        <v xml:space="preserve">  mil</v>
      </c>
      <c r="DC79" s="76" t="str">
        <f t="shared" si="133"/>
        <v/>
      </c>
      <c r="DD79" s="76" t="str">
        <f t="shared" si="134"/>
        <v xml:space="preserve">Setenta y </v>
      </c>
      <c r="DE79" s="76" t="str">
        <f t="shared" si="135"/>
        <v>Seis Pesos</v>
      </c>
      <c r="DF79" s="76" t="str">
        <f t="shared" si="136"/>
        <v xml:space="preserve">  Centavos</v>
      </c>
      <c r="DG79" s="76" t="str">
        <f t="shared" si="137"/>
        <v xml:space="preserve">  centavos</v>
      </c>
      <c r="DH79" s="76" t="str">
        <f t="shared" si="138"/>
        <v xml:space="preserve"> </v>
      </c>
      <c r="DI79" s="76" t="str">
        <f t="shared" si="139"/>
        <v/>
      </c>
      <c r="DJ79" s="76"/>
      <c r="DK79" s="76" t="str">
        <f t="shared" si="140"/>
        <v xml:space="preserve"> </v>
      </c>
      <c r="DL79" s="76" t="str">
        <f t="shared" si="141"/>
        <v/>
      </c>
      <c r="DM79" s="76"/>
      <c r="DN79" s="76" t="str">
        <f t="shared" si="142"/>
        <v xml:space="preserve"> </v>
      </c>
      <c r="DO79" s="76" t="str">
        <f t="shared" si="143"/>
        <v/>
      </c>
      <c r="DP79" s="76"/>
      <c r="DQ79" s="76" t="str">
        <f t="shared" si="144"/>
        <v xml:space="preserve"> </v>
      </c>
      <c r="DR79" s="76" t="str">
        <f t="shared" si="145"/>
        <v/>
      </c>
      <c r="DS79" s="76"/>
      <c r="DT79" s="76" t="e">
        <f t="shared" si="146"/>
        <v>#N/A</v>
      </c>
      <c r="DU79" s="76" t="str">
        <f t="shared" si="147"/>
        <v xml:space="preserve"> Pesos</v>
      </c>
      <c r="DV79" s="76" t="str">
        <f t="shared" si="148"/>
        <v xml:space="preserve"> </v>
      </c>
      <c r="DW79" s="76" t="str">
        <f t="shared" si="149"/>
        <v/>
      </c>
      <c r="DX79" s="76"/>
      <c r="DY79" s="76"/>
      <c r="DZ79" s="76"/>
      <c r="EA79" s="76" t="str">
        <f t="shared" si="150"/>
        <v xml:space="preserve"> </v>
      </c>
      <c r="EB79" s="76"/>
      <c r="EC79" s="76"/>
      <c r="ED79" s="76" t="str">
        <f t="shared" si="151"/>
        <v xml:space="preserve"> </v>
      </c>
      <c r="EE79" s="76"/>
      <c r="EF79" s="76"/>
      <c r="EG79" s="79" t="str">
        <f t="shared" si="152"/>
        <v xml:space="preserve"> </v>
      </c>
      <c r="EH79" s="76"/>
      <c r="EI79" s="76"/>
      <c r="EJ79" s="79" t="str">
        <f t="shared" si="153"/>
        <v xml:space="preserve"> </v>
      </c>
      <c r="EK79" s="76"/>
      <c r="EL79" s="76"/>
      <c r="EM79" s="79" t="str">
        <f t="shared" si="154"/>
        <v>Setenta y Seis Pesos</v>
      </c>
      <c r="EN79" s="79"/>
      <c r="EO79" s="79" t="str">
        <f t="shared" si="155"/>
        <v xml:space="preserve"> </v>
      </c>
      <c r="EP79" s="76"/>
    </row>
    <row r="80" spans="1:146" hidden="1" x14ac:dyDescent="0.2">
      <c r="A80" s="74">
        <v>77</v>
      </c>
      <c r="B80" s="75" t="str">
        <f t="shared" si="85"/>
        <v>Setenta y Siete Pesos M/L</v>
      </c>
      <c r="C80" s="76"/>
      <c r="D80" s="77">
        <f t="shared" si="86"/>
        <v>77</v>
      </c>
      <c r="E80" s="76" t="str">
        <f t="shared" si="87"/>
        <v/>
      </c>
      <c r="F80" s="76" t="str">
        <f t="shared" si="88"/>
        <v xml:space="preserve"> Pesos</v>
      </c>
      <c r="G80" s="76" t="str">
        <f t="shared" si="89"/>
        <v xml:space="preserve">  billones</v>
      </c>
      <c r="H80" s="76"/>
      <c r="I80" s="76" t="str">
        <f t="shared" si="90"/>
        <v xml:space="preserve"> Pesos</v>
      </c>
      <c r="J80" s="76" t="s">
        <v>79</v>
      </c>
      <c r="K80" s="76"/>
      <c r="L80" s="76" t="str">
        <f t="shared" si="91"/>
        <v xml:space="preserve"> Pesos</v>
      </c>
      <c r="M80" s="76" t="str">
        <f t="shared" si="92"/>
        <v xml:space="preserve">  millones</v>
      </c>
      <c r="N80" s="76"/>
      <c r="O80" s="76" t="str">
        <f t="shared" si="93"/>
        <v xml:space="preserve"> Pesos</v>
      </c>
      <c r="P80" s="76" t="s">
        <v>79</v>
      </c>
      <c r="Q80" s="76"/>
      <c r="R80" s="76" t="str">
        <f t="shared" si="94"/>
        <v xml:space="preserve"> y </v>
      </c>
      <c r="S80" s="76" t="str">
        <f t="shared" si="95"/>
        <v xml:space="preserve"> Pesos</v>
      </c>
      <c r="T80" s="76" t="str">
        <f t="shared" si="96"/>
        <v xml:space="preserve"> Centavos</v>
      </c>
      <c r="U80" s="76" t="str">
        <f t="shared" si="97"/>
        <v xml:space="preserve"> centavos</v>
      </c>
      <c r="V80" s="76">
        <v>15</v>
      </c>
      <c r="W80" s="76">
        <v>14</v>
      </c>
      <c r="X80" s="76">
        <v>13</v>
      </c>
      <c r="Y80" s="76">
        <v>12</v>
      </c>
      <c r="Z80" s="76">
        <v>11</v>
      </c>
      <c r="AA80" s="76">
        <v>10</v>
      </c>
      <c r="AB80" s="76">
        <v>9</v>
      </c>
      <c r="AC80" s="76">
        <f t="shared" si="84"/>
        <v>8</v>
      </c>
      <c r="AD80" s="76">
        <f t="shared" si="84"/>
        <v>7</v>
      </c>
      <c r="AE80" s="76">
        <f t="shared" si="84"/>
        <v>6</v>
      </c>
      <c r="AF80" s="76">
        <f t="shared" si="84"/>
        <v>5</v>
      </c>
      <c r="AG80" s="76">
        <f t="shared" si="84"/>
        <v>4</v>
      </c>
      <c r="AH80" s="76">
        <f t="shared" si="84"/>
        <v>3</v>
      </c>
      <c r="AI80" s="76">
        <f t="shared" si="84"/>
        <v>2</v>
      </c>
      <c r="AJ80" s="76">
        <f t="shared" si="84"/>
        <v>1</v>
      </c>
      <c r="AK80" s="76">
        <f t="shared" si="84"/>
        <v>0</v>
      </c>
      <c r="AL80" s="76">
        <f t="shared" si="84"/>
        <v>-1</v>
      </c>
      <c r="AM80" s="76">
        <f t="shared" si="84"/>
        <v>-2</v>
      </c>
      <c r="AN80" s="76"/>
      <c r="AO80" s="78">
        <f t="shared" si="156"/>
        <v>0</v>
      </c>
      <c r="AP80" s="78">
        <f t="shared" si="156"/>
        <v>0</v>
      </c>
      <c r="AQ80" s="78">
        <f t="shared" si="156"/>
        <v>0</v>
      </c>
      <c r="AR80" s="78">
        <f t="shared" si="156"/>
        <v>0</v>
      </c>
      <c r="AS80" s="78">
        <f t="shared" si="156"/>
        <v>0</v>
      </c>
      <c r="AT80" s="78">
        <f t="shared" si="156"/>
        <v>0</v>
      </c>
      <c r="AU80" s="78">
        <f t="shared" si="156"/>
        <v>0</v>
      </c>
      <c r="AV80" s="78">
        <f t="shared" si="156"/>
        <v>0</v>
      </c>
      <c r="AW80" s="78">
        <f t="shared" si="156"/>
        <v>0</v>
      </c>
      <c r="AX80" s="78">
        <f t="shared" si="156"/>
        <v>0</v>
      </c>
      <c r="AY80" s="78">
        <f t="shared" si="156"/>
        <v>0</v>
      </c>
      <c r="AZ80" s="78">
        <f t="shared" si="156"/>
        <v>0</v>
      </c>
      <c r="BA80" s="78">
        <f t="shared" si="156"/>
        <v>0</v>
      </c>
      <c r="BB80" s="78">
        <f t="shared" si="156"/>
        <v>7</v>
      </c>
      <c r="BC80" s="78">
        <f t="shared" si="156"/>
        <v>77</v>
      </c>
      <c r="BD80" s="78">
        <f t="shared" si="80"/>
        <v>770</v>
      </c>
      <c r="BE80" s="78">
        <f t="shared" si="74"/>
        <v>7700</v>
      </c>
      <c r="BF80" s="76"/>
      <c r="BG80" s="76">
        <f t="shared" si="98"/>
        <v>0</v>
      </c>
      <c r="BH80" s="78">
        <f t="shared" si="99"/>
        <v>0</v>
      </c>
      <c r="BI80" s="78">
        <f t="shared" si="100"/>
        <v>0</v>
      </c>
      <c r="BJ80" s="78">
        <f t="shared" si="101"/>
        <v>0</v>
      </c>
      <c r="BK80" s="78">
        <f t="shared" si="102"/>
        <v>0</v>
      </c>
      <c r="BL80" s="78">
        <f t="shared" si="103"/>
        <v>0</v>
      </c>
      <c r="BM80" s="78">
        <f t="shared" si="104"/>
        <v>0</v>
      </c>
      <c r="BN80" s="78">
        <f t="shared" si="105"/>
        <v>0</v>
      </c>
      <c r="BO80" s="78">
        <f t="shared" si="106"/>
        <v>0</v>
      </c>
      <c r="BP80" s="78">
        <f t="shared" si="107"/>
        <v>0</v>
      </c>
      <c r="BQ80" s="78">
        <f t="shared" si="108"/>
        <v>0</v>
      </c>
      <c r="BR80" s="78">
        <f t="shared" si="109"/>
        <v>0</v>
      </c>
      <c r="BS80" s="78">
        <f t="shared" si="110"/>
        <v>0</v>
      </c>
      <c r="BT80" s="78">
        <f t="shared" si="111"/>
        <v>70</v>
      </c>
      <c r="BU80" s="78">
        <f t="shared" si="112"/>
        <v>7</v>
      </c>
      <c r="BV80" s="78">
        <f t="shared" si="113"/>
        <v>0</v>
      </c>
      <c r="BW80" s="78">
        <f t="shared" si="114"/>
        <v>0</v>
      </c>
      <c r="BX80" s="76"/>
      <c r="BY80" s="76"/>
      <c r="BZ80" s="78">
        <f t="shared" si="115"/>
        <v>0</v>
      </c>
      <c r="CA80" s="78"/>
      <c r="CB80" s="78"/>
      <c r="CC80" s="78">
        <f t="shared" si="116"/>
        <v>0</v>
      </c>
      <c r="CD80" s="78"/>
      <c r="CE80" s="78"/>
      <c r="CF80" s="78">
        <f t="shared" si="117"/>
        <v>0</v>
      </c>
      <c r="CG80" s="76"/>
      <c r="CH80" s="78"/>
      <c r="CI80" s="78">
        <f t="shared" si="118"/>
        <v>0</v>
      </c>
      <c r="CJ80" s="76"/>
      <c r="CK80" s="78"/>
      <c r="CL80" s="78">
        <f t="shared" si="119"/>
        <v>77</v>
      </c>
      <c r="CM80" s="76"/>
      <c r="CN80" s="78">
        <f t="shared" si="120"/>
        <v>0</v>
      </c>
      <c r="CO80" s="76"/>
      <c r="CP80" s="76"/>
      <c r="CQ80" s="76" t="str">
        <f t="shared" si="121"/>
        <v/>
      </c>
      <c r="CR80" s="76" t="str">
        <f t="shared" si="122"/>
        <v/>
      </c>
      <c r="CS80" s="76" t="str">
        <f t="shared" si="123"/>
        <v xml:space="preserve">   billones</v>
      </c>
      <c r="CT80" s="76" t="str">
        <f t="shared" si="124"/>
        <v/>
      </c>
      <c r="CU80" s="76" t="str">
        <f t="shared" si="125"/>
        <v/>
      </c>
      <c r="CV80" s="76" t="str">
        <f t="shared" si="126"/>
        <v xml:space="preserve">  mil</v>
      </c>
      <c r="CW80" s="76" t="str">
        <f t="shared" si="127"/>
        <v/>
      </c>
      <c r="CX80" s="76" t="str">
        <f t="shared" si="128"/>
        <v/>
      </c>
      <c r="CY80" s="76" t="str">
        <f t="shared" si="129"/>
        <v xml:space="preserve">   millones</v>
      </c>
      <c r="CZ80" s="76" t="str">
        <f t="shared" si="130"/>
        <v/>
      </c>
      <c r="DA80" s="76" t="str">
        <f t="shared" si="131"/>
        <v/>
      </c>
      <c r="DB80" s="76" t="str">
        <f t="shared" si="132"/>
        <v xml:space="preserve">  mil</v>
      </c>
      <c r="DC80" s="76" t="str">
        <f t="shared" si="133"/>
        <v/>
      </c>
      <c r="DD80" s="76" t="str">
        <f t="shared" si="134"/>
        <v xml:space="preserve">Setenta y </v>
      </c>
      <c r="DE80" s="76" t="str">
        <f t="shared" si="135"/>
        <v>Siete Pesos</v>
      </c>
      <c r="DF80" s="76" t="str">
        <f t="shared" si="136"/>
        <v xml:space="preserve">  Centavos</v>
      </c>
      <c r="DG80" s="76" t="str">
        <f t="shared" si="137"/>
        <v xml:space="preserve">  centavos</v>
      </c>
      <c r="DH80" s="76" t="str">
        <f t="shared" si="138"/>
        <v xml:space="preserve"> </v>
      </c>
      <c r="DI80" s="76" t="str">
        <f t="shared" si="139"/>
        <v/>
      </c>
      <c r="DJ80" s="76"/>
      <c r="DK80" s="76" t="str">
        <f t="shared" si="140"/>
        <v xml:space="preserve"> </v>
      </c>
      <c r="DL80" s="76" t="str">
        <f t="shared" si="141"/>
        <v/>
      </c>
      <c r="DM80" s="76"/>
      <c r="DN80" s="76" t="str">
        <f t="shared" si="142"/>
        <v xml:space="preserve"> </v>
      </c>
      <c r="DO80" s="76" t="str">
        <f t="shared" si="143"/>
        <v/>
      </c>
      <c r="DP80" s="76"/>
      <c r="DQ80" s="76" t="str">
        <f t="shared" si="144"/>
        <v xml:space="preserve"> </v>
      </c>
      <c r="DR80" s="76" t="str">
        <f t="shared" si="145"/>
        <v/>
      </c>
      <c r="DS80" s="76"/>
      <c r="DT80" s="76" t="e">
        <f t="shared" si="146"/>
        <v>#N/A</v>
      </c>
      <c r="DU80" s="76" t="str">
        <f t="shared" si="147"/>
        <v xml:space="preserve"> Pesos</v>
      </c>
      <c r="DV80" s="76" t="str">
        <f t="shared" si="148"/>
        <v xml:space="preserve"> </v>
      </c>
      <c r="DW80" s="76" t="str">
        <f t="shared" si="149"/>
        <v/>
      </c>
      <c r="DX80" s="76"/>
      <c r="DY80" s="76"/>
      <c r="DZ80" s="76"/>
      <c r="EA80" s="76" t="str">
        <f t="shared" si="150"/>
        <v xml:space="preserve"> </v>
      </c>
      <c r="EB80" s="76"/>
      <c r="EC80" s="76"/>
      <c r="ED80" s="76" t="str">
        <f t="shared" si="151"/>
        <v xml:space="preserve"> </v>
      </c>
      <c r="EE80" s="76"/>
      <c r="EF80" s="76"/>
      <c r="EG80" s="79" t="str">
        <f t="shared" si="152"/>
        <v xml:space="preserve"> </v>
      </c>
      <c r="EH80" s="76"/>
      <c r="EI80" s="76"/>
      <c r="EJ80" s="79" t="str">
        <f t="shared" si="153"/>
        <v xml:space="preserve"> </v>
      </c>
      <c r="EK80" s="76"/>
      <c r="EL80" s="76"/>
      <c r="EM80" s="79" t="str">
        <f t="shared" si="154"/>
        <v>Setenta y Siete Pesos</v>
      </c>
      <c r="EN80" s="79"/>
      <c r="EO80" s="79" t="str">
        <f t="shared" si="155"/>
        <v xml:space="preserve"> </v>
      </c>
      <c r="EP80" s="76"/>
    </row>
    <row r="81" spans="1:146" hidden="1" x14ac:dyDescent="0.2">
      <c r="A81" s="74">
        <v>78</v>
      </c>
      <c r="B81" s="75" t="str">
        <f t="shared" si="85"/>
        <v>Setenta y Ocho Pesos M/L</v>
      </c>
      <c r="C81" s="76"/>
      <c r="D81" s="77">
        <f t="shared" si="86"/>
        <v>78</v>
      </c>
      <c r="E81" s="76" t="str">
        <f t="shared" si="87"/>
        <v/>
      </c>
      <c r="F81" s="76" t="str">
        <f t="shared" si="88"/>
        <v xml:space="preserve"> Pesos</v>
      </c>
      <c r="G81" s="76" t="str">
        <f t="shared" si="89"/>
        <v xml:space="preserve">  billones</v>
      </c>
      <c r="H81" s="76"/>
      <c r="I81" s="76" t="str">
        <f t="shared" si="90"/>
        <v xml:space="preserve"> Pesos</v>
      </c>
      <c r="J81" s="76" t="s">
        <v>79</v>
      </c>
      <c r="K81" s="76"/>
      <c r="L81" s="76" t="str">
        <f t="shared" si="91"/>
        <v xml:space="preserve"> Pesos</v>
      </c>
      <c r="M81" s="76" t="str">
        <f t="shared" si="92"/>
        <v xml:space="preserve">  millones</v>
      </c>
      <c r="N81" s="76"/>
      <c r="O81" s="76" t="str">
        <f t="shared" si="93"/>
        <v xml:space="preserve"> Pesos</v>
      </c>
      <c r="P81" s="76" t="s">
        <v>79</v>
      </c>
      <c r="Q81" s="76"/>
      <c r="R81" s="76" t="str">
        <f t="shared" si="94"/>
        <v xml:space="preserve"> y </v>
      </c>
      <c r="S81" s="76" t="str">
        <f t="shared" si="95"/>
        <v xml:space="preserve"> Pesos</v>
      </c>
      <c r="T81" s="76" t="str">
        <f t="shared" si="96"/>
        <v xml:space="preserve"> Centavos</v>
      </c>
      <c r="U81" s="76" t="str">
        <f t="shared" si="97"/>
        <v xml:space="preserve"> centavos</v>
      </c>
      <c r="V81" s="76">
        <v>15</v>
      </c>
      <c r="W81" s="76">
        <v>14</v>
      </c>
      <c r="X81" s="76">
        <v>13</v>
      </c>
      <c r="Y81" s="76">
        <v>12</v>
      </c>
      <c r="Z81" s="76">
        <v>11</v>
      </c>
      <c r="AA81" s="76">
        <v>10</v>
      </c>
      <c r="AB81" s="76">
        <v>9</v>
      </c>
      <c r="AC81" s="76">
        <f t="shared" si="84"/>
        <v>8</v>
      </c>
      <c r="AD81" s="76">
        <f t="shared" si="84"/>
        <v>7</v>
      </c>
      <c r="AE81" s="76">
        <f t="shared" si="84"/>
        <v>6</v>
      </c>
      <c r="AF81" s="76">
        <f t="shared" si="84"/>
        <v>5</v>
      </c>
      <c r="AG81" s="76">
        <f t="shared" si="84"/>
        <v>4</v>
      </c>
      <c r="AH81" s="76">
        <f t="shared" si="84"/>
        <v>3</v>
      </c>
      <c r="AI81" s="76">
        <f t="shared" si="84"/>
        <v>2</v>
      </c>
      <c r="AJ81" s="76">
        <f t="shared" si="84"/>
        <v>1</v>
      </c>
      <c r="AK81" s="76">
        <f t="shared" si="84"/>
        <v>0</v>
      </c>
      <c r="AL81" s="76">
        <f t="shared" si="84"/>
        <v>-1</v>
      </c>
      <c r="AM81" s="76">
        <f t="shared" si="84"/>
        <v>-2</v>
      </c>
      <c r="AN81" s="76"/>
      <c r="AO81" s="78">
        <f t="shared" si="156"/>
        <v>0</v>
      </c>
      <c r="AP81" s="78">
        <f t="shared" si="156"/>
        <v>0</v>
      </c>
      <c r="AQ81" s="78">
        <f t="shared" si="156"/>
        <v>0</v>
      </c>
      <c r="AR81" s="78">
        <f t="shared" si="156"/>
        <v>0</v>
      </c>
      <c r="AS81" s="78">
        <f t="shared" si="156"/>
        <v>0</v>
      </c>
      <c r="AT81" s="78">
        <f t="shared" si="156"/>
        <v>0</v>
      </c>
      <c r="AU81" s="78">
        <f t="shared" si="156"/>
        <v>0</v>
      </c>
      <c r="AV81" s="78">
        <f t="shared" si="156"/>
        <v>0</v>
      </c>
      <c r="AW81" s="78">
        <f t="shared" si="156"/>
        <v>0</v>
      </c>
      <c r="AX81" s="78">
        <f t="shared" si="156"/>
        <v>0</v>
      </c>
      <c r="AY81" s="78">
        <f t="shared" si="156"/>
        <v>0</v>
      </c>
      <c r="AZ81" s="78">
        <f t="shared" si="156"/>
        <v>0</v>
      </c>
      <c r="BA81" s="78">
        <f t="shared" si="156"/>
        <v>0</v>
      </c>
      <c r="BB81" s="78">
        <f t="shared" si="156"/>
        <v>7</v>
      </c>
      <c r="BC81" s="78">
        <f t="shared" si="156"/>
        <v>78</v>
      </c>
      <c r="BD81" s="78">
        <f t="shared" si="80"/>
        <v>780</v>
      </c>
      <c r="BE81" s="78">
        <f t="shared" si="74"/>
        <v>7800</v>
      </c>
      <c r="BF81" s="76"/>
      <c r="BG81" s="76">
        <f t="shared" si="98"/>
        <v>0</v>
      </c>
      <c r="BH81" s="78">
        <f t="shared" si="99"/>
        <v>0</v>
      </c>
      <c r="BI81" s="78">
        <f t="shared" si="100"/>
        <v>0</v>
      </c>
      <c r="BJ81" s="78">
        <f t="shared" si="101"/>
        <v>0</v>
      </c>
      <c r="BK81" s="78">
        <f t="shared" si="102"/>
        <v>0</v>
      </c>
      <c r="BL81" s="78">
        <f t="shared" si="103"/>
        <v>0</v>
      </c>
      <c r="BM81" s="78">
        <f t="shared" si="104"/>
        <v>0</v>
      </c>
      <c r="BN81" s="78">
        <f t="shared" si="105"/>
        <v>0</v>
      </c>
      <c r="BO81" s="78">
        <f t="shared" si="106"/>
        <v>0</v>
      </c>
      <c r="BP81" s="78">
        <f t="shared" si="107"/>
        <v>0</v>
      </c>
      <c r="BQ81" s="78">
        <f t="shared" si="108"/>
        <v>0</v>
      </c>
      <c r="BR81" s="78">
        <f t="shared" si="109"/>
        <v>0</v>
      </c>
      <c r="BS81" s="78">
        <f t="shared" si="110"/>
        <v>0</v>
      </c>
      <c r="BT81" s="78">
        <f t="shared" si="111"/>
        <v>70</v>
      </c>
      <c r="BU81" s="78">
        <f t="shared" si="112"/>
        <v>8</v>
      </c>
      <c r="BV81" s="78">
        <f t="shared" si="113"/>
        <v>0</v>
      </c>
      <c r="BW81" s="78">
        <f t="shared" si="114"/>
        <v>0</v>
      </c>
      <c r="BX81" s="76"/>
      <c r="BY81" s="76"/>
      <c r="BZ81" s="78">
        <f t="shared" si="115"/>
        <v>0</v>
      </c>
      <c r="CA81" s="78"/>
      <c r="CB81" s="78"/>
      <c r="CC81" s="78">
        <f t="shared" si="116"/>
        <v>0</v>
      </c>
      <c r="CD81" s="78"/>
      <c r="CE81" s="78"/>
      <c r="CF81" s="78">
        <f t="shared" si="117"/>
        <v>0</v>
      </c>
      <c r="CG81" s="76"/>
      <c r="CH81" s="78"/>
      <c r="CI81" s="78">
        <f t="shared" si="118"/>
        <v>0</v>
      </c>
      <c r="CJ81" s="76"/>
      <c r="CK81" s="78"/>
      <c r="CL81" s="78">
        <f t="shared" si="119"/>
        <v>78</v>
      </c>
      <c r="CM81" s="76"/>
      <c r="CN81" s="78">
        <f t="shared" si="120"/>
        <v>0</v>
      </c>
      <c r="CO81" s="76"/>
      <c r="CP81" s="76"/>
      <c r="CQ81" s="76" t="str">
        <f t="shared" si="121"/>
        <v/>
      </c>
      <c r="CR81" s="76" t="str">
        <f t="shared" si="122"/>
        <v/>
      </c>
      <c r="CS81" s="76" t="str">
        <f t="shared" si="123"/>
        <v xml:space="preserve">   billones</v>
      </c>
      <c r="CT81" s="76" t="str">
        <f t="shared" si="124"/>
        <v/>
      </c>
      <c r="CU81" s="76" t="str">
        <f t="shared" si="125"/>
        <v/>
      </c>
      <c r="CV81" s="76" t="str">
        <f t="shared" si="126"/>
        <v xml:space="preserve">  mil</v>
      </c>
      <c r="CW81" s="76" t="str">
        <f t="shared" si="127"/>
        <v/>
      </c>
      <c r="CX81" s="76" t="str">
        <f t="shared" si="128"/>
        <v/>
      </c>
      <c r="CY81" s="76" t="str">
        <f t="shared" si="129"/>
        <v xml:space="preserve">   millones</v>
      </c>
      <c r="CZ81" s="76" t="str">
        <f t="shared" si="130"/>
        <v/>
      </c>
      <c r="DA81" s="76" t="str">
        <f t="shared" si="131"/>
        <v/>
      </c>
      <c r="DB81" s="76" t="str">
        <f t="shared" si="132"/>
        <v xml:space="preserve">  mil</v>
      </c>
      <c r="DC81" s="76" t="str">
        <f t="shared" si="133"/>
        <v/>
      </c>
      <c r="DD81" s="76" t="str">
        <f t="shared" si="134"/>
        <v xml:space="preserve">Setenta y </v>
      </c>
      <c r="DE81" s="76" t="str">
        <f t="shared" si="135"/>
        <v>Ocho Pesos</v>
      </c>
      <c r="DF81" s="76" t="str">
        <f t="shared" si="136"/>
        <v xml:space="preserve">  Centavos</v>
      </c>
      <c r="DG81" s="76" t="str">
        <f t="shared" si="137"/>
        <v xml:space="preserve">  centavos</v>
      </c>
      <c r="DH81" s="76" t="str">
        <f t="shared" si="138"/>
        <v xml:space="preserve"> </v>
      </c>
      <c r="DI81" s="76" t="str">
        <f t="shared" si="139"/>
        <v/>
      </c>
      <c r="DJ81" s="76"/>
      <c r="DK81" s="76" t="str">
        <f t="shared" si="140"/>
        <v xml:space="preserve"> </v>
      </c>
      <c r="DL81" s="76" t="str">
        <f t="shared" si="141"/>
        <v/>
      </c>
      <c r="DM81" s="76"/>
      <c r="DN81" s="76" t="str">
        <f t="shared" si="142"/>
        <v xml:space="preserve"> </v>
      </c>
      <c r="DO81" s="76" t="str">
        <f t="shared" si="143"/>
        <v/>
      </c>
      <c r="DP81" s="76"/>
      <c r="DQ81" s="76" t="str">
        <f t="shared" si="144"/>
        <v xml:space="preserve"> </v>
      </c>
      <c r="DR81" s="76" t="str">
        <f t="shared" si="145"/>
        <v/>
      </c>
      <c r="DS81" s="76"/>
      <c r="DT81" s="76" t="e">
        <f t="shared" si="146"/>
        <v>#N/A</v>
      </c>
      <c r="DU81" s="76" t="str">
        <f t="shared" si="147"/>
        <v xml:space="preserve"> Pesos</v>
      </c>
      <c r="DV81" s="76" t="str">
        <f t="shared" si="148"/>
        <v xml:space="preserve"> </v>
      </c>
      <c r="DW81" s="76" t="str">
        <f t="shared" si="149"/>
        <v/>
      </c>
      <c r="DX81" s="76"/>
      <c r="DY81" s="76"/>
      <c r="DZ81" s="76"/>
      <c r="EA81" s="76" t="str">
        <f t="shared" si="150"/>
        <v xml:space="preserve"> </v>
      </c>
      <c r="EB81" s="76"/>
      <c r="EC81" s="76"/>
      <c r="ED81" s="76" t="str">
        <f t="shared" si="151"/>
        <v xml:space="preserve"> </v>
      </c>
      <c r="EE81" s="76"/>
      <c r="EF81" s="76"/>
      <c r="EG81" s="79" t="str">
        <f t="shared" si="152"/>
        <v xml:space="preserve"> </v>
      </c>
      <c r="EH81" s="76"/>
      <c r="EI81" s="76"/>
      <c r="EJ81" s="79" t="str">
        <f t="shared" si="153"/>
        <v xml:space="preserve"> </v>
      </c>
      <c r="EK81" s="76"/>
      <c r="EL81" s="76"/>
      <c r="EM81" s="79" t="str">
        <f t="shared" si="154"/>
        <v>Setenta y Ocho Pesos</v>
      </c>
      <c r="EN81" s="79"/>
      <c r="EO81" s="79" t="str">
        <f t="shared" si="155"/>
        <v xml:space="preserve"> </v>
      </c>
      <c r="EP81" s="76"/>
    </row>
    <row r="82" spans="1:146" hidden="1" x14ac:dyDescent="0.2">
      <c r="A82" s="74">
        <v>79</v>
      </c>
      <c r="B82" s="75" t="str">
        <f t="shared" si="85"/>
        <v>Setenta y Nueve Pesos M/L</v>
      </c>
      <c r="C82" s="76"/>
      <c r="D82" s="77">
        <f t="shared" si="86"/>
        <v>79</v>
      </c>
      <c r="E82" s="76" t="str">
        <f t="shared" si="87"/>
        <v/>
      </c>
      <c r="F82" s="76" t="str">
        <f t="shared" si="88"/>
        <v xml:space="preserve"> Pesos</v>
      </c>
      <c r="G82" s="76" t="str">
        <f t="shared" si="89"/>
        <v xml:space="preserve">  billones</v>
      </c>
      <c r="H82" s="76"/>
      <c r="I82" s="76" t="str">
        <f t="shared" si="90"/>
        <v xml:space="preserve"> Pesos</v>
      </c>
      <c r="J82" s="76" t="s">
        <v>79</v>
      </c>
      <c r="K82" s="76"/>
      <c r="L82" s="76" t="str">
        <f t="shared" si="91"/>
        <v xml:space="preserve"> Pesos</v>
      </c>
      <c r="M82" s="76" t="str">
        <f t="shared" si="92"/>
        <v xml:space="preserve">  millones</v>
      </c>
      <c r="N82" s="76"/>
      <c r="O82" s="76" t="str">
        <f t="shared" si="93"/>
        <v xml:space="preserve"> Pesos</v>
      </c>
      <c r="P82" s="76" t="s">
        <v>79</v>
      </c>
      <c r="Q82" s="76"/>
      <c r="R82" s="76" t="str">
        <f t="shared" si="94"/>
        <v xml:space="preserve"> y </v>
      </c>
      <c r="S82" s="76" t="str">
        <f t="shared" si="95"/>
        <v xml:space="preserve"> Pesos</v>
      </c>
      <c r="T82" s="76" t="str">
        <f t="shared" si="96"/>
        <v xml:space="preserve"> Centavos</v>
      </c>
      <c r="U82" s="76" t="str">
        <f t="shared" si="97"/>
        <v xml:space="preserve"> centavos</v>
      </c>
      <c r="V82" s="76">
        <v>15</v>
      </c>
      <c r="W82" s="76">
        <v>14</v>
      </c>
      <c r="X82" s="76">
        <v>13</v>
      </c>
      <c r="Y82" s="76">
        <v>12</v>
      </c>
      <c r="Z82" s="76">
        <v>11</v>
      </c>
      <c r="AA82" s="76">
        <v>10</v>
      </c>
      <c r="AB82" s="76">
        <v>9</v>
      </c>
      <c r="AC82" s="76">
        <f t="shared" si="84"/>
        <v>8</v>
      </c>
      <c r="AD82" s="76">
        <f t="shared" si="84"/>
        <v>7</v>
      </c>
      <c r="AE82" s="76">
        <f t="shared" si="84"/>
        <v>6</v>
      </c>
      <c r="AF82" s="76">
        <f t="shared" si="84"/>
        <v>5</v>
      </c>
      <c r="AG82" s="76">
        <f t="shared" si="84"/>
        <v>4</v>
      </c>
      <c r="AH82" s="76">
        <f t="shared" si="84"/>
        <v>3</v>
      </c>
      <c r="AI82" s="76">
        <f t="shared" si="84"/>
        <v>2</v>
      </c>
      <c r="AJ82" s="76">
        <f t="shared" si="84"/>
        <v>1</v>
      </c>
      <c r="AK82" s="76">
        <f t="shared" si="84"/>
        <v>0</v>
      </c>
      <c r="AL82" s="76">
        <f t="shared" si="84"/>
        <v>-1</v>
      </c>
      <c r="AM82" s="76">
        <f t="shared" si="84"/>
        <v>-2</v>
      </c>
      <c r="AN82" s="76"/>
      <c r="AO82" s="78">
        <f t="shared" si="156"/>
        <v>0</v>
      </c>
      <c r="AP82" s="78">
        <f t="shared" si="156"/>
        <v>0</v>
      </c>
      <c r="AQ82" s="78">
        <f t="shared" si="156"/>
        <v>0</v>
      </c>
      <c r="AR82" s="78">
        <f t="shared" si="156"/>
        <v>0</v>
      </c>
      <c r="AS82" s="78">
        <f t="shared" si="156"/>
        <v>0</v>
      </c>
      <c r="AT82" s="78">
        <f t="shared" si="156"/>
        <v>0</v>
      </c>
      <c r="AU82" s="78">
        <f t="shared" si="156"/>
        <v>0</v>
      </c>
      <c r="AV82" s="78">
        <f t="shared" si="156"/>
        <v>0</v>
      </c>
      <c r="AW82" s="78">
        <f t="shared" si="156"/>
        <v>0</v>
      </c>
      <c r="AX82" s="78">
        <f t="shared" si="156"/>
        <v>0</v>
      </c>
      <c r="AY82" s="78">
        <f t="shared" si="156"/>
        <v>0</v>
      </c>
      <c r="AZ82" s="78">
        <f t="shared" si="156"/>
        <v>0</v>
      </c>
      <c r="BA82" s="78">
        <f t="shared" si="156"/>
        <v>0</v>
      </c>
      <c r="BB82" s="78">
        <f t="shared" si="156"/>
        <v>7</v>
      </c>
      <c r="BC82" s="78">
        <f t="shared" si="156"/>
        <v>79</v>
      </c>
      <c r="BD82" s="78">
        <f t="shared" si="80"/>
        <v>790</v>
      </c>
      <c r="BE82" s="78">
        <f t="shared" si="74"/>
        <v>7900</v>
      </c>
      <c r="BF82" s="76"/>
      <c r="BG82" s="76">
        <f t="shared" si="98"/>
        <v>0</v>
      </c>
      <c r="BH82" s="78">
        <f t="shared" si="99"/>
        <v>0</v>
      </c>
      <c r="BI82" s="78">
        <f t="shared" si="100"/>
        <v>0</v>
      </c>
      <c r="BJ82" s="78">
        <f t="shared" si="101"/>
        <v>0</v>
      </c>
      <c r="BK82" s="78">
        <f t="shared" si="102"/>
        <v>0</v>
      </c>
      <c r="BL82" s="78">
        <f t="shared" si="103"/>
        <v>0</v>
      </c>
      <c r="BM82" s="78">
        <f t="shared" si="104"/>
        <v>0</v>
      </c>
      <c r="BN82" s="78">
        <f t="shared" si="105"/>
        <v>0</v>
      </c>
      <c r="BO82" s="78">
        <f t="shared" si="106"/>
        <v>0</v>
      </c>
      <c r="BP82" s="78">
        <f t="shared" si="107"/>
        <v>0</v>
      </c>
      <c r="BQ82" s="78">
        <f t="shared" si="108"/>
        <v>0</v>
      </c>
      <c r="BR82" s="78">
        <f t="shared" si="109"/>
        <v>0</v>
      </c>
      <c r="BS82" s="78">
        <f t="shared" si="110"/>
        <v>0</v>
      </c>
      <c r="BT82" s="78">
        <f t="shared" si="111"/>
        <v>70</v>
      </c>
      <c r="BU82" s="78">
        <f t="shared" si="112"/>
        <v>9</v>
      </c>
      <c r="BV82" s="78">
        <f t="shared" si="113"/>
        <v>0</v>
      </c>
      <c r="BW82" s="78">
        <f t="shared" si="114"/>
        <v>0</v>
      </c>
      <c r="BX82" s="76"/>
      <c r="BY82" s="76"/>
      <c r="BZ82" s="78">
        <f t="shared" si="115"/>
        <v>0</v>
      </c>
      <c r="CA82" s="78"/>
      <c r="CB82" s="78"/>
      <c r="CC82" s="78">
        <f t="shared" si="116"/>
        <v>0</v>
      </c>
      <c r="CD82" s="78"/>
      <c r="CE82" s="78"/>
      <c r="CF82" s="78">
        <f t="shared" si="117"/>
        <v>0</v>
      </c>
      <c r="CG82" s="76"/>
      <c r="CH82" s="78"/>
      <c r="CI82" s="78">
        <f t="shared" si="118"/>
        <v>0</v>
      </c>
      <c r="CJ82" s="76"/>
      <c r="CK82" s="78"/>
      <c r="CL82" s="78">
        <f t="shared" si="119"/>
        <v>79</v>
      </c>
      <c r="CM82" s="76"/>
      <c r="CN82" s="78">
        <f t="shared" si="120"/>
        <v>0</v>
      </c>
      <c r="CO82" s="76"/>
      <c r="CP82" s="76"/>
      <c r="CQ82" s="76" t="str">
        <f t="shared" si="121"/>
        <v/>
      </c>
      <c r="CR82" s="76" t="str">
        <f t="shared" si="122"/>
        <v/>
      </c>
      <c r="CS82" s="76" t="str">
        <f t="shared" si="123"/>
        <v xml:space="preserve">   billones</v>
      </c>
      <c r="CT82" s="76" t="str">
        <f t="shared" si="124"/>
        <v/>
      </c>
      <c r="CU82" s="76" t="str">
        <f t="shared" si="125"/>
        <v/>
      </c>
      <c r="CV82" s="76" t="str">
        <f t="shared" si="126"/>
        <v xml:space="preserve">  mil</v>
      </c>
      <c r="CW82" s="76" t="str">
        <f t="shared" si="127"/>
        <v/>
      </c>
      <c r="CX82" s="76" t="str">
        <f t="shared" si="128"/>
        <v/>
      </c>
      <c r="CY82" s="76" t="str">
        <f t="shared" si="129"/>
        <v xml:space="preserve">   millones</v>
      </c>
      <c r="CZ82" s="76" t="str">
        <f t="shared" si="130"/>
        <v/>
      </c>
      <c r="DA82" s="76" t="str">
        <f t="shared" si="131"/>
        <v/>
      </c>
      <c r="DB82" s="76" t="str">
        <f t="shared" si="132"/>
        <v xml:space="preserve">  mil</v>
      </c>
      <c r="DC82" s="76" t="str">
        <f t="shared" si="133"/>
        <v/>
      </c>
      <c r="DD82" s="76" t="str">
        <f t="shared" si="134"/>
        <v xml:space="preserve">Setenta y </v>
      </c>
      <c r="DE82" s="76" t="str">
        <f t="shared" si="135"/>
        <v>Nueve Pesos</v>
      </c>
      <c r="DF82" s="76" t="str">
        <f t="shared" si="136"/>
        <v xml:space="preserve">  Centavos</v>
      </c>
      <c r="DG82" s="76" t="str">
        <f t="shared" si="137"/>
        <v xml:space="preserve">  centavos</v>
      </c>
      <c r="DH82" s="76" t="str">
        <f t="shared" si="138"/>
        <v xml:space="preserve"> </v>
      </c>
      <c r="DI82" s="76" t="str">
        <f t="shared" si="139"/>
        <v/>
      </c>
      <c r="DJ82" s="76"/>
      <c r="DK82" s="76" t="str">
        <f t="shared" si="140"/>
        <v xml:space="preserve"> </v>
      </c>
      <c r="DL82" s="76" t="str">
        <f t="shared" si="141"/>
        <v/>
      </c>
      <c r="DM82" s="76"/>
      <c r="DN82" s="76" t="str">
        <f t="shared" si="142"/>
        <v xml:space="preserve"> </v>
      </c>
      <c r="DO82" s="76" t="str">
        <f t="shared" si="143"/>
        <v/>
      </c>
      <c r="DP82" s="76"/>
      <c r="DQ82" s="76" t="str">
        <f t="shared" si="144"/>
        <v xml:space="preserve"> </v>
      </c>
      <c r="DR82" s="76" t="str">
        <f t="shared" si="145"/>
        <v/>
      </c>
      <c r="DS82" s="76"/>
      <c r="DT82" s="76" t="e">
        <f t="shared" si="146"/>
        <v>#N/A</v>
      </c>
      <c r="DU82" s="76" t="str">
        <f t="shared" si="147"/>
        <v xml:space="preserve"> Pesos</v>
      </c>
      <c r="DV82" s="76" t="str">
        <f t="shared" si="148"/>
        <v xml:space="preserve"> </v>
      </c>
      <c r="DW82" s="76" t="str">
        <f t="shared" si="149"/>
        <v/>
      </c>
      <c r="DX82" s="76"/>
      <c r="DY82" s="76"/>
      <c r="DZ82" s="76"/>
      <c r="EA82" s="76" t="str">
        <f t="shared" si="150"/>
        <v xml:space="preserve"> </v>
      </c>
      <c r="EB82" s="76"/>
      <c r="EC82" s="76"/>
      <c r="ED82" s="76" t="str">
        <f t="shared" si="151"/>
        <v xml:space="preserve"> </v>
      </c>
      <c r="EE82" s="76"/>
      <c r="EF82" s="76"/>
      <c r="EG82" s="79" t="str">
        <f t="shared" si="152"/>
        <v xml:space="preserve"> </v>
      </c>
      <c r="EH82" s="76"/>
      <c r="EI82" s="76"/>
      <c r="EJ82" s="79" t="str">
        <f t="shared" si="153"/>
        <v xml:space="preserve"> </v>
      </c>
      <c r="EK82" s="76"/>
      <c r="EL82" s="76"/>
      <c r="EM82" s="79" t="str">
        <f t="shared" si="154"/>
        <v>Setenta y Nueve Pesos</v>
      </c>
      <c r="EN82" s="79"/>
      <c r="EO82" s="79" t="str">
        <f t="shared" si="155"/>
        <v xml:space="preserve"> </v>
      </c>
      <c r="EP82" s="76"/>
    </row>
    <row r="83" spans="1:146" hidden="1" x14ac:dyDescent="0.2">
      <c r="A83" s="74">
        <v>80</v>
      </c>
      <c r="B83" s="75" t="str">
        <f t="shared" si="85"/>
        <v>Ochenta Pesos M/L</v>
      </c>
      <c r="C83" s="76"/>
      <c r="D83" s="77">
        <f t="shared" si="86"/>
        <v>80</v>
      </c>
      <c r="E83" s="76" t="str">
        <f t="shared" si="87"/>
        <v/>
      </c>
      <c r="F83" s="76" t="str">
        <f t="shared" si="88"/>
        <v xml:space="preserve"> Pesos</v>
      </c>
      <c r="G83" s="76" t="str">
        <f t="shared" si="89"/>
        <v xml:space="preserve">  billones</v>
      </c>
      <c r="H83" s="76"/>
      <c r="I83" s="76" t="str">
        <f t="shared" si="90"/>
        <v xml:space="preserve"> Pesos</v>
      </c>
      <c r="J83" s="76" t="s">
        <v>79</v>
      </c>
      <c r="K83" s="76"/>
      <c r="L83" s="76" t="str">
        <f t="shared" si="91"/>
        <v xml:space="preserve"> Pesos</v>
      </c>
      <c r="M83" s="76" t="str">
        <f t="shared" si="92"/>
        <v xml:space="preserve">  millones</v>
      </c>
      <c r="N83" s="76"/>
      <c r="O83" s="76" t="str">
        <f t="shared" si="93"/>
        <v xml:space="preserve"> Pesos</v>
      </c>
      <c r="P83" s="76" t="s">
        <v>79</v>
      </c>
      <c r="Q83" s="76"/>
      <c r="R83" s="76" t="str">
        <f t="shared" si="94"/>
        <v xml:space="preserve"> Pesos</v>
      </c>
      <c r="S83" s="76" t="str">
        <f t="shared" si="95"/>
        <v xml:space="preserve"> Pesos</v>
      </c>
      <c r="T83" s="76" t="str">
        <f t="shared" si="96"/>
        <v xml:space="preserve"> Centavos</v>
      </c>
      <c r="U83" s="76" t="str">
        <f t="shared" si="97"/>
        <v xml:space="preserve"> centavos</v>
      </c>
      <c r="V83" s="76">
        <v>15</v>
      </c>
      <c r="W83" s="76">
        <v>14</v>
      </c>
      <c r="X83" s="76">
        <v>13</v>
      </c>
      <c r="Y83" s="76">
        <v>12</v>
      </c>
      <c r="Z83" s="76">
        <v>11</v>
      </c>
      <c r="AA83" s="76">
        <v>10</v>
      </c>
      <c r="AB83" s="76">
        <v>9</v>
      </c>
      <c r="AC83" s="76">
        <f t="shared" si="84"/>
        <v>8</v>
      </c>
      <c r="AD83" s="76">
        <f t="shared" si="84"/>
        <v>7</v>
      </c>
      <c r="AE83" s="76">
        <f t="shared" si="84"/>
        <v>6</v>
      </c>
      <c r="AF83" s="76">
        <f t="shared" si="84"/>
        <v>5</v>
      </c>
      <c r="AG83" s="76">
        <f t="shared" si="84"/>
        <v>4</v>
      </c>
      <c r="AH83" s="76">
        <f t="shared" si="84"/>
        <v>3</v>
      </c>
      <c r="AI83" s="76">
        <f t="shared" si="84"/>
        <v>2</v>
      </c>
      <c r="AJ83" s="76">
        <f t="shared" si="84"/>
        <v>1</v>
      </c>
      <c r="AK83" s="76">
        <f t="shared" si="84"/>
        <v>0</v>
      </c>
      <c r="AL83" s="76">
        <f t="shared" si="84"/>
        <v>-1</v>
      </c>
      <c r="AM83" s="76">
        <f t="shared" si="84"/>
        <v>-2</v>
      </c>
      <c r="AN83" s="76"/>
      <c r="AO83" s="78">
        <f t="shared" si="156"/>
        <v>0</v>
      </c>
      <c r="AP83" s="78">
        <f t="shared" si="156"/>
        <v>0</v>
      </c>
      <c r="AQ83" s="78">
        <f t="shared" si="156"/>
        <v>0</v>
      </c>
      <c r="AR83" s="78">
        <f t="shared" si="156"/>
        <v>0</v>
      </c>
      <c r="AS83" s="78">
        <f t="shared" si="156"/>
        <v>0</v>
      </c>
      <c r="AT83" s="78">
        <f t="shared" si="156"/>
        <v>0</v>
      </c>
      <c r="AU83" s="78">
        <f t="shared" si="156"/>
        <v>0</v>
      </c>
      <c r="AV83" s="78">
        <f t="shared" si="156"/>
        <v>0</v>
      </c>
      <c r="AW83" s="78">
        <f t="shared" si="156"/>
        <v>0</v>
      </c>
      <c r="AX83" s="78">
        <f t="shared" si="156"/>
        <v>0</v>
      </c>
      <c r="AY83" s="78">
        <f t="shared" si="156"/>
        <v>0</v>
      </c>
      <c r="AZ83" s="78">
        <f t="shared" si="156"/>
        <v>0</v>
      </c>
      <c r="BA83" s="78">
        <f t="shared" si="156"/>
        <v>0</v>
      </c>
      <c r="BB83" s="78">
        <f t="shared" si="156"/>
        <v>8</v>
      </c>
      <c r="BC83" s="78">
        <f t="shared" si="156"/>
        <v>80</v>
      </c>
      <c r="BD83" s="78">
        <f t="shared" si="80"/>
        <v>800</v>
      </c>
      <c r="BE83" s="78">
        <f t="shared" si="80"/>
        <v>8000</v>
      </c>
      <c r="BF83" s="76"/>
      <c r="BG83" s="76">
        <f t="shared" si="98"/>
        <v>0</v>
      </c>
      <c r="BH83" s="78">
        <f t="shared" si="99"/>
        <v>0</v>
      </c>
      <c r="BI83" s="78">
        <f t="shared" si="100"/>
        <v>0</v>
      </c>
      <c r="BJ83" s="78">
        <f t="shared" si="101"/>
        <v>0</v>
      </c>
      <c r="BK83" s="78">
        <f t="shared" si="102"/>
        <v>0</v>
      </c>
      <c r="BL83" s="78">
        <f t="shared" si="103"/>
        <v>0</v>
      </c>
      <c r="BM83" s="78">
        <f t="shared" si="104"/>
        <v>0</v>
      </c>
      <c r="BN83" s="78">
        <f t="shared" si="105"/>
        <v>0</v>
      </c>
      <c r="BO83" s="78">
        <f t="shared" si="106"/>
        <v>0</v>
      </c>
      <c r="BP83" s="78">
        <f t="shared" si="107"/>
        <v>0</v>
      </c>
      <c r="BQ83" s="78">
        <f t="shared" si="108"/>
        <v>0</v>
      </c>
      <c r="BR83" s="78">
        <f t="shared" si="109"/>
        <v>0</v>
      </c>
      <c r="BS83" s="78">
        <f t="shared" si="110"/>
        <v>0</v>
      </c>
      <c r="BT83" s="78">
        <f t="shared" si="111"/>
        <v>80</v>
      </c>
      <c r="BU83" s="78">
        <f t="shared" si="112"/>
        <v>0</v>
      </c>
      <c r="BV83" s="78">
        <f t="shared" si="113"/>
        <v>0</v>
      </c>
      <c r="BW83" s="78">
        <f t="shared" si="114"/>
        <v>0</v>
      </c>
      <c r="BX83" s="76"/>
      <c r="BY83" s="76"/>
      <c r="BZ83" s="78">
        <f t="shared" si="115"/>
        <v>0</v>
      </c>
      <c r="CA83" s="78"/>
      <c r="CB83" s="78"/>
      <c r="CC83" s="78">
        <f t="shared" si="116"/>
        <v>0</v>
      </c>
      <c r="CD83" s="78"/>
      <c r="CE83" s="78"/>
      <c r="CF83" s="78">
        <f t="shared" si="117"/>
        <v>0</v>
      </c>
      <c r="CG83" s="76"/>
      <c r="CH83" s="78"/>
      <c r="CI83" s="78">
        <f t="shared" si="118"/>
        <v>0</v>
      </c>
      <c r="CJ83" s="76"/>
      <c r="CK83" s="78"/>
      <c r="CL83" s="78">
        <f t="shared" si="119"/>
        <v>80</v>
      </c>
      <c r="CM83" s="76"/>
      <c r="CN83" s="78">
        <f t="shared" si="120"/>
        <v>0</v>
      </c>
      <c r="CO83" s="76"/>
      <c r="CP83" s="76"/>
      <c r="CQ83" s="76" t="str">
        <f t="shared" si="121"/>
        <v/>
      </c>
      <c r="CR83" s="76" t="str">
        <f t="shared" si="122"/>
        <v/>
      </c>
      <c r="CS83" s="76" t="str">
        <f t="shared" si="123"/>
        <v xml:space="preserve">   billones</v>
      </c>
      <c r="CT83" s="76" t="str">
        <f t="shared" si="124"/>
        <v/>
      </c>
      <c r="CU83" s="76" t="str">
        <f t="shared" si="125"/>
        <v/>
      </c>
      <c r="CV83" s="76" t="str">
        <f t="shared" si="126"/>
        <v xml:space="preserve">  mil</v>
      </c>
      <c r="CW83" s="76" t="str">
        <f t="shared" si="127"/>
        <v/>
      </c>
      <c r="CX83" s="76" t="str">
        <f t="shared" si="128"/>
        <v/>
      </c>
      <c r="CY83" s="76" t="str">
        <f t="shared" si="129"/>
        <v xml:space="preserve">   millones</v>
      </c>
      <c r="CZ83" s="76" t="str">
        <f t="shared" si="130"/>
        <v/>
      </c>
      <c r="DA83" s="76" t="str">
        <f t="shared" si="131"/>
        <v/>
      </c>
      <c r="DB83" s="76" t="str">
        <f t="shared" si="132"/>
        <v xml:space="preserve">  mil</v>
      </c>
      <c r="DC83" s="76" t="str">
        <f t="shared" si="133"/>
        <v/>
      </c>
      <c r="DD83" s="76" t="str">
        <f t="shared" si="134"/>
        <v>Ochenta Pesos</v>
      </c>
      <c r="DE83" s="76" t="str">
        <f t="shared" si="135"/>
        <v xml:space="preserve">  Pesos</v>
      </c>
      <c r="DF83" s="76" t="str">
        <f t="shared" si="136"/>
        <v xml:space="preserve">  Centavos</v>
      </c>
      <c r="DG83" s="76" t="str">
        <f t="shared" si="137"/>
        <v xml:space="preserve">  centavos</v>
      </c>
      <c r="DH83" s="76" t="str">
        <f t="shared" si="138"/>
        <v xml:space="preserve"> </v>
      </c>
      <c r="DI83" s="76" t="str">
        <f t="shared" si="139"/>
        <v/>
      </c>
      <c r="DJ83" s="76"/>
      <c r="DK83" s="76" t="str">
        <f t="shared" si="140"/>
        <v xml:space="preserve"> </v>
      </c>
      <c r="DL83" s="76" t="str">
        <f t="shared" si="141"/>
        <v/>
      </c>
      <c r="DM83" s="76"/>
      <c r="DN83" s="76" t="str">
        <f t="shared" si="142"/>
        <v xml:space="preserve"> </v>
      </c>
      <c r="DO83" s="76" t="str">
        <f t="shared" si="143"/>
        <v/>
      </c>
      <c r="DP83" s="76"/>
      <c r="DQ83" s="76" t="str">
        <f t="shared" si="144"/>
        <v xml:space="preserve"> </v>
      </c>
      <c r="DR83" s="76" t="str">
        <f t="shared" si="145"/>
        <v/>
      </c>
      <c r="DS83" s="76"/>
      <c r="DT83" s="76" t="str">
        <f t="shared" si="146"/>
        <v>Ochenta</v>
      </c>
      <c r="DU83" s="76" t="str">
        <f t="shared" si="147"/>
        <v xml:space="preserve"> Pesos</v>
      </c>
      <c r="DV83" s="76" t="str">
        <f t="shared" si="148"/>
        <v xml:space="preserve"> </v>
      </c>
      <c r="DW83" s="76" t="str">
        <f t="shared" si="149"/>
        <v/>
      </c>
      <c r="DX83" s="76"/>
      <c r="DY83" s="76"/>
      <c r="DZ83" s="76"/>
      <c r="EA83" s="76" t="str">
        <f t="shared" si="150"/>
        <v xml:space="preserve"> </v>
      </c>
      <c r="EB83" s="76"/>
      <c r="EC83" s="76"/>
      <c r="ED83" s="76" t="str">
        <f t="shared" si="151"/>
        <v xml:space="preserve"> </v>
      </c>
      <c r="EE83" s="76"/>
      <c r="EF83" s="76"/>
      <c r="EG83" s="79" t="str">
        <f t="shared" si="152"/>
        <v xml:space="preserve"> </v>
      </c>
      <c r="EH83" s="76"/>
      <c r="EI83" s="76"/>
      <c r="EJ83" s="79" t="str">
        <f t="shared" si="153"/>
        <v xml:space="preserve"> </v>
      </c>
      <c r="EK83" s="76"/>
      <c r="EL83" s="76"/>
      <c r="EM83" s="79" t="str">
        <f t="shared" si="154"/>
        <v>Ochenta Pesos</v>
      </c>
      <c r="EN83" s="79"/>
      <c r="EO83" s="79" t="str">
        <f t="shared" si="155"/>
        <v xml:space="preserve"> </v>
      </c>
      <c r="EP83" s="76"/>
    </row>
    <row r="84" spans="1:146" hidden="1" x14ac:dyDescent="0.2">
      <c r="A84" s="74">
        <v>81</v>
      </c>
      <c r="B84" s="75" t="str">
        <f t="shared" si="85"/>
        <v>Ochenta y Un Pesos M/L</v>
      </c>
      <c r="C84" s="76"/>
      <c r="D84" s="77">
        <f t="shared" si="86"/>
        <v>81</v>
      </c>
      <c r="E84" s="76" t="str">
        <f t="shared" si="87"/>
        <v/>
      </c>
      <c r="F84" s="76" t="str">
        <f t="shared" si="88"/>
        <v xml:space="preserve"> Pesos</v>
      </c>
      <c r="G84" s="76" t="str">
        <f t="shared" si="89"/>
        <v xml:space="preserve">  billones</v>
      </c>
      <c r="H84" s="76"/>
      <c r="I84" s="76" t="str">
        <f t="shared" si="90"/>
        <v xml:space="preserve"> Pesos</v>
      </c>
      <c r="J84" s="76" t="s">
        <v>79</v>
      </c>
      <c r="K84" s="76"/>
      <c r="L84" s="76" t="str">
        <f t="shared" si="91"/>
        <v xml:space="preserve"> Pesos</v>
      </c>
      <c r="M84" s="76" t="str">
        <f t="shared" si="92"/>
        <v xml:space="preserve">  millones</v>
      </c>
      <c r="N84" s="76"/>
      <c r="O84" s="76" t="str">
        <f t="shared" si="93"/>
        <v xml:space="preserve"> Pesos</v>
      </c>
      <c r="P84" s="76" t="s">
        <v>79</v>
      </c>
      <c r="Q84" s="76"/>
      <c r="R84" s="76" t="str">
        <f t="shared" si="94"/>
        <v xml:space="preserve"> y </v>
      </c>
      <c r="S84" s="76" t="str">
        <f t="shared" si="95"/>
        <v xml:space="preserve"> Pesos</v>
      </c>
      <c r="T84" s="76" t="str">
        <f t="shared" si="96"/>
        <v xml:space="preserve"> Centavos</v>
      </c>
      <c r="U84" s="76" t="str">
        <f t="shared" si="97"/>
        <v xml:space="preserve"> centavos</v>
      </c>
      <c r="V84" s="76">
        <v>15</v>
      </c>
      <c r="W84" s="76">
        <v>14</v>
      </c>
      <c r="X84" s="76">
        <v>13</v>
      </c>
      <c r="Y84" s="76">
        <v>12</v>
      </c>
      <c r="Z84" s="76">
        <v>11</v>
      </c>
      <c r="AA84" s="76">
        <v>10</v>
      </c>
      <c r="AB84" s="76">
        <v>9</v>
      </c>
      <c r="AC84" s="76">
        <f t="shared" ref="AC84:AM99" si="157">AB84-1</f>
        <v>8</v>
      </c>
      <c r="AD84" s="76">
        <f t="shared" si="157"/>
        <v>7</v>
      </c>
      <c r="AE84" s="76">
        <f t="shared" si="157"/>
        <v>6</v>
      </c>
      <c r="AF84" s="76">
        <f t="shared" si="157"/>
        <v>5</v>
      </c>
      <c r="AG84" s="76">
        <f t="shared" si="157"/>
        <v>4</v>
      </c>
      <c r="AH84" s="76">
        <f t="shared" si="157"/>
        <v>3</v>
      </c>
      <c r="AI84" s="76">
        <f t="shared" si="157"/>
        <v>2</v>
      </c>
      <c r="AJ84" s="76">
        <f t="shared" si="157"/>
        <v>1</v>
      </c>
      <c r="AK84" s="76">
        <f t="shared" si="157"/>
        <v>0</v>
      </c>
      <c r="AL84" s="76">
        <f t="shared" si="157"/>
        <v>-1</v>
      </c>
      <c r="AM84" s="76">
        <f t="shared" si="157"/>
        <v>-2</v>
      </c>
      <c r="AN84" s="76"/>
      <c r="AO84" s="78">
        <f t="shared" si="156"/>
        <v>0</v>
      </c>
      <c r="AP84" s="78">
        <f t="shared" si="156"/>
        <v>0</v>
      </c>
      <c r="AQ84" s="78">
        <f t="shared" si="156"/>
        <v>0</v>
      </c>
      <c r="AR84" s="78">
        <f t="shared" si="156"/>
        <v>0</v>
      </c>
      <c r="AS84" s="78">
        <f t="shared" si="156"/>
        <v>0</v>
      </c>
      <c r="AT84" s="78">
        <f t="shared" si="156"/>
        <v>0</v>
      </c>
      <c r="AU84" s="78">
        <f t="shared" si="156"/>
        <v>0</v>
      </c>
      <c r="AV84" s="78">
        <f t="shared" si="156"/>
        <v>0</v>
      </c>
      <c r="AW84" s="78">
        <f t="shared" si="156"/>
        <v>0</v>
      </c>
      <c r="AX84" s="78">
        <f t="shared" si="156"/>
        <v>0</v>
      </c>
      <c r="AY84" s="78">
        <f t="shared" si="156"/>
        <v>0</v>
      </c>
      <c r="AZ84" s="78">
        <f t="shared" si="156"/>
        <v>0</v>
      </c>
      <c r="BA84" s="78">
        <f t="shared" si="156"/>
        <v>0</v>
      </c>
      <c r="BB84" s="78">
        <f t="shared" si="156"/>
        <v>8</v>
      </c>
      <c r="BC84" s="78">
        <f t="shared" si="156"/>
        <v>81</v>
      </c>
      <c r="BD84" s="78">
        <f t="shared" si="156"/>
        <v>810</v>
      </c>
      <c r="BE84" s="78">
        <f t="shared" ref="BE84:BE147" si="158">INT($D84/10^AM84)</f>
        <v>8100</v>
      </c>
      <c r="BF84" s="76"/>
      <c r="BG84" s="76">
        <f t="shared" si="98"/>
        <v>0</v>
      </c>
      <c r="BH84" s="78">
        <f t="shared" si="99"/>
        <v>0</v>
      </c>
      <c r="BI84" s="78">
        <f t="shared" si="100"/>
        <v>0</v>
      </c>
      <c r="BJ84" s="78">
        <f t="shared" si="101"/>
        <v>0</v>
      </c>
      <c r="BK84" s="78">
        <f t="shared" si="102"/>
        <v>0</v>
      </c>
      <c r="BL84" s="78">
        <f t="shared" si="103"/>
        <v>0</v>
      </c>
      <c r="BM84" s="78">
        <f t="shared" si="104"/>
        <v>0</v>
      </c>
      <c r="BN84" s="78">
        <f t="shared" si="105"/>
        <v>0</v>
      </c>
      <c r="BO84" s="78">
        <f t="shared" si="106"/>
        <v>0</v>
      </c>
      <c r="BP84" s="78">
        <f t="shared" si="107"/>
        <v>0</v>
      </c>
      <c r="BQ84" s="78">
        <f t="shared" si="108"/>
        <v>0</v>
      </c>
      <c r="BR84" s="78">
        <f t="shared" si="109"/>
        <v>0</v>
      </c>
      <c r="BS84" s="78">
        <f t="shared" si="110"/>
        <v>0</v>
      </c>
      <c r="BT84" s="78">
        <f t="shared" si="111"/>
        <v>80</v>
      </c>
      <c r="BU84" s="78">
        <f t="shared" si="112"/>
        <v>1</v>
      </c>
      <c r="BV84" s="78">
        <f t="shared" si="113"/>
        <v>0</v>
      </c>
      <c r="BW84" s="78">
        <f t="shared" si="114"/>
        <v>0</v>
      </c>
      <c r="BX84" s="76"/>
      <c r="BY84" s="76"/>
      <c r="BZ84" s="78">
        <f t="shared" si="115"/>
        <v>0</v>
      </c>
      <c r="CA84" s="78"/>
      <c r="CB84" s="78"/>
      <c r="CC84" s="78">
        <f t="shared" si="116"/>
        <v>0</v>
      </c>
      <c r="CD84" s="78"/>
      <c r="CE84" s="78"/>
      <c r="CF84" s="78">
        <f t="shared" si="117"/>
        <v>0</v>
      </c>
      <c r="CG84" s="76"/>
      <c r="CH84" s="78"/>
      <c r="CI84" s="78">
        <f t="shared" si="118"/>
        <v>0</v>
      </c>
      <c r="CJ84" s="76"/>
      <c r="CK84" s="78"/>
      <c r="CL84" s="78">
        <f t="shared" si="119"/>
        <v>81</v>
      </c>
      <c r="CM84" s="76"/>
      <c r="CN84" s="78">
        <f t="shared" si="120"/>
        <v>0</v>
      </c>
      <c r="CO84" s="76"/>
      <c r="CP84" s="76"/>
      <c r="CQ84" s="76" t="str">
        <f t="shared" si="121"/>
        <v/>
      </c>
      <c r="CR84" s="76" t="str">
        <f t="shared" si="122"/>
        <v/>
      </c>
      <c r="CS84" s="76" t="str">
        <f t="shared" si="123"/>
        <v xml:space="preserve">   billones</v>
      </c>
      <c r="CT84" s="76" t="str">
        <f t="shared" si="124"/>
        <v/>
      </c>
      <c r="CU84" s="76" t="str">
        <f t="shared" si="125"/>
        <v/>
      </c>
      <c r="CV84" s="76" t="str">
        <f t="shared" si="126"/>
        <v xml:space="preserve">  mil</v>
      </c>
      <c r="CW84" s="76" t="str">
        <f t="shared" si="127"/>
        <v/>
      </c>
      <c r="CX84" s="76" t="str">
        <f t="shared" si="128"/>
        <v/>
      </c>
      <c r="CY84" s="76" t="str">
        <f t="shared" si="129"/>
        <v xml:space="preserve">   millones</v>
      </c>
      <c r="CZ84" s="76" t="str">
        <f t="shared" si="130"/>
        <v/>
      </c>
      <c r="DA84" s="76" t="str">
        <f t="shared" si="131"/>
        <v/>
      </c>
      <c r="DB84" s="76" t="str">
        <f t="shared" si="132"/>
        <v xml:space="preserve">  mil</v>
      </c>
      <c r="DC84" s="76" t="str">
        <f t="shared" si="133"/>
        <v/>
      </c>
      <c r="DD84" s="76" t="str">
        <f t="shared" si="134"/>
        <v xml:space="preserve">Ochenta y </v>
      </c>
      <c r="DE84" s="76" t="str">
        <f t="shared" si="135"/>
        <v>Un Pesos</v>
      </c>
      <c r="DF84" s="76" t="str">
        <f t="shared" si="136"/>
        <v xml:space="preserve">  Centavos</v>
      </c>
      <c r="DG84" s="76" t="str">
        <f t="shared" si="137"/>
        <v xml:space="preserve">  centavos</v>
      </c>
      <c r="DH84" s="76" t="str">
        <f t="shared" si="138"/>
        <v xml:space="preserve"> </v>
      </c>
      <c r="DI84" s="76" t="str">
        <f t="shared" si="139"/>
        <v/>
      </c>
      <c r="DJ84" s="76"/>
      <c r="DK84" s="76" t="str">
        <f t="shared" si="140"/>
        <v xml:space="preserve"> </v>
      </c>
      <c r="DL84" s="76" t="str">
        <f t="shared" si="141"/>
        <v/>
      </c>
      <c r="DM84" s="76"/>
      <c r="DN84" s="76" t="str">
        <f t="shared" si="142"/>
        <v xml:space="preserve"> </v>
      </c>
      <c r="DO84" s="76" t="str">
        <f t="shared" si="143"/>
        <v/>
      </c>
      <c r="DP84" s="76"/>
      <c r="DQ84" s="76" t="str">
        <f t="shared" si="144"/>
        <v xml:space="preserve"> </v>
      </c>
      <c r="DR84" s="76" t="str">
        <f t="shared" si="145"/>
        <v/>
      </c>
      <c r="DS84" s="76"/>
      <c r="DT84" s="76" t="e">
        <f t="shared" si="146"/>
        <v>#N/A</v>
      </c>
      <c r="DU84" s="76" t="str">
        <f t="shared" si="147"/>
        <v xml:space="preserve"> Pesos</v>
      </c>
      <c r="DV84" s="76" t="str">
        <f t="shared" si="148"/>
        <v xml:space="preserve"> </v>
      </c>
      <c r="DW84" s="76" t="str">
        <f t="shared" si="149"/>
        <v/>
      </c>
      <c r="DX84" s="76"/>
      <c r="DY84" s="76"/>
      <c r="DZ84" s="76"/>
      <c r="EA84" s="76" t="str">
        <f t="shared" si="150"/>
        <v xml:space="preserve"> </v>
      </c>
      <c r="EB84" s="76"/>
      <c r="EC84" s="76"/>
      <c r="ED84" s="76" t="str">
        <f t="shared" si="151"/>
        <v xml:space="preserve"> </v>
      </c>
      <c r="EE84" s="76"/>
      <c r="EF84" s="76"/>
      <c r="EG84" s="79" t="str">
        <f t="shared" si="152"/>
        <v xml:space="preserve"> </v>
      </c>
      <c r="EH84" s="76"/>
      <c r="EI84" s="76"/>
      <c r="EJ84" s="79" t="str">
        <f t="shared" si="153"/>
        <v xml:space="preserve"> </v>
      </c>
      <c r="EK84" s="76"/>
      <c r="EL84" s="76"/>
      <c r="EM84" s="79" t="str">
        <f t="shared" si="154"/>
        <v>Ochenta y Un Pesos</v>
      </c>
      <c r="EN84" s="79"/>
      <c r="EO84" s="79" t="str">
        <f t="shared" si="155"/>
        <v xml:space="preserve"> </v>
      </c>
      <c r="EP84" s="76"/>
    </row>
    <row r="85" spans="1:146" hidden="1" x14ac:dyDescent="0.2">
      <c r="A85" s="74">
        <v>82</v>
      </c>
      <c r="B85" s="75" t="str">
        <f t="shared" si="85"/>
        <v>Ochenta y Dos Pesos M/L</v>
      </c>
      <c r="C85" s="76"/>
      <c r="D85" s="77">
        <f t="shared" si="86"/>
        <v>82</v>
      </c>
      <c r="E85" s="76" t="str">
        <f t="shared" si="87"/>
        <v/>
      </c>
      <c r="F85" s="76" t="str">
        <f t="shared" si="88"/>
        <v xml:space="preserve"> Pesos</v>
      </c>
      <c r="G85" s="76" t="str">
        <f t="shared" si="89"/>
        <v xml:space="preserve">  billones</v>
      </c>
      <c r="H85" s="76"/>
      <c r="I85" s="76" t="str">
        <f t="shared" si="90"/>
        <v xml:space="preserve"> Pesos</v>
      </c>
      <c r="J85" s="76" t="s">
        <v>79</v>
      </c>
      <c r="K85" s="76"/>
      <c r="L85" s="76" t="str">
        <f t="shared" si="91"/>
        <v xml:space="preserve"> Pesos</v>
      </c>
      <c r="M85" s="76" t="str">
        <f t="shared" si="92"/>
        <v xml:space="preserve">  millones</v>
      </c>
      <c r="N85" s="76"/>
      <c r="O85" s="76" t="str">
        <f t="shared" si="93"/>
        <v xml:space="preserve"> Pesos</v>
      </c>
      <c r="P85" s="76" t="s">
        <v>79</v>
      </c>
      <c r="Q85" s="76"/>
      <c r="R85" s="76" t="str">
        <f t="shared" si="94"/>
        <v xml:space="preserve"> y </v>
      </c>
      <c r="S85" s="76" t="str">
        <f t="shared" si="95"/>
        <v xml:space="preserve"> Pesos</v>
      </c>
      <c r="T85" s="76" t="str">
        <f t="shared" si="96"/>
        <v xml:space="preserve"> Centavos</v>
      </c>
      <c r="U85" s="76" t="str">
        <f t="shared" si="97"/>
        <v xml:space="preserve"> centavos</v>
      </c>
      <c r="V85" s="76">
        <v>15</v>
      </c>
      <c r="W85" s="76">
        <v>14</v>
      </c>
      <c r="X85" s="76">
        <v>13</v>
      </c>
      <c r="Y85" s="76">
        <v>12</v>
      </c>
      <c r="Z85" s="76">
        <v>11</v>
      </c>
      <c r="AA85" s="76">
        <v>10</v>
      </c>
      <c r="AB85" s="76">
        <v>9</v>
      </c>
      <c r="AC85" s="76">
        <f t="shared" si="157"/>
        <v>8</v>
      </c>
      <c r="AD85" s="76">
        <f t="shared" si="157"/>
        <v>7</v>
      </c>
      <c r="AE85" s="76">
        <f t="shared" si="157"/>
        <v>6</v>
      </c>
      <c r="AF85" s="76">
        <f t="shared" si="157"/>
        <v>5</v>
      </c>
      <c r="AG85" s="76">
        <f t="shared" si="157"/>
        <v>4</v>
      </c>
      <c r="AH85" s="76">
        <f t="shared" si="157"/>
        <v>3</v>
      </c>
      <c r="AI85" s="76">
        <f t="shared" si="157"/>
        <v>2</v>
      </c>
      <c r="AJ85" s="76">
        <f t="shared" si="157"/>
        <v>1</v>
      </c>
      <c r="AK85" s="76">
        <f t="shared" si="157"/>
        <v>0</v>
      </c>
      <c r="AL85" s="76">
        <f t="shared" si="157"/>
        <v>-1</v>
      </c>
      <c r="AM85" s="76">
        <f t="shared" si="157"/>
        <v>-2</v>
      </c>
      <c r="AN85" s="76"/>
      <c r="AO85" s="78">
        <f t="shared" si="156"/>
        <v>0</v>
      </c>
      <c r="AP85" s="78">
        <f t="shared" si="156"/>
        <v>0</v>
      </c>
      <c r="AQ85" s="78">
        <f t="shared" si="156"/>
        <v>0</v>
      </c>
      <c r="AR85" s="78">
        <f t="shared" si="156"/>
        <v>0</v>
      </c>
      <c r="AS85" s="78">
        <f t="shared" si="156"/>
        <v>0</v>
      </c>
      <c r="AT85" s="78">
        <f t="shared" si="156"/>
        <v>0</v>
      </c>
      <c r="AU85" s="78">
        <f t="shared" si="156"/>
        <v>0</v>
      </c>
      <c r="AV85" s="78">
        <f t="shared" si="156"/>
        <v>0</v>
      </c>
      <c r="AW85" s="78">
        <f t="shared" si="156"/>
        <v>0</v>
      </c>
      <c r="AX85" s="78">
        <f t="shared" si="156"/>
        <v>0</v>
      </c>
      <c r="AY85" s="78">
        <f t="shared" si="156"/>
        <v>0</v>
      </c>
      <c r="AZ85" s="78">
        <f t="shared" si="156"/>
        <v>0</v>
      </c>
      <c r="BA85" s="78">
        <f t="shared" si="156"/>
        <v>0</v>
      </c>
      <c r="BB85" s="78">
        <f t="shared" si="156"/>
        <v>8</v>
      </c>
      <c r="BC85" s="78">
        <f t="shared" si="156"/>
        <v>82</v>
      </c>
      <c r="BD85" s="78">
        <f t="shared" si="156"/>
        <v>820</v>
      </c>
      <c r="BE85" s="78">
        <f t="shared" si="158"/>
        <v>8200</v>
      </c>
      <c r="BF85" s="76"/>
      <c r="BG85" s="76">
        <f t="shared" si="98"/>
        <v>0</v>
      </c>
      <c r="BH85" s="78">
        <f t="shared" si="99"/>
        <v>0</v>
      </c>
      <c r="BI85" s="78">
        <f t="shared" si="100"/>
        <v>0</v>
      </c>
      <c r="BJ85" s="78">
        <f t="shared" si="101"/>
        <v>0</v>
      </c>
      <c r="BK85" s="78">
        <f t="shared" si="102"/>
        <v>0</v>
      </c>
      <c r="BL85" s="78">
        <f t="shared" si="103"/>
        <v>0</v>
      </c>
      <c r="BM85" s="78">
        <f t="shared" si="104"/>
        <v>0</v>
      </c>
      <c r="BN85" s="78">
        <f t="shared" si="105"/>
        <v>0</v>
      </c>
      <c r="BO85" s="78">
        <f t="shared" si="106"/>
        <v>0</v>
      </c>
      <c r="BP85" s="78">
        <f t="shared" si="107"/>
        <v>0</v>
      </c>
      <c r="BQ85" s="78">
        <f t="shared" si="108"/>
        <v>0</v>
      </c>
      <c r="BR85" s="78">
        <f t="shared" si="109"/>
        <v>0</v>
      </c>
      <c r="BS85" s="78">
        <f t="shared" si="110"/>
        <v>0</v>
      </c>
      <c r="BT85" s="78">
        <f t="shared" si="111"/>
        <v>80</v>
      </c>
      <c r="BU85" s="78">
        <f t="shared" si="112"/>
        <v>2</v>
      </c>
      <c r="BV85" s="78">
        <f t="shared" si="113"/>
        <v>0</v>
      </c>
      <c r="BW85" s="78">
        <f t="shared" si="114"/>
        <v>0</v>
      </c>
      <c r="BX85" s="76"/>
      <c r="BY85" s="76"/>
      <c r="BZ85" s="78">
        <f t="shared" si="115"/>
        <v>0</v>
      </c>
      <c r="CA85" s="78"/>
      <c r="CB85" s="78"/>
      <c r="CC85" s="78">
        <f t="shared" si="116"/>
        <v>0</v>
      </c>
      <c r="CD85" s="78"/>
      <c r="CE85" s="78"/>
      <c r="CF85" s="78">
        <f t="shared" si="117"/>
        <v>0</v>
      </c>
      <c r="CG85" s="76"/>
      <c r="CH85" s="78"/>
      <c r="CI85" s="78">
        <f t="shared" si="118"/>
        <v>0</v>
      </c>
      <c r="CJ85" s="76"/>
      <c r="CK85" s="78"/>
      <c r="CL85" s="78">
        <f t="shared" si="119"/>
        <v>82</v>
      </c>
      <c r="CM85" s="76"/>
      <c r="CN85" s="78">
        <f t="shared" si="120"/>
        <v>0</v>
      </c>
      <c r="CO85" s="76"/>
      <c r="CP85" s="76"/>
      <c r="CQ85" s="76" t="str">
        <f t="shared" si="121"/>
        <v/>
      </c>
      <c r="CR85" s="76" t="str">
        <f t="shared" si="122"/>
        <v/>
      </c>
      <c r="CS85" s="76" t="str">
        <f t="shared" si="123"/>
        <v xml:space="preserve">   billones</v>
      </c>
      <c r="CT85" s="76" t="str">
        <f t="shared" si="124"/>
        <v/>
      </c>
      <c r="CU85" s="76" t="str">
        <f t="shared" si="125"/>
        <v/>
      </c>
      <c r="CV85" s="76" t="str">
        <f t="shared" si="126"/>
        <v xml:space="preserve">  mil</v>
      </c>
      <c r="CW85" s="76" t="str">
        <f t="shared" si="127"/>
        <v/>
      </c>
      <c r="CX85" s="76" t="str">
        <f t="shared" si="128"/>
        <v/>
      </c>
      <c r="CY85" s="76" t="str">
        <f t="shared" si="129"/>
        <v xml:space="preserve">   millones</v>
      </c>
      <c r="CZ85" s="76" t="str">
        <f t="shared" si="130"/>
        <v/>
      </c>
      <c r="DA85" s="76" t="str">
        <f t="shared" si="131"/>
        <v/>
      </c>
      <c r="DB85" s="76" t="str">
        <f t="shared" si="132"/>
        <v xml:space="preserve">  mil</v>
      </c>
      <c r="DC85" s="76" t="str">
        <f t="shared" si="133"/>
        <v/>
      </c>
      <c r="DD85" s="76" t="str">
        <f t="shared" si="134"/>
        <v xml:space="preserve">Ochenta y </v>
      </c>
      <c r="DE85" s="76" t="str">
        <f t="shared" si="135"/>
        <v>Dos Pesos</v>
      </c>
      <c r="DF85" s="76" t="str">
        <f t="shared" si="136"/>
        <v xml:space="preserve">  Centavos</v>
      </c>
      <c r="DG85" s="76" t="str">
        <f t="shared" si="137"/>
        <v xml:space="preserve">  centavos</v>
      </c>
      <c r="DH85" s="76" t="str">
        <f t="shared" si="138"/>
        <v xml:space="preserve"> </v>
      </c>
      <c r="DI85" s="76" t="str">
        <f t="shared" si="139"/>
        <v/>
      </c>
      <c r="DJ85" s="76"/>
      <c r="DK85" s="76" t="str">
        <f t="shared" si="140"/>
        <v xml:space="preserve"> </v>
      </c>
      <c r="DL85" s="76" t="str">
        <f t="shared" si="141"/>
        <v/>
      </c>
      <c r="DM85" s="76"/>
      <c r="DN85" s="76" t="str">
        <f t="shared" si="142"/>
        <v xml:space="preserve"> </v>
      </c>
      <c r="DO85" s="76" t="str">
        <f t="shared" si="143"/>
        <v/>
      </c>
      <c r="DP85" s="76"/>
      <c r="DQ85" s="76" t="str">
        <f t="shared" si="144"/>
        <v xml:space="preserve"> </v>
      </c>
      <c r="DR85" s="76" t="str">
        <f t="shared" si="145"/>
        <v/>
      </c>
      <c r="DS85" s="76"/>
      <c r="DT85" s="76" t="e">
        <f t="shared" si="146"/>
        <v>#N/A</v>
      </c>
      <c r="DU85" s="76" t="str">
        <f t="shared" si="147"/>
        <v xml:space="preserve"> Pesos</v>
      </c>
      <c r="DV85" s="76" t="str">
        <f t="shared" si="148"/>
        <v xml:space="preserve"> </v>
      </c>
      <c r="DW85" s="76" t="str">
        <f t="shared" si="149"/>
        <v/>
      </c>
      <c r="DX85" s="76"/>
      <c r="DY85" s="76"/>
      <c r="DZ85" s="76"/>
      <c r="EA85" s="76" t="str">
        <f t="shared" si="150"/>
        <v xml:space="preserve"> </v>
      </c>
      <c r="EB85" s="76"/>
      <c r="EC85" s="76"/>
      <c r="ED85" s="76" t="str">
        <f t="shared" si="151"/>
        <v xml:space="preserve"> </v>
      </c>
      <c r="EE85" s="76"/>
      <c r="EF85" s="76"/>
      <c r="EG85" s="79" t="str">
        <f t="shared" si="152"/>
        <v xml:space="preserve"> </v>
      </c>
      <c r="EH85" s="76"/>
      <c r="EI85" s="76"/>
      <c r="EJ85" s="79" t="str">
        <f t="shared" si="153"/>
        <v xml:space="preserve"> </v>
      </c>
      <c r="EK85" s="76"/>
      <c r="EL85" s="76"/>
      <c r="EM85" s="79" t="str">
        <f t="shared" si="154"/>
        <v>Ochenta y Dos Pesos</v>
      </c>
      <c r="EN85" s="79"/>
      <c r="EO85" s="79" t="str">
        <f t="shared" si="155"/>
        <v xml:space="preserve"> </v>
      </c>
      <c r="EP85" s="76"/>
    </row>
    <row r="86" spans="1:146" hidden="1" x14ac:dyDescent="0.2">
      <c r="A86" s="74">
        <v>83</v>
      </c>
      <c r="B86" s="75" t="str">
        <f t="shared" si="85"/>
        <v>Ochenta y Tres Pesos M/L</v>
      </c>
      <c r="C86" s="76"/>
      <c r="D86" s="77">
        <f t="shared" si="86"/>
        <v>83</v>
      </c>
      <c r="E86" s="76" t="str">
        <f t="shared" si="87"/>
        <v/>
      </c>
      <c r="F86" s="76" t="str">
        <f t="shared" si="88"/>
        <v xml:space="preserve"> Pesos</v>
      </c>
      <c r="G86" s="76" t="str">
        <f t="shared" si="89"/>
        <v xml:space="preserve">  billones</v>
      </c>
      <c r="H86" s="76"/>
      <c r="I86" s="76" t="str">
        <f t="shared" si="90"/>
        <v xml:space="preserve"> Pesos</v>
      </c>
      <c r="J86" s="76" t="s">
        <v>79</v>
      </c>
      <c r="K86" s="76"/>
      <c r="L86" s="76" t="str">
        <f t="shared" si="91"/>
        <v xml:space="preserve"> Pesos</v>
      </c>
      <c r="M86" s="76" t="str">
        <f t="shared" si="92"/>
        <v xml:space="preserve">  millones</v>
      </c>
      <c r="N86" s="76"/>
      <c r="O86" s="76" t="str">
        <f t="shared" si="93"/>
        <v xml:space="preserve"> Pesos</v>
      </c>
      <c r="P86" s="76" t="s">
        <v>79</v>
      </c>
      <c r="Q86" s="76"/>
      <c r="R86" s="76" t="str">
        <f t="shared" si="94"/>
        <v xml:space="preserve"> y </v>
      </c>
      <c r="S86" s="76" t="str">
        <f t="shared" si="95"/>
        <v xml:space="preserve"> Pesos</v>
      </c>
      <c r="T86" s="76" t="str">
        <f t="shared" si="96"/>
        <v xml:space="preserve"> Centavos</v>
      </c>
      <c r="U86" s="76" t="str">
        <f t="shared" si="97"/>
        <v xml:space="preserve"> centavos</v>
      </c>
      <c r="V86" s="76">
        <v>15</v>
      </c>
      <c r="W86" s="76">
        <v>14</v>
      </c>
      <c r="X86" s="76">
        <v>13</v>
      </c>
      <c r="Y86" s="76">
        <v>12</v>
      </c>
      <c r="Z86" s="76">
        <v>11</v>
      </c>
      <c r="AA86" s="76">
        <v>10</v>
      </c>
      <c r="AB86" s="76">
        <v>9</v>
      </c>
      <c r="AC86" s="76">
        <f t="shared" si="157"/>
        <v>8</v>
      </c>
      <c r="AD86" s="76">
        <f t="shared" si="157"/>
        <v>7</v>
      </c>
      <c r="AE86" s="76">
        <f t="shared" si="157"/>
        <v>6</v>
      </c>
      <c r="AF86" s="76">
        <f t="shared" si="157"/>
        <v>5</v>
      </c>
      <c r="AG86" s="76">
        <f t="shared" si="157"/>
        <v>4</v>
      </c>
      <c r="AH86" s="76">
        <f t="shared" si="157"/>
        <v>3</v>
      </c>
      <c r="AI86" s="76">
        <f t="shared" si="157"/>
        <v>2</v>
      </c>
      <c r="AJ86" s="76">
        <f t="shared" si="157"/>
        <v>1</v>
      </c>
      <c r="AK86" s="76">
        <f t="shared" si="157"/>
        <v>0</v>
      </c>
      <c r="AL86" s="76">
        <f t="shared" si="157"/>
        <v>-1</v>
      </c>
      <c r="AM86" s="76">
        <f t="shared" si="157"/>
        <v>-2</v>
      </c>
      <c r="AN86" s="76"/>
      <c r="AO86" s="78">
        <f t="shared" si="156"/>
        <v>0</v>
      </c>
      <c r="AP86" s="78">
        <f t="shared" si="156"/>
        <v>0</v>
      </c>
      <c r="AQ86" s="78">
        <f t="shared" si="156"/>
        <v>0</v>
      </c>
      <c r="AR86" s="78">
        <f t="shared" si="156"/>
        <v>0</v>
      </c>
      <c r="AS86" s="78">
        <f t="shared" si="156"/>
        <v>0</v>
      </c>
      <c r="AT86" s="78">
        <f t="shared" si="156"/>
        <v>0</v>
      </c>
      <c r="AU86" s="78">
        <f t="shared" si="156"/>
        <v>0</v>
      </c>
      <c r="AV86" s="78">
        <f t="shared" si="156"/>
        <v>0</v>
      </c>
      <c r="AW86" s="78">
        <f t="shared" si="156"/>
        <v>0</v>
      </c>
      <c r="AX86" s="78">
        <f t="shared" si="156"/>
        <v>0</v>
      </c>
      <c r="AY86" s="78">
        <f t="shared" si="156"/>
        <v>0</v>
      </c>
      <c r="AZ86" s="78">
        <f t="shared" si="156"/>
        <v>0</v>
      </c>
      <c r="BA86" s="78">
        <f t="shared" si="156"/>
        <v>0</v>
      </c>
      <c r="BB86" s="78">
        <f t="shared" si="156"/>
        <v>8</v>
      </c>
      <c r="BC86" s="78">
        <f t="shared" si="156"/>
        <v>83</v>
      </c>
      <c r="BD86" s="78">
        <f t="shared" si="156"/>
        <v>830</v>
      </c>
      <c r="BE86" s="78">
        <f t="shared" si="158"/>
        <v>8300</v>
      </c>
      <c r="BF86" s="76"/>
      <c r="BG86" s="76">
        <f t="shared" si="98"/>
        <v>0</v>
      </c>
      <c r="BH86" s="78">
        <f t="shared" si="99"/>
        <v>0</v>
      </c>
      <c r="BI86" s="78">
        <f t="shared" si="100"/>
        <v>0</v>
      </c>
      <c r="BJ86" s="78">
        <f t="shared" si="101"/>
        <v>0</v>
      </c>
      <c r="BK86" s="78">
        <f t="shared" si="102"/>
        <v>0</v>
      </c>
      <c r="BL86" s="78">
        <f t="shared" si="103"/>
        <v>0</v>
      </c>
      <c r="BM86" s="78">
        <f t="shared" si="104"/>
        <v>0</v>
      </c>
      <c r="BN86" s="78">
        <f t="shared" si="105"/>
        <v>0</v>
      </c>
      <c r="BO86" s="78">
        <f t="shared" si="106"/>
        <v>0</v>
      </c>
      <c r="BP86" s="78">
        <f t="shared" si="107"/>
        <v>0</v>
      </c>
      <c r="BQ86" s="78">
        <f t="shared" si="108"/>
        <v>0</v>
      </c>
      <c r="BR86" s="78">
        <f t="shared" si="109"/>
        <v>0</v>
      </c>
      <c r="BS86" s="78">
        <f t="shared" si="110"/>
        <v>0</v>
      </c>
      <c r="BT86" s="78">
        <f t="shared" si="111"/>
        <v>80</v>
      </c>
      <c r="BU86" s="78">
        <f t="shared" si="112"/>
        <v>3</v>
      </c>
      <c r="BV86" s="78">
        <f t="shared" si="113"/>
        <v>0</v>
      </c>
      <c r="BW86" s="78">
        <f t="shared" si="114"/>
        <v>0</v>
      </c>
      <c r="BX86" s="76"/>
      <c r="BY86" s="76"/>
      <c r="BZ86" s="78">
        <f t="shared" si="115"/>
        <v>0</v>
      </c>
      <c r="CA86" s="78"/>
      <c r="CB86" s="78"/>
      <c r="CC86" s="78">
        <f t="shared" si="116"/>
        <v>0</v>
      </c>
      <c r="CD86" s="78"/>
      <c r="CE86" s="78"/>
      <c r="CF86" s="78">
        <f t="shared" si="117"/>
        <v>0</v>
      </c>
      <c r="CG86" s="76"/>
      <c r="CH86" s="78"/>
      <c r="CI86" s="78">
        <f t="shared" si="118"/>
        <v>0</v>
      </c>
      <c r="CJ86" s="76"/>
      <c r="CK86" s="78"/>
      <c r="CL86" s="78">
        <f t="shared" si="119"/>
        <v>83</v>
      </c>
      <c r="CM86" s="76"/>
      <c r="CN86" s="78">
        <f t="shared" si="120"/>
        <v>0</v>
      </c>
      <c r="CO86" s="76"/>
      <c r="CP86" s="76"/>
      <c r="CQ86" s="76" t="str">
        <f t="shared" si="121"/>
        <v/>
      </c>
      <c r="CR86" s="76" t="str">
        <f t="shared" si="122"/>
        <v/>
      </c>
      <c r="CS86" s="76" t="str">
        <f t="shared" si="123"/>
        <v xml:space="preserve">   billones</v>
      </c>
      <c r="CT86" s="76" t="str">
        <f t="shared" si="124"/>
        <v/>
      </c>
      <c r="CU86" s="76" t="str">
        <f t="shared" si="125"/>
        <v/>
      </c>
      <c r="CV86" s="76" t="str">
        <f t="shared" si="126"/>
        <v xml:space="preserve">  mil</v>
      </c>
      <c r="CW86" s="76" t="str">
        <f t="shared" si="127"/>
        <v/>
      </c>
      <c r="CX86" s="76" t="str">
        <f t="shared" si="128"/>
        <v/>
      </c>
      <c r="CY86" s="76" t="str">
        <f t="shared" si="129"/>
        <v xml:space="preserve">   millones</v>
      </c>
      <c r="CZ86" s="76" t="str">
        <f t="shared" si="130"/>
        <v/>
      </c>
      <c r="DA86" s="76" t="str">
        <f t="shared" si="131"/>
        <v/>
      </c>
      <c r="DB86" s="76" t="str">
        <f t="shared" si="132"/>
        <v xml:space="preserve">  mil</v>
      </c>
      <c r="DC86" s="76" t="str">
        <f t="shared" si="133"/>
        <v/>
      </c>
      <c r="DD86" s="76" t="str">
        <f t="shared" si="134"/>
        <v xml:space="preserve">Ochenta y </v>
      </c>
      <c r="DE86" s="76" t="str">
        <f t="shared" si="135"/>
        <v>Tres Pesos</v>
      </c>
      <c r="DF86" s="76" t="str">
        <f t="shared" si="136"/>
        <v xml:space="preserve">  Centavos</v>
      </c>
      <c r="DG86" s="76" t="str">
        <f t="shared" si="137"/>
        <v xml:space="preserve">  centavos</v>
      </c>
      <c r="DH86" s="76" t="str">
        <f t="shared" si="138"/>
        <v xml:space="preserve"> </v>
      </c>
      <c r="DI86" s="76" t="str">
        <f t="shared" si="139"/>
        <v/>
      </c>
      <c r="DJ86" s="76"/>
      <c r="DK86" s="76" t="str">
        <f t="shared" si="140"/>
        <v xml:space="preserve"> </v>
      </c>
      <c r="DL86" s="76" t="str">
        <f t="shared" si="141"/>
        <v/>
      </c>
      <c r="DM86" s="76"/>
      <c r="DN86" s="76" t="str">
        <f t="shared" si="142"/>
        <v xml:space="preserve"> </v>
      </c>
      <c r="DO86" s="76" t="str">
        <f t="shared" si="143"/>
        <v/>
      </c>
      <c r="DP86" s="76"/>
      <c r="DQ86" s="76" t="str">
        <f t="shared" si="144"/>
        <v xml:space="preserve"> </v>
      </c>
      <c r="DR86" s="76" t="str">
        <f t="shared" si="145"/>
        <v/>
      </c>
      <c r="DS86" s="76"/>
      <c r="DT86" s="76" t="e">
        <f t="shared" si="146"/>
        <v>#N/A</v>
      </c>
      <c r="DU86" s="76" t="str">
        <f t="shared" si="147"/>
        <v xml:space="preserve"> Pesos</v>
      </c>
      <c r="DV86" s="76" t="str">
        <f t="shared" si="148"/>
        <v xml:space="preserve"> </v>
      </c>
      <c r="DW86" s="76" t="str">
        <f t="shared" si="149"/>
        <v/>
      </c>
      <c r="DX86" s="76"/>
      <c r="DY86" s="76"/>
      <c r="DZ86" s="76"/>
      <c r="EA86" s="76" t="str">
        <f t="shared" si="150"/>
        <v xml:space="preserve"> </v>
      </c>
      <c r="EB86" s="76"/>
      <c r="EC86" s="76"/>
      <c r="ED86" s="76" t="str">
        <f t="shared" si="151"/>
        <v xml:space="preserve"> </v>
      </c>
      <c r="EE86" s="76"/>
      <c r="EF86" s="76"/>
      <c r="EG86" s="79" t="str">
        <f t="shared" si="152"/>
        <v xml:space="preserve"> </v>
      </c>
      <c r="EH86" s="76"/>
      <c r="EI86" s="76"/>
      <c r="EJ86" s="79" t="str">
        <f t="shared" si="153"/>
        <v xml:space="preserve"> </v>
      </c>
      <c r="EK86" s="76"/>
      <c r="EL86" s="76"/>
      <c r="EM86" s="79" t="str">
        <f t="shared" si="154"/>
        <v>Ochenta y Tres Pesos</v>
      </c>
      <c r="EN86" s="79"/>
      <c r="EO86" s="79" t="str">
        <f t="shared" si="155"/>
        <v xml:space="preserve"> </v>
      </c>
      <c r="EP86" s="76"/>
    </row>
    <row r="87" spans="1:146" hidden="1" x14ac:dyDescent="0.2">
      <c r="A87" s="74">
        <v>84</v>
      </c>
      <c r="B87" s="75" t="str">
        <f t="shared" si="85"/>
        <v>Ochenta y Cuatro Pesos M/L</v>
      </c>
      <c r="C87" s="76"/>
      <c r="D87" s="77">
        <f t="shared" si="86"/>
        <v>84</v>
      </c>
      <c r="E87" s="76" t="str">
        <f t="shared" si="87"/>
        <v/>
      </c>
      <c r="F87" s="76" t="str">
        <f t="shared" si="88"/>
        <v xml:space="preserve"> Pesos</v>
      </c>
      <c r="G87" s="76" t="str">
        <f t="shared" si="89"/>
        <v xml:space="preserve">  billones</v>
      </c>
      <c r="H87" s="76"/>
      <c r="I87" s="76" t="str">
        <f t="shared" si="90"/>
        <v xml:space="preserve"> Pesos</v>
      </c>
      <c r="J87" s="76" t="s">
        <v>79</v>
      </c>
      <c r="K87" s="76"/>
      <c r="L87" s="76" t="str">
        <f t="shared" si="91"/>
        <v xml:space="preserve"> Pesos</v>
      </c>
      <c r="M87" s="76" t="str">
        <f t="shared" si="92"/>
        <v xml:space="preserve">  millones</v>
      </c>
      <c r="N87" s="76"/>
      <c r="O87" s="76" t="str">
        <f t="shared" si="93"/>
        <v xml:space="preserve"> Pesos</v>
      </c>
      <c r="P87" s="76" t="s">
        <v>79</v>
      </c>
      <c r="Q87" s="76"/>
      <c r="R87" s="76" t="str">
        <f t="shared" si="94"/>
        <v xml:space="preserve"> y </v>
      </c>
      <c r="S87" s="76" t="str">
        <f t="shared" si="95"/>
        <v xml:space="preserve"> Pesos</v>
      </c>
      <c r="T87" s="76" t="str">
        <f t="shared" si="96"/>
        <v xml:space="preserve"> Centavos</v>
      </c>
      <c r="U87" s="76" t="str">
        <f t="shared" si="97"/>
        <v xml:space="preserve"> centavos</v>
      </c>
      <c r="V87" s="76">
        <v>15</v>
      </c>
      <c r="W87" s="76">
        <v>14</v>
      </c>
      <c r="X87" s="76">
        <v>13</v>
      </c>
      <c r="Y87" s="76">
        <v>12</v>
      </c>
      <c r="Z87" s="76">
        <v>11</v>
      </c>
      <c r="AA87" s="76">
        <v>10</v>
      </c>
      <c r="AB87" s="76">
        <v>9</v>
      </c>
      <c r="AC87" s="76">
        <f t="shared" si="157"/>
        <v>8</v>
      </c>
      <c r="AD87" s="76">
        <f t="shared" si="157"/>
        <v>7</v>
      </c>
      <c r="AE87" s="76">
        <f t="shared" si="157"/>
        <v>6</v>
      </c>
      <c r="AF87" s="76">
        <f t="shared" si="157"/>
        <v>5</v>
      </c>
      <c r="AG87" s="76">
        <f t="shared" si="157"/>
        <v>4</v>
      </c>
      <c r="AH87" s="76">
        <f t="shared" si="157"/>
        <v>3</v>
      </c>
      <c r="AI87" s="76">
        <f t="shared" si="157"/>
        <v>2</v>
      </c>
      <c r="AJ87" s="76">
        <f t="shared" si="157"/>
        <v>1</v>
      </c>
      <c r="AK87" s="76">
        <f t="shared" si="157"/>
        <v>0</v>
      </c>
      <c r="AL87" s="76">
        <f t="shared" si="157"/>
        <v>-1</v>
      </c>
      <c r="AM87" s="76">
        <f t="shared" si="157"/>
        <v>-2</v>
      </c>
      <c r="AN87" s="76"/>
      <c r="AO87" s="78">
        <f t="shared" si="156"/>
        <v>0</v>
      </c>
      <c r="AP87" s="78">
        <f t="shared" si="156"/>
        <v>0</v>
      </c>
      <c r="AQ87" s="78">
        <f t="shared" si="156"/>
        <v>0</v>
      </c>
      <c r="AR87" s="78">
        <f t="shared" si="156"/>
        <v>0</v>
      </c>
      <c r="AS87" s="78">
        <f t="shared" si="156"/>
        <v>0</v>
      </c>
      <c r="AT87" s="78">
        <f t="shared" si="156"/>
        <v>0</v>
      </c>
      <c r="AU87" s="78">
        <f t="shared" si="156"/>
        <v>0</v>
      </c>
      <c r="AV87" s="78">
        <f t="shared" si="156"/>
        <v>0</v>
      </c>
      <c r="AW87" s="78">
        <f t="shared" si="156"/>
        <v>0</v>
      </c>
      <c r="AX87" s="78">
        <f t="shared" si="156"/>
        <v>0</v>
      </c>
      <c r="AY87" s="78">
        <f t="shared" si="156"/>
        <v>0</v>
      </c>
      <c r="AZ87" s="78">
        <f t="shared" si="156"/>
        <v>0</v>
      </c>
      <c r="BA87" s="78">
        <f t="shared" si="156"/>
        <v>0</v>
      </c>
      <c r="BB87" s="78">
        <f t="shared" si="156"/>
        <v>8</v>
      </c>
      <c r="BC87" s="78">
        <f t="shared" si="156"/>
        <v>84</v>
      </c>
      <c r="BD87" s="78">
        <f t="shared" si="156"/>
        <v>840</v>
      </c>
      <c r="BE87" s="78">
        <f t="shared" si="158"/>
        <v>8400</v>
      </c>
      <c r="BF87" s="76"/>
      <c r="BG87" s="76">
        <f t="shared" si="98"/>
        <v>0</v>
      </c>
      <c r="BH87" s="78">
        <f t="shared" si="99"/>
        <v>0</v>
      </c>
      <c r="BI87" s="78">
        <f t="shared" si="100"/>
        <v>0</v>
      </c>
      <c r="BJ87" s="78">
        <f t="shared" si="101"/>
        <v>0</v>
      </c>
      <c r="BK87" s="78">
        <f t="shared" si="102"/>
        <v>0</v>
      </c>
      <c r="BL87" s="78">
        <f t="shared" si="103"/>
        <v>0</v>
      </c>
      <c r="BM87" s="78">
        <f t="shared" si="104"/>
        <v>0</v>
      </c>
      <c r="BN87" s="78">
        <f t="shared" si="105"/>
        <v>0</v>
      </c>
      <c r="BO87" s="78">
        <f t="shared" si="106"/>
        <v>0</v>
      </c>
      <c r="BP87" s="78">
        <f t="shared" si="107"/>
        <v>0</v>
      </c>
      <c r="BQ87" s="78">
        <f t="shared" si="108"/>
        <v>0</v>
      </c>
      <c r="BR87" s="78">
        <f t="shared" si="109"/>
        <v>0</v>
      </c>
      <c r="BS87" s="78">
        <f t="shared" si="110"/>
        <v>0</v>
      </c>
      <c r="BT87" s="78">
        <f t="shared" si="111"/>
        <v>80</v>
      </c>
      <c r="BU87" s="78">
        <f t="shared" si="112"/>
        <v>4</v>
      </c>
      <c r="BV87" s="78">
        <f t="shared" si="113"/>
        <v>0</v>
      </c>
      <c r="BW87" s="78">
        <f t="shared" si="114"/>
        <v>0</v>
      </c>
      <c r="BX87" s="76"/>
      <c r="BY87" s="76"/>
      <c r="BZ87" s="78">
        <f t="shared" si="115"/>
        <v>0</v>
      </c>
      <c r="CA87" s="78"/>
      <c r="CB87" s="78"/>
      <c r="CC87" s="78">
        <f t="shared" si="116"/>
        <v>0</v>
      </c>
      <c r="CD87" s="78"/>
      <c r="CE87" s="78"/>
      <c r="CF87" s="78">
        <f t="shared" si="117"/>
        <v>0</v>
      </c>
      <c r="CG87" s="76"/>
      <c r="CH87" s="78"/>
      <c r="CI87" s="78">
        <f t="shared" si="118"/>
        <v>0</v>
      </c>
      <c r="CJ87" s="76"/>
      <c r="CK87" s="78"/>
      <c r="CL87" s="78">
        <f t="shared" si="119"/>
        <v>84</v>
      </c>
      <c r="CM87" s="76"/>
      <c r="CN87" s="78">
        <f t="shared" si="120"/>
        <v>0</v>
      </c>
      <c r="CO87" s="76"/>
      <c r="CP87" s="76"/>
      <c r="CQ87" s="76" t="str">
        <f t="shared" si="121"/>
        <v/>
      </c>
      <c r="CR87" s="76" t="str">
        <f t="shared" si="122"/>
        <v/>
      </c>
      <c r="CS87" s="76" t="str">
        <f t="shared" si="123"/>
        <v xml:space="preserve">   billones</v>
      </c>
      <c r="CT87" s="76" t="str">
        <f t="shared" si="124"/>
        <v/>
      </c>
      <c r="CU87" s="76" t="str">
        <f t="shared" si="125"/>
        <v/>
      </c>
      <c r="CV87" s="76" t="str">
        <f t="shared" si="126"/>
        <v xml:space="preserve">  mil</v>
      </c>
      <c r="CW87" s="76" t="str">
        <f t="shared" si="127"/>
        <v/>
      </c>
      <c r="CX87" s="76" t="str">
        <f t="shared" si="128"/>
        <v/>
      </c>
      <c r="CY87" s="76" t="str">
        <f t="shared" si="129"/>
        <v xml:space="preserve">   millones</v>
      </c>
      <c r="CZ87" s="76" t="str">
        <f t="shared" si="130"/>
        <v/>
      </c>
      <c r="DA87" s="76" t="str">
        <f t="shared" si="131"/>
        <v/>
      </c>
      <c r="DB87" s="76" t="str">
        <f t="shared" si="132"/>
        <v xml:space="preserve">  mil</v>
      </c>
      <c r="DC87" s="76" t="str">
        <f t="shared" si="133"/>
        <v/>
      </c>
      <c r="DD87" s="76" t="str">
        <f t="shared" si="134"/>
        <v xml:space="preserve">Ochenta y </v>
      </c>
      <c r="DE87" s="76" t="str">
        <f t="shared" si="135"/>
        <v>Cuatro Pesos</v>
      </c>
      <c r="DF87" s="76" t="str">
        <f t="shared" si="136"/>
        <v xml:space="preserve">  Centavos</v>
      </c>
      <c r="DG87" s="76" t="str">
        <f t="shared" si="137"/>
        <v xml:space="preserve">  centavos</v>
      </c>
      <c r="DH87" s="76" t="str">
        <f t="shared" si="138"/>
        <v xml:space="preserve"> </v>
      </c>
      <c r="DI87" s="76" t="str">
        <f t="shared" si="139"/>
        <v/>
      </c>
      <c r="DJ87" s="76"/>
      <c r="DK87" s="76" t="str">
        <f t="shared" si="140"/>
        <v xml:space="preserve"> </v>
      </c>
      <c r="DL87" s="76" t="str">
        <f t="shared" si="141"/>
        <v/>
      </c>
      <c r="DM87" s="76"/>
      <c r="DN87" s="76" t="str">
        <f t="shared" si="142"/>
        <v xml:space="preserve"> </v>
      </c>
      <c r="DO87" s="76" t="str">
        <f t="shared" si="143"/>
        <v/>
      </c>
      <c r="DP87" s="76"/>
      <c r="DQ87" s="76" t="str">
        <f t="shared" si="144"/>
        <v xml:space="preserve"> </v>
      </c>
      <c r="DR87" s="76" t="str">
        <f t="shared" si="145"/>
        <v/>
      </c>
      <c r="DS87" s="76"/>
      <c r="DT87" s="76" t="e">
        <f t="shared" si="146"/>
        <v>#N/A</v>
      </c>
      <c r="DU87" s="76" t="str">
        <f t="shared" si="147"/>
        <v xml:space="preserve"> Pesos</v>
      </c>
      <c r="DV87" s="76" t="str">
        <f t="shared" si="148"/>
        <v xml:space="preserve"> </v>
      </c>
      <c r="DW87" s="76" t="str">
        <f t="shared" si="149"/>
        <v/>
      </c>
      <c r="DX87" s="76"/>
      <c r="DY87" s="76"/>
      <c r="DZ87" s="76"/>
      <c r="EA87" s="76" t="str">
        <f t="shared" si="150"/>
        <v xml:space="preserve"> </v>
      </c>
      <c r="EB87" s="76"/>
      <c r="EC87" s="76"/>
      <c r="ED87" s="76" t="str">
        <f t="shared" si="151"/>
        <v xml:space="preserve"> </v>
      </c>
      <c r="EE87" s="76"/>
      <c r="EF87" s="76"/>
      <c r="EG87" s="79" t="str">
        <f t="shared" si="152"/>
        <v xml:space="preserve"> </v>
      </c>
      <c r="EH87" s="76"/>
      <c r="EI87" s="76"/>
      <c r="EJ87" s="79" t="str">
        <f t="shared" si="153"/>
        <v xml:space="preserve"> </v>
      </c>
      <c r="EK87" s="76"/>
      <c r="EL87" s="76"/>
      <c r="EM87" s="79" t="str">
        <f t="shared" si="154"/>
        <v>Ochenta y Cuatro Pesos</v>
      </c>
      <c r="EN87" s="79"/>
      <c r="EO87" s="79" t="str">
        <f t="shared" si="155"/>
        <v xml:space="preserve"> </v>
      </c>
      <c r="EP87" s="76"/>
    </row>
    <row r="88" spans="1:146" hidden="1" x14ac:dyDescent="0.2">
      <c r="A88" s="74">
        <v>85</v>
      </c>
      <c r="B88" s="75" t="str">
        <f t="shared" si="85"/>
        <v>Ochenta y Cinco Pesos M/L</v>
      </c>
      <c r="C88" s="76"/>
      <c r="D88" s="77">
        <f t="shared" si="86"/>
        <v>85</v>
      </c>
      <c r="E88" s="76" t="str">
        <f t="shared" si="87"/>
        <v/>
      </c>
      <c r="F88" s="76" t="str">
        <f t="shared" si="88"/>
        <v xml:space="preserve"> Pesos</v>
      </c>
      <c r="G88" s="76" t="str">
        <f t="shared" si="89"/>
        <v xml:space="preserve">  billones</v>
      </c>
      <c r="H88" s="76"/>
      <c r="I88" s="76" t="str">
        <f t="shared" si="90"/>
        <v xml:space="preserve"> Pesos</v>
      </c>
      <c r="J88" s="76" t="s">
        <v>79</v>
      </c>
      <c r="K88" s="76"/>
      <c r="L88" s="76" t="str">
        <f t="shared" si="91"/>
        <v xml:space="preserve"> Pesos</v>
      </c>
      <c r="M88" s="76" t="str">
        <f t="shared" si="92"/>
        <v xml:space="preserve">  millones</v>
      </c>
      <c r="N88" s="76"/>
      <c r="O88" s="76" t="str">
        <f t="shared" si="93"/>
        <v xml:space="preserve"> Pesos</v>
      </c>
      <c r="P88" s="76" t="s">
        <v>79</v>
      </c>
      <c r="Q88" s="76"/>
      <c r="R88" s="76" t="str">
        <f t="shared" si="94"/>
        <v xml:space="preserve"> y </v>
      </c>
      <c r="S88" s="76" t="str">
        <f t="shared" si="95"/>
        <v xml:space="preserve"> Pesos</v>
      </c>
      <c r="T88" s="76" t="str">
        <f t="shared" si="96"/>
        <v xml:space="preserve"> Centavos</v>
      </c>
      <c r="U88" s="76" t="str">
        <f t="shared" si="97"/>
        <v xml:space="preserve"> centavos</v>
      </c>
      <c r="V88" s="76">
        <v>15</v>
      </c>
      <c r="W88" s="76">
        <v>14</v>
      </c>
      <c r="X88" s="76">
        <v>13</v>
      </c>
      <c r="Y88" s="76">
        <v>12</v>
      </c>
      <c r="Z88" s="76">
        <v>11</v>
      </c>
      <c r="AA88" s="76">
        <v>10</v>
      </c>
      <c r="AB88" s="76">
        <v>9</v>
      </c>
      <c r="AC88" s="76">
        <f t="shared" si="157"/>
        <v>8</v>
      </c>
      <c r="AD88" s="76">
        <f t="shared" si="157"/>
        <v>7</v>
      </c>
      <c r="AE88" s="76">
        <f t="shared" si="157"/>
        <v>6</v>
      </c>
      <c r="AF88" s="76">
        <f t="shared" si="157"/>
        <v>5</v>
      </c>
      <c r="AG88" s="76">
        <f t="shared" si="157"/>
        <v>4</v>
      </c>
      <c r="AH88" s="76">
        <f t="shared" si="157"/>
        <v>3</v>
      </c>
      <c r="AI88" s="76">
        <f t="shared" si="157"/>
        <v>2</v>
      </c>
      <c r="AJ88" s="76">
        <f t="shared" si="157"/>
        <v>1</v>
      </c>
      <c r="AK88" s="76">
        <f t="shared" si="157"/>
        <v>0</v>
      </c>
      <c r="AL88" s="76">
        <f t="shared" si="157"/>
        <v>-1</v>
      </c>
      <c r="AM88" s="76">
        <f t="shared" si="157"/>
        <v>-2</v>
      </c>
      <c r="AN88" s="76"/>
      <c r="AO88" s="78">
        <f t="shared" si="156"/>
        <v>0</v>
      </c>
      <c r="AP88" s="78">
        <f t="shared" si="156"/>
        <v>0</v>
      </c>
      <c r="AQ88" s="78">
        <f t="shared" si="156"/>
        <v>0</v>
      </c>
      <c r="AR88" s="78">
        <f t="shared" si="156"/>
        <v>0</v>
      </c>
      <c r="AS88" s="78">
        <f t="shared" si="156"/>
        <v>0</v>
      </c>
      <c r="AT88" s="78">
        <f t="shared" si="156"/>
        <v>0</v>
      </c>
      <c r="AU88" s="78">
        <f t="shared" si="156"/>
        <v>0</v>
      </c>
      <c r="AV88" s="78">
        <f t="shared" si="156"/>
        <v>0</v>
      </c>
      <c r="AW88" s="78">
        <f t="shared" si="156"/>
        <v>0</v>
      </c>
      <c r="AX88" s="78">
        <f t="shared" si="156"/>
        <v>0</v>
      </c>
      <c r="AY88" s="78">
        <f t="shared" si="156"/>
        <v>0</v>
      </c>
      <c r="AZ88" s="78">
        <f t="shared" si="156"/>
        <v>0</v>
      </c>
      <c r="BA88" s="78">
        <f t="shared" si="156"/>
        <v>0</v>
      </c>
      <c r="BB88" s="78">
        <f t="shared" si="156"/>
        <v>8</v>
      </c>
      <c r="BC88" s="78">
        <f t="shared" si="156"/>
        <v>85</v>
      </c>
      <c r="BD88" s="78">
        <f t="shared" si="156"/>
        <v>850</v>
      </c>
      <c r="BE88" s="78">
        <f t="shared" si="158"/>
        <v>8500</v>
      </c>
      <c r="BF88" s="76"/>
      <c r="BG88" s="76">
        <f t="shared" si="98"/>
        <v>0</v>
      </c>
      <c r="BH88" s="78">
        <f t="shared" si="99"/>
        <v>0</v>
      </c>
      <c r="BI88" s="78">
        <f t="shared" si="100"/>
        <v>0</v>
      </c>
      <c r="BJ88" s="78">
        <f t="shared" si="101"/>
        <v>0</v>
      </c>
      <c r="BK88" s="78">
        <f t="shared" si="102"/>
        <v>0</v>
      </c>
      <c r="BL88" s="78">
        <f t="shared" si="103"/>
        <v>0</v>
      </c>
      <c r="BM88" s="78">
        <f t="shared" si="104"/>
        <v>0</v>
      </c>
      <c r="BN88" s="78">
        <f t="shared" si="105"/>
        <v>0</v>
      </c>
      <c r="BO88" s="78">
        <f t="shared" si="106"/>
        <v>0</v>
      </c>
      <c r="BP88" s="78">
        <f t="shared" si="107"/>
        <v>0</v>
      </c>
      <c r="BQ88" s="78">
        <f t="shared" si="108"/>
        <v>0</v>
      </c>
      <c r="BR88" s="78">
        <f t="shared" si="109"/>
        <v>0</v>
      </c>
      <c r="BS88" s="78">
        <f t="shared" si="110"/>
        <v>0</v>
      </c>
      <c r="BT88" s="78">
        <f t="shared" si="111"/>
        <v>80</v>
      </c>
      <c r="BU88" s="78">
        <f t="shared" si="112"/>
        <v>5</v>
      </c>
      <c r="BV88" s="78">
        <f t="shared" si="113"/>
        <v>0</v>
      </c>
      <c r="BW88" s="78">
        <f t="shared" si="114"/>
        <v>0</v>
      </c>
      <c r="BX88" s="76"/>
      <c r="BY88" s="76"/>
      <c r="BZ88" s="78">
        <f t="shared" si="115"/>
        <v>0</v>
      </c>
      <c r="CA88" s="78"/>
      <c r="CB88" s="78"/>
      <c r="CC88" s="78">
        <f t="shared" si="116"/>
        <v>0</v>
      </c>
      <c r="CD88" s="78"/>
      <c r="CE88" s="78"/>
      <c r="CF88" s="78">
        <f t="shared" si="117"/>
        <v>0</v>
      </c>
      <c r="CG88" s="76"/>
      <c r="CH88" s="78"/>
      <c r="CI88" s="78">
        <f t="shared" si="118"/>
        <v>0</v>
      </c>
      <c r="CJ88" s="76"/>
      <c r="CK88" s="78"/>
      <c r="CL88" s="78">
        <f t="shared" si="119"/>
        <v>85</v>
      </c>
      <c r="CM88" s="76"/>
      <c r="CN88" s="78">
        <f t="shared" si="120"/>
        <v>0</v>
      </c>
      <c r="CO88" s="76"/>
      <c r="CP88" s="76"/>
      <c r="CQ88" s="76" t="str">
        <f t="shared" si="121"/>
        <v/>
      </c>
      <c r="CR88" s="76" t="str">
        <f t="shared" si="122"/>
        <v/>
      </c>
      <c r="CS88" s="76" t="str">
        <f t="shared" si="123"/>
        <v xml:space="preserve">   billones</v>
      </c>
      <c r="CT88" s="76" t="str">
        <f t="shared" si="124"/>
        <v/>
      </c>
      <c r="CU88" s="76" t="str">
        <f t="shared" si="125"/>
        <v/>
      </c>
      <c r="CV88" s="76" t="str">
        <f t="shared" si="126"/>
        <v xml:space="preserve">  mil</v>
      </c>
      <c r="CW88" s="76" t="str">
        <f t="shared" si="127"/>
        <v/>
      </c>
      <c r="CX88" s="76" t="str">
        <f t="shared" si="128"/>
        <v/>
      </c>
      <c r="CY88" s="76" t="str">
        <f t="shared" si="129"/>
        <v xml:space="preserve">   millones</v>
      </c>
      <c r="CZ88" s="76" t="str">
        <f t="shared" si="130"/>
        <v/>
      </c>
      <c r="DA88" s="76" t="str">
        <f t="shared" si="131"/>
        <v/>
      </c>
      <c r="DB88" s="76" t="str">
        <f t="shared" si="132"/>
        <v xml:space="preserve">  mil</v>
      </c>
      <c r="DC88" s="76" t="str">
        <f t="shared" si="133"/>
        <v/>
      </c>
      <c r="DD88" s="76" t="str">
        <f t="shared" si="134"/>
        <v xml:space="preserve">Ochenta y </v>
      </c>
      <c r="DE88" s="76" t="str">
        <f t="shared" si="135"/>
        <v>Cinco Pesos</v>
      </c>
      <c r="DF88" s="76" t="str">
        <f t="shared" si="136"/>
        <v xml:space="preserve">  Centavos</v>
      </c>
      <c r="DG88" s="76" t="str">
        <f t="shared" si="137"/>
        <v xml:space="preserve">  centavos</v>
      </c>
      <c r="DH88" s="76" t="str">
        <f t="shared" si="138"/>
        <v xml:space="preserve"> </v>
      </c>
      <c r="DI88" s="76" t="str">
        <f t="shared" si="139"/>
        <v/>
      </c>
      <c r="DJ88" s="76"/>
      <c r="DK88" s="76" t="str">
        <f t="shared" si="140"/>
        <v xml:space="preserve"> </v>
      </c>
      <c r="DL88" s="76" t="str">
        <f t="shared" si="141"/>
        <v/>
      </c>
      <c r="DM88" s="76"/>
      <c r="DN88" s="76" t="str">
        <f t="shared" si="142"/>
        <v xml:space="preserve"> </v>
      </c>
      <c r="DO88" s="76" t="str">
        <f t="shared" si="143"/>
        <v/>
      </c>
      <c r="DP88" s="76"/>
      <c r="DQ88" s="76" t="str">
        <f t="shared" si="144"/>
        <v xml:space="preserve"> </v>
      </c>
      <c r="DR88" s="76" t="str">
        <f t="shared" si="145"/>
        <v/>
      </c>
      <c r="DS88" s="76"/>
      <c r="DT88" s="76" t="e">
        <f t="shared" si="146"/>
        <v>#N/A</v>
      </c>
      <c r="DU88" s="76" t="str">
        <f t="shared" si="147"/>
        <v xml:space="preserve"> Pesos</v>
      </c>
      <c r="DV88" s="76" t="str">
        <f t="shared" si="148"/>
        <v xml:space="preserve"> </v>
      </c>
      <c r="DW88" s="76" t="str">
        <f t="shared" si="149"/>
        <v/>
      </c>
      <c r="DX88" s="76"/>
      <c r="DY88" s="76"/>
      <c r="DZ88" s="76"/>
      <c r="EA88" s="76" t="str">
        <f t="shared" si="150"/>
        <v xml:space="preserve"> </v>
      </c>
      <c r="EB88" s="76"/>
      <c r="EC88" s="76"/>
      <c r="ED88" s="76" t="str">
        <f t="shared" si="151"/>
        <v xml:space="preserve"> </v>
      </c>
      <c r="EE88" s="76"/>
      <c r="EF88" s="76"/>
      <c r="EG88" s="79" t="str">
        <f t="shared" si="152"/>
        <v xml:space="preserve"> </v>
      </c>
      <c r="EH88" s="76"/>
      <c r="EI88" s="76"/>
      <c r="EJ88" s="79" t="str">
        <f t="shared" si="153"/>
        <v xml:space="preserve"> </v>
      </c>
      <c r="EK88" s="76"/>
      <c r="EL88" s="76"/>
      <c r="EM88" s="79" t="str">
        <f t="shared" si="154"/>
        <v>Ochenta y Cinco Pesos</v>
      </c>
      <c r="EN88" s="79"/>
      <c r="EO88" s="79" t="str">
        <f t="shared" si="155"/>
        <v xml:space="preserve"> </v>
      </c>
      <c r="EP88" s="76"/>
    </row>
    <row r="89" spans="1:146" hidden="1" x14ac:dyDescent="0.2">
      <c r="A89" s="74">
        <v>86</v>
      </c>
      <c r="B89" s="75" t="str">
        <f t="shared" si="85"/>
        <v>Ochenta y Seis Pesos M/L</v>
      </c>
      <c r="C89" s="76"/>
      <c r="D89" s="77">
        <f t="shared" si="86"/>
        <v>86</v>
      </c>
      <c r="E89" s="76" t="str">
        <f t="shared" si="87"/>
        <v/>
      </c>
      <c r="F89" s="76" t="str">
        <f t="shared" si="88"/>
        <v xml:space="preserve"> Pesos</v>
      </c>
      <c r="G89" s="76" t="str">
        <f t="shared" si="89"/>
        <v xml:space="preserve">  billones</v>
      </c>
      <c r="H89" s="76"/>
      <c r="I89" s="76" t="str">
        <f t="shared" si="90"/>
        <v xml:space="preserve"> Pesos</v>
      </c>
      <c r="J89" s="76" t="s">
        <v>79</v>
      </c>
      <c r="K89" s="76"/>
      <c r="L89" s="76" t="str">
        <f t="shared" si="91"/>
        <v xml:space="preserve"> Pesos</v>
      </c>
      <c r="M89" s="76" t="str">
        <f t="shared" si="92"/>
        <v xml:space="preserve">  millones</v>
      </c>
      <c r="N89" s="76"/>
      <c r="O89" s="76" t="str">
        <f t="shared" si="93"/>
        <v xml:space="preserve"> Pesos</v>
      </c>
      <c r="P89" s="76" t="s">
        <v>79</v>
      </c>
      <c r="Q89" s="76"/>
      <c r="R89" s="76" t="str">
        <f t="shared" si="94"/>
        <v xml:space="preserve"> y </v>
      </c>
      <c r="S89" s="76" t="str">
        <f t="shared" si="95"/>
        <v xml:space="preserve"> Pesos</v>
      </c>
      <c r="T89" s="76" t="str">
        <f t="shared" si="96"/>
        <v xml:space="preserve"> Centavos</v>
      </c>
      <c r="U89" s="76" t="str">
        <f t="shared" si="97"/>
        <v xml:space="preserve"> centavos</v>
      </c>
      <c r="V89" s="76">
        <v>15</v>
      </c>
      <c r="W89" s="76">
        <v>14</v>
      </c>
      <c r="X89" s="76">
        <v>13</v>
      </c>
      <c r="Y89" s="76">
        <v>12</v>
      </c>
      <c r="Z89" s="76">
        <v>11</v>
      </c>
      <c r="AA89" s="76">
        <v>10</v>
      </c>
      <c r="AB89" s="76">
        <v>9</v>
      </c>
      <c r="AC89" s="76">
        <f t="shared" si="157"/>
        <v>8</v>
      </c>
      <c r="AD89" s="76">
        <f t="shared" si="157"/>
        <v>7</v>
      </c>
      <c r="AE89" s="76">
        <f t="shared" si="157"/>
        <v>6</v>
      </c>
      <c r="AF89" s="76">
        <f t="shared" si="157"/>
        <v>5</v>
      </c>
      <c r="AG89" s="76">
        <f t="shared" si="157"/>
        <v>4</v>
      </c>
      <c r="AH89" s="76">
        <f t="shared" si="157"/>
        <v>3</v>
      </c>
      <c r="AI89" s="76">
        <f t="shared" si="157"/>
        <v>2</v>
      </c>
      <c r="AJ89" s="76">
        <f t="shared" si="157"/>
        <v>1</v>
      </c>
      <c r="AK89" s="76">
        <f t="shared" si="157"/>
        <v>0</v>
      </c>
      <c r="AL89" s="76">
        <f t="shared" si="157"/>
        <v>-1</v>
      </c>
      <c r="AM89" s="76">
        <f t="shared" si="157"/>
        <v>-2</v>
      </c>
      <c r="AN89" s="76"/>
      <c r="AO89" s="78">
        <f t="shared" si="156"/>
        <v>0</v>
      </c>
      <c r="AP89" s="78">
        <f t="shared" si="156"/>
        <v>0</v>
      </c>
      <c r="AQ89" s="78">
        <f t="shared" si="156"/>
        <v>0</v>
      </c>
      <c r="AR89" s="78">
        <f t="shared" si="156"/>
        <v>0</v>
      </c>
      <c r="AS89" s="78">
        <f t="shared" si="156"/>
        <v>0</v>
      </c>
      <c r="AT89" s="78">
        <f t="shared" si="156"/>
        <v>0</v>
      </c>
      <c r="AU89" s="78">
        <f t="shared" si="156"/>
        <v>0</v>
      </c>
      <c r="AV89" s="78">
        <f t="shared" si="156"/>
        <v>0</v>
      </c>
      <c r="AW89" s="78">
        <f t="shared" si="156"/>
        <v>0</v>
      </c>
      <c r="AX89" s="78">
        <f t="shared" si="156"/>
        <v>0</v>
      </c>
      <c r="AY89" s="78">
        <f t="shared" si="156"/>
        <v>0</v>
      </c>
      <c r="AZ89" s="78">
        <f t="shared" si="156"/>
        <v>0</v>
      </c>
      <c r="BA89" s="78">
        <f t="shared" si="156"/>
        <v>0</v>
      </c>
      <c r="BB89" s="78">
        <f t="shared" si="156"/>
        <v>8</v>
      </c>
      <c r="BC89" s="78">
        <f t="shared" si="156"/>
        <v>86</v>
      </c>
      <c r="BD89" s="78">
        <f t="shared" si="156"/>
        <v>860</v>
      </c>
      <c r="BE89" s="78">
        <f t="shared" si="158"/>
        <v>8600</v>
      </c>
      <c r="BF89" s="76"/>
      <c r="BG89" s="76">
        <f t="shared" si="98"/>
        <v>0</v>
      </c>
      <c r="BH89" s="78">
        <f t="shared" si="99"/>
        <v>0</v>
      </c>
      <c r="BI89" s="78">
        <f t="shared" si="100"/>
        <v>0</v>
      </c>
      <c r="BJ89" s="78">
        <f t="shared" si="101"/>
        <v>0</v>
      </c>
      <c r="BK89" s="78">
        <f t="shared" si="102"/>
        <v>0</v>
      </c>
      <c r="BL89" s="78">
        <f t="shared" si="103"/>
        <v>0</v>
      </c>
      <c r="BM89" s="78">
        <f t="shared" si="104"/>
        <v>0</v>
      </c>
      <c r="BN89" s="78">
        <f t="shared" si="105"/>
        <v>0</v>
      </c>
      <c r="BO89" s="78">
        <f t="shared" si="106"/>
        <v>0</v>
      </c>
      <c r="BP89" s="78">
        <f t="shared" si="107"/>
        <v>0</v>
      </c>
      <c r="BQ89" s="78">
        <f t="shared" si="108"/>
        <v>0</v>
      </c>
      <c r="BR89" s="78">
        <f t="shared" si="109"/>
        <v>0</v>
      </c>
      <c r="BS89" s="78">
        <f t="shared" si="110"/>
        <v>0</v>
      </c>
      <c r="BT89" s="78">
        <f t="shared" si="111"/>
        <v>80</v>
      </c>
      <c r="BU89" s="78">
        <f t="shared" si="112"/>
        <v>6</v>
      </c>
      <c r="BV89" s="78">
        <f t="shared" si="113"/>
        <v>0</v>
      </c>
      <c r="BW89" s="78">
        <f t="shared" si="114"/>
        <v>0</v>
      </c>
      <c r="BX89" s="76"/>
      <c r="BY89" s="76"/>
      <c r="BZ89" s="78">
        <f t="shared" si="115"/>
        <v>0</v>
      </c>
      <c r="CA89" s="78"/>
      <c r="CB89" s="78"/>
      <c r="CC89" s="78">
        <f t="shared" si="116"/>
        <v>0</v>
      </c>
      <c r="CD89" s="78"/>
      <c r="CE89" s="78"/>
      <c r="CF89" s="78">
        <f t="shared" si="117"/>
        <v>0</v>
      </c>
      <c r="CG89" s="76"/>
      <c r="CH89" s="78"/>
      <c r="CI89" s="78">
        <f t="shared" si="118"/>
        <v>0</v>
      </c>
      <c r="CJ89" s="76"/>
      <c r="CK89" s="78"/>
      <c r="CL89" s="78">
        <f t="shared" si="119"/>
        <v>86</v>
      </c>
      <c r="CM89" s="76"/>
      <c r="CN89" s="78">
        <f t="shared" si="120"/>
        <v>0</v>
      </c>
      <c r="CO89" s="76"/>
      <c r="CP89" s="76"/>
      <c r="CQ89" s="76" t="str">
        <f t="shared" si="121"/>
        <v/>
      </c>
      <c r="CR89" s="76" t="str">
        <f t="shared" si="122"/>
        <v/>
      </c>
      <c r="CS89" s="76" t="str">
        <f t="shared" si="123"/>
        <v xml:space="preserve">   billones</v>
      </c>
      <c r="CT89" s="76" t="str">
        <f t="shared" si="124"/>
        <v/>
      </c>
      <c r="CU89" s="76" t="str">
        <f t="shared" si="125"/>
        <v/>
      </c>
      <c r="CV89" s="76" t="str">
        <f t="shared" si="126"/>
        <v xml:space="preserve">  mil</v>
      </c>
      <c r="CW89" s="76" t="str">
        <f t="shared" si="127"/>
        <v/>
      </c>
      <c r="CX89" s="76" t="str">
        <f t="shared" si="128"/>
        <v/>
      </c>
      <c r="CY89" s="76" t="str">
        <f t="shared" si="129"/>
        <v xml:space="preserve">   millones</v>
      </c>
      <c r="CZ89" s="76" t="str">
        <f t="shared" si="130"/>
        <v/>
      </c>
      <c r="DA89" s="76" t="str">
        <f t="shared" si="131"/>
        <v/>
      </c>
      <c r="DB89" s="76" t="str">
        <f t="shared" si="132"/>
        <v xml:space="preserve">  mil</v>
      </c>
      <c r="DC89" s="76" t="str">
        <f t="shared" si="133"/>
        <v/>
      </c>
      <c r="DD89" s="76" t="str">
        <f t="shared" si="134"/>
        <v xml:space="preserve">Ochenta y </v>
      </c>
      <c r="DE89" s="76" t="str">
        <f t="shared" si="135"/>
        <v>Seis Pesos</v>
      </c>
      <c r="DF89" s="76" t="str">
        <f t="shared" si="136"/>
        <v xml:space="preserve">  Centavos</v>
      </c>
      <c r="DG89" s="76" t="str">
        <f t="shared" si="137"/>
        <v xml:space="preserve">  centavos</v>
      </c>
      <c r="DH89" s="76" t="str">
        <f t="shared" si="138"/>
        <v xml:space="preserve"> </v>
      </c>
      <c r="DI89" s="76" t="str">
        <f t="shared" si="139"/>
        <v/>
      </c>
      <c r="DJ89" s="76"/>
      <c r="DK89" s="76" t="str">
        <f t="shared" si="140"/>
        <v xml:space="preserve"> </v>
      </c>
      <c r="DL89" s="76" t="str">
        <f t="shared" si="141"/>
        <v/>
      </c>
      <c r="DM89" s="76"/>
      <c r="DN89" s="76" t="str">
        <f t="shared" si="142"/>
        <v xml:space="preserve"> </v>
      </c>
      <c r="DO89" s="76" t="str">
        <f t="shared" si="143"/>
        <v/>
      </c>
      <c r="DP89" s="76"/>
      <c r="DQ89" s="76" t="str">
        <f t="shared" si="144"/>
        <v xml:space="preserve"> </v>
      </c>
      <c r="DR89" s="76" t="str">
        <f t="shared" si="145"/>
        <v/>
      </c>
      <c r="DS89" s="76"/>
      <c r="DT89" s="76" t="e">
        <f t="shared" si="146"/>
        <v>#N/A</v>
      </c>
      <c r="DU89" s="76" t="str">
        <f t="shared" si="147"/>
        <v xml:space="preserve"> Pesos</v>
      </c>
      <c r="DV89" s="76" t="str">
        <f t="shared" si="148"/>
        <v xml:space="preserve"> </v>
      </c>
      <c r="DW89" s="76" t="str">
        <f t="shared" si="149"/>
        <v/>
      </c>
      <c r="DX89" s="76"/>
      <c r="DY89" s="76"/>
      <c r="DZ89" s="76"/>
      <c r="EA89" s="76" t="str">
        <f t="shared" si="150"/>
        <v xml:space="preserve"> </v>
      </c>
      <c r="EB89" s="76"/>
      <c r="EC89" s="76"/>
      <c r="ED89" s="76" t="str">
        <f t="shared" si="151"/>
        <v xml:space="preserve"> </v>
      </c>
      <c r="EE89" s="76"/>
      <c r="EF89" s="76"/>
      <c r="EG89" s="79" t="str">
        <f t="shared" si="152"/>
        <v xml:space="preserve"> </v>
      </c>
      <c r="EH89" s="76"/>
      <c r="EI89" s="76"/>
      <c r="EJ89" s="79" t="str">
        <f t="shared" si="153"/>
        <v xml:space="preserve"> </v>
      </c>
      <c r="EK89" s="76"/>
      <c r="EL89" s="76"/>
      <c r="EM89" s="79" t="str">
        <f t="shared" si="154"/>
        <v>Ochenta y Seis Pesos</v>
      </c>
      <c r="EN89" s="79"/>
      <c r="EO89" s="79" t="str">
        <f t="shared" si="155"/>
        <v xml:space="preserve"> </v>
      </c>
      <c r="EP89" s="76"/>
    </row>
    <row r="90" spans="1:146" hidden="1" x14ac:dyDescent="0.2">
      <c r="A90" s="74">
        <v>87</v>
      </c>
      <c r="B90" s="75" t="str">
        <f t="shared" si="85"/>
        <v>Ochenta y Siete Pesos M/L</v>
      </c>
      <c r="C90" s="76"/>
      <c r="D90" s="77">
        <f t="shared" si="86"/>
        <v>87</v>
      </c>
      <c r="E90" s="76" t="str">
        <f t="shared" si="87"/>
        <v/>
      </c>
      <c r="F90" s="76" t="str">
        <f t="shared" si="88"/>
        <v xml:space="preserve"> Pesos</v>
      </c>
      <c r="G90" s="76" t="str">
        <f t="shared" si="89"/>
        <v xml:space="preserve">  billones</v>
      </c>
      <c r="H90" s="76"/>
      <c r="I90" s="76" t="str">
        <f t="shared" si="90"/>
        <v xml:space="preserve"> Pesos</v>
      </c>
      <c r="J90" s="76" t="s">
        <v>79</v>
      </c>
      <c r="K90" s="76"/>
      <c r="L90" s="76" t="str">
        <f t="shared" si="91"/>
        <v xml:space="preserve"> Pesos</v>
      </c>
      <c r="M90" s="76" t="str">
        <f t="shared" si="92"/>
        <v xml:space="preserve">  millones</v>
      </c>
      <c r="N90" s="76"/>
      <c r="O90" s="76" t="str">
        <f t="shared" si="93"/>
        <v xml:space="preserve"> Pesos</v>
      </c>
      <c r="P90" s="76" t="s">
        <v>79</v>
      </c>
      <c r="Q90" s="76"/>
      <c r="R90" s="76" t="str">
        <f t="shared" si="94"/>
        <v xml:space="preserve"> y </v>
      </c>
      <c r="S90" s="76" t="str">
        <f t="shared" si="95"/>
        <v xml:space="preserve"> Pesos</v>
      </c>
      <c r="T90" s="76" t="str">
        <f t="shared" si="96"/>
        <v xml:space="preserve"> Centavos</v>
      </c>
      <c r="U90" s="76" t="str">
        <f t="shared" si="97"/>
        <v xml:space="preserve"> centavos</v>
      </c>
      <c r="V90" s="76">
        <v>15</v>
      </c>
      <c r="W90" s="76">
        <v>14</v>
      </c>
      <c r="X90" s="76">
        <v>13</v>
      </c>
      <c r="Y90" s="76">
        <v>12</v>
      </c>
      <c r="Z90" s="76">
        <v>11</v>
      </c>
      <c r="AA90" s="76">
        <v>10</v>
      </c>
      <c r="AB90" s="76">
        <v>9</v>
      </c>
      <c r="AC90" s="76">
        <f t="shared" si="157"/>
        <v>8</v>
      </c>
      <c r="AD90" s="76">
        <f t="shared" si="157"/>
        <v>7</v>
      </c>
      <c r="AE90" s="76">
        <f t="shared" si="157"/>
        <v>6</v>
      </c>
      <c r="AF90" s="76">
        <f t="shared" si="157"/>
        <v>5</v>
      </c>
      <c r="AG90" s="76">
        <f t="shared" si="157"/>
        <v>4</v>
      </c>
      <c r="AH90" s="76">
        <f t="shared" si="157"/>
        <v>3</v>
      </c>
      <c r="AI90" s="76">
        <f t="shared" si="157"/>
        <v>2</v>
      </c>
      <c r="AJ90" s="76">
        <f t="shared" si="157"/>
        <v>1</v>
      </c>
      <c r="AK90" s="76">
        <f t="shared" si="157"/>
        <v>0</v>
      </c>
      <c r="AL90" s="76">
        <f t="shared" si="157"/>
        <v>-1</v>
      </c>
      <c r="AM90" s="76">
        <f t="shared" si="157"/>
        <v>-2</v>
      </c>
      <c r="AN90" s="76"/>
      <c r="AO90" s="78">
        <f t="shared" si="156"/>
        <v>0</v>
      </c>
      <c r="AP90" s="78">
        <f t="shared" si="156"/>
        <v>0</v>
      </c>
      <c r="AQ90" s="78">
        <f t="shared" si="156"/>
        <v>0</v>
      </c>
      <c r="AR90" s="78">
        <f t="shared" si="156"/>
        <v>0</v>
      </c>
      <c r="AS90" s="78">
        <f t="shared" si="156"/>
        <v>0</v>
      </c>
      <c r="AT90" s="78">
        <f t="shared" si="156"/>
        <v>0</v>
      </c>
      <c r="AU90" s="78">
        <f t="shared" si="156"/>
        <v>0</v>
      </c>
      <c r="AV90" s="78">
        <f t="shared" si="156"/>
        <v>0</v>
      </c>
      <c r="AW90" s="78">
        <f t="shared" si="156"/>
        <v>0</v>
      </c>
      <c r="AX90" s="78">
        <f t="shared" si="156"/>
        <v>0</v>
      </c>
      <c r="AY90" s="78">
        <f t="shared" si="156"/>
        <v>0</v>
      </c>
      <c r="AZ90" s="78">
        <f t="shared" si="156"/>
        <v>0</v>
      </c>
      <c r="BA90" s="78">
        <f t="shared" si="156"/>
        <v>0</v>
      </c>
      <c r="BB90" s="78">
        <f t="shared" si="156"/>
        <v>8</v>
      </c>
      <c r="BC90" s="78">
        <f t="shared" si="156"/>
        <v>87</v>
      </c>
      <c r="BD90" s="78">
        <f t="shared" si="156"/>
        <v>870</v>
      </c>
      <c r="BE90" s="78">
        <f t="shared" si="158"/>
        <v>8700</v>
      </c>
      <c r="BF90" s="76"/>
      <c r="BG90" s="76">
        <f t="shared" si="98"/>
        <v>0</v>
      </c>
      <c r="BH90" s="78">
        <f t="shared" si="99"/>
        <v>0</v>
      </c>
      <c r="BI90" s="78">
        <f t="shared" si="100"/>
        <v>0</v>
      </c>
      <c r="BJ90" s="78">
        <f t="shared" si="101"/>
        <v>0</v>
      </c>
      <c r="BK90" s="78">
        <f t="shared" si="102"/>
        <v>0</v>
      </c>
      <c r="BL90" s="78">
        <f t="shared" si="103"/>
        <v>0</v>
      </c>
      <c r="BM90" s="78">
        <f t="shared" si="104"/>
        <v>0</v>
      </c>
      <c r="BN90" s="78">
        <f t="shared" si="105"/>
        <v>0</v>
      </c>
      <c r="BO90" s="78">
        <f t="shared" si="106"/>
        <v>0</v>
      </c>
      <c r="BP90" s="78">
        <f t="shared" si="107"/>
        <v>0</v>
      </c>
      <c r="BQ90" s="78">
        <f t="shared" si="108"/>
        <v>0</v>
      </c>
      <c r="BR90" s="78">
        <f t="shared" si="109"/>
        <v>0</v>
      </c>
      <c r="BS90" s="78">
        <f t="shared" si="110"/>
        <v>0</v>
      </c>
      <c r="BT90" s="78">
        <f t="shared" si="111"/>
        <v>80</v>
      </c>
      <c r="BU90" s="78">
        <f t="shared" si="112"/>
        <v>7</v>
      </c>
      <c r="BV90" s="78">
        <f t="shared" si="113"/>
        <v>0</v>
      </c>
      <c r="BW90" s="78">
        <f t="shared" si="114"/>
        <v>0</v>
      </c>
      <c r="BX90" s="76"/>
      <c r="BY90" s="76"/>
      <c r="BZ90" s="78">
        <f t="shared" si="115"/>
        <v>0</v>
      </c>
      <c r="CA90" s="78"/>
      <c r="CB90" s="78"/>
      <c r="CC90" s="78">
        <f t="shared" si="116"/>
        <v>0</v>
      </c>
      <c r="CD90" s="78"/>
      <c r="CE90" s="78"/>
      <c r="CF90" s="78">
        <f t="shared" si="117"/>
        <v>0</v>
      </c>
      <c r="CG90" s="76"/>
      <c r="CH90" s="78"/>
      <c r="CI90" s="78">
        <f t="shared" si="118"/>
        <v>0</v>
      </c>
      <c r="CJ90" s="76"/>
      <c r="CK90" s="78"/>
      <c r="CL90" s="78">
        <f t="shared" si="119"/>
        <v>87</v>
      </c>
      <c r="CM90" s="76"/>
      <c r="CN90" s="78">
        <f t="shared" si="120"/>
        <v>0</v>
      </c>
      <c r="CO90" s="76"/>
      <c r="CP90" s="76"/>
      <c r="CQ90" s="76" t="str">
        <f t="shared" si="121"/>
        <v/>
      </c>
      <c r="CR90" s="76" t="str">
        <f t="shared" si="122"/>
        <v/>
      </c>
      <c r="CS90" s="76" t="str">
        <f t="shared" si="123"/>
        <v xml:space="preserve">   billones</v>
      </c>
      <c r="CT90" s="76" t="str">
        <f t="shared" si="124"/>
        <v/>
      </c>
      <c r="CU90" s="76" t="str">
        <f t="shared" si="125"/>
        <v/>
      </c>
      <c r="CV90" s="76" t="str">
        <f t="shared" si="126"/>
        <v xml:space="preserve">  mil</v>
      </c>
      <c r="CW90" s="76" t="str">
        <f t="shared" si="127"/>
        <v/>
      </c>
      <c r="CX90" s="76" t="str">
        <f t="shared" si="128"/>
        <v/>
      </c>
      <c r="CY90" s="76" t="str">
        <f t="shared" si="129"/>
        <v xml:space="preserve">   millones</v>
      </c>
      <c r="CZ90" s="76" t="str">
        <f t="shared" si="130"/>
        <v/>
      </c>
      <c r="DA90" s="76" t="str">
        <f t="shared" si="131"/>
        <v/>
      </c>
      <c r="DB90" s="76" t="str">
        <f t="shared" si="132"/>
        <v xml:space="preserve">  mil</v>
      </c>
      <c r="DC90" s="76" t="str">
        <f t="shared" si="133"/>
        <v/>
      </c>
      <c r="DD90" s="76" t="str">
        <f t="shared" si="134"/>
        <v xml:space="preserve">Ochenta y </v>
      </c>
      <c r="DE90" s="76" t="str">
        <f t="shared" si="135"/>
        <v>Siete Pesos</v>
      </c>
      <c r="DF90" s="76" t="str">
        <f t="shared" si="136"/>
        <v xml:space="preserve">  Centavos</v>
      </c>
      <c r="DG90" s="76" t="str">
        <f t="shared" si="137"/>
        <v xml:space="preserve">  centavos</v>
      </c>
      <c r="DH90" s="76" t="str">
        <f t="shared" si="138"/>
        <v xml:space="preserve"> </v>
      </c>
      <c r="DI90" s="76" t="str">
        <f t="shared" si="139"/>
        <v/>
      </c>
      <c r="DJ90" s="76"/>
      <c r="DK90" s="76" t="str">
        <f t="shared" si="140"/>
        <v xml:space="preserve"> </v>
      </c>
      <c r="DL90" s="76" t="str">
        <f t="shared" si="141"/>
        <v/>
      </c>
      <c r="DM90" s="76"/>
      <c r="DN90" s="76" t="str">
        <f t="shared" si="142"/>
        <v xml:space="preserve"> </v>
      </c>
      <c r="DO90" s="76" t="str">
        <f t="shared" si="143"/>
        <v/>
      </c>
      <c r="DP90" s="76"/>
      <c r="DQ90" s="76" t="str">
        <f t="shared" si="144"/>
        <v xml:space="preserve"> </v>
      </c>
      <c r="DR90" s="76" t="str">
        <f t="shared" si="145"/>
        <v/>
      </c>
      <c r="DS90" s="76"/>
      <c r="DT90" s="76" t="e">
        <f t="shared" si="146"/>
        <v>#N/A</v>
      </c>
      <c r="DU90" s="76" t="str">
        <f t="shared" si="147"/>
        <v xml:space="preserve"> Pesos</v>
      </c>
      <c r="DV90" s="76" t="str">
        <f t="shared" si="148"/>
        <v xml:space="preserve"> </v>
      </c>
      <c r="DW90" s="76" t="str">
        <f t="shared" si="149"/>
        <v/>
      </c>
      <c r="DX90" s="76"/>
      <c r="DY90" s="76"/>
      <c r="DZ90" s="76"/>
      <c r="EA90" s="76" t="str">
        <f t="shared" si="150"/>
        <v xml:space="preserve"> </v>
      </c>
      <c r="EB90" s="76"/>
      <c r="EC90" s="76"/>
      <c r="ED90" s="76" t="str">
        <f t="shared" si="151"/>
        <v xml:space="preserve"> </v>
      </c>
      <c r="EE90" s="76"/>
      <c r="EF90" s="76"/>
      <c r="EG90" s="79" t="str">
        <f t="shared" si="152"/>
        <v xml:space="preserve"> </v>
      </c>
      <c r="EH90" s="76"/>
      <c r="EI90" s="76"/>
      <c r="EJ90" s="79" t="str">
        <f t="shared" si="153"/>
        <v xml:space="preserve"> </v>
      </c>
      <c r="EK90" s="76"/>
      <c r="EL90" s="76"/>
      <c r="EM90" s="79" t="str">
        <f t="shared" si="154"/>
        <v>Ochenta y Siete Pesos</v>
      </c>
      <c r="EN90" s="79"/>
      <c r="EO90" s="79" t="str">
        <f t="shared" si="155"/>
        <v xml:space="preserve"> </v>
      </c>
      <c r="EP90" s="76"/>
    </row>
    <row r="91" spans="1:146" hidden="1" x14ac:dyDescent="0.2">
      <c r="A91" s="74">
        <v>88</v>
      </c>
      <c r="B91" s="75" t="str">
        <f t="shared" si="85"/>
        <v>Ochenta y Ocho Pesos M/L</v>
      </c>
      <c r="C91" s="76"/>
      <c r="D91" s="77">
        <f t="shared" si="86"/>
        <v>88</v>
      </c>
      <c r="E91" s="76" t="str">
        <f t="shared" si="87"/>
        <v/>
      </c>
      <c r="F91" s="76" t="str">
        <f t="shared" si="88"/>
        <v xml:space="preserve"> Pesos</v>
      </c>
      <c r="G91" s="76" t="str">
        <f t="shared" si="89"/>
        <v xml:space="preserve">  billones</v>
      </c>
      <c r="H91" s="76"/>
      <c r="I91" s="76" t="str">
        <f t="shared" si="90"/>
        <v xml:space="preserve"> Pesos</v>
      </c>
      <c r="J91" s="76" t="s">
        <v>79</v>
      </c>
      <c r="K91" s="76"/>
      <c r="L91" s="76" t="str">
        <f t="shared" si="91"/>
        <v xml:space="preserve"> Pesos</v>
      </c>
      <c r="M91" s="76" t="str">
        <f t="shared" si="92"/>
        <v xml:space="preserve">  millones</v>
      </c>
      <c r="N91" s="76"/>
      <c r="O91" s="76" t="str">
        <f t="shared" si="93"/>
        <v xml:space="preserve"> Pesos</v>
      </c>
      <c r="P91" s="76" t="s">
        <v>79</v>
      </c>
      <c r="Q91" s="76"/>
      <c r="R91" s="76" t="str">
        <f t="shared" si="94"/>
        <v xml:space="preserve"> y </v>
      </c>
      <c r="S91" s="76" t="str">
        <f t="shared" si="95"/>
        <v xml:space="preserve"> Pesos</v>
      </c>
      <c r="T91" s="76" t="str">
        <f t="shared" si="96"/>
        <v xml:space="preserve"> Centavos</v>
      </c>
      <c r="U91" s="76" t="str">
        <f t="shared" si="97"/>
        <v xml:space="preserve"> centavos</v>
      </c>
      <c r="V91" s="76">
        <v>15</v>
      </c>
      <c r="W91" s="76">
        <v>14</v>
      </c>
      <c r="X91" s="76">
        <v>13</v>
      </c>
      <c r="Y91" s="76">
        <v>12</v>
      </c>
      <c r="Z91" s="76">
        <v>11</v>
      </c>
      <c r="AA91" s="76">
        <v>10</v>
      </c>
      <c r="AB91" s="76">
        <v>9</v>
      </c>
      <c r="AC91" s="76">
        <f t="shared" si="157"/>
        <v>8</v>
      </c>
      <c r="AD91" s="76">
        <f t="shared" si="157"/>
        <v>7</v>
      </c>
      <c r="AE91" s="76">
        <f t="shared" si="157"/>
        <v>6</v>
      </c>
      <c r="AF91" s="76">
        <f t="shared" si="157"/>
        <v>5</v>
      </c>
      <c r="AG91" s="76">
        <f t="shared" si="157"/>
        <v>4</v>
      </c>
      <c r="AH91" s="76">
        <f t="shared" si="157"/>
        <v>3</v>
      </c>
      <c r="AI91" s="76">
        <f t="shared" si="157"/>
        <v>2</v>
      </c>
      <c r="AJ91" s="76">
        <f t="shared" si="157"/>
        <v>1</v>
      </c>
      <c r="AK91" s="76">
        <f t="shared" si="157"/>
        <v>0</v>
      </c>
      <c r="AL91" s="76">
        <f t="shared" si="157"/>
        <v>-1</v>
      </c>
      <c r="AM91" s="76">
        <f t="shared" si="157"/>
        <v>-2</v>
      </c>
      <c r="AN91" s="76"/>
      <c r="AO91" s="78">
        <f t="shared" si="156"/>
        <v>0</v>
      </c>
      <c r="AP91" s="78">
        <f t="shared" si="156"/>
        <v>0</v>
      </c>
      <c r="AQ91" s="78">
        <f t="shared" si="156"/>
        <v>0</v>
      </c>
      <c r="AR91" s="78">
        <f t="shared" si="156"/>
        <v>0</v>
      </c>
      <c r="AS91" s="78">
        <f t="shared" si="156"/>
        <v>0</v>
      </c>
      <c r="AT91" s="78">
        <f t="shared" si="156"/>
        <v>0</v>
      </c>
      <c r="AU91" s="78">
        <f t="shared" si="156"/>
        <v>0</v>
      </c>
      <c r="AV91" s="78">
        <f t="shared" si="156"/>
        <v>0</v>
      </c>
      <c r="AW91" s="78">
        <f t="shared" si="156"/>
        <v>0</v>
      </c>
      <c r="AX91" s="78">
        <f t="shared" si="156"/>
        <v>0</v>
      </c>
      <c r="AY91" s="78">
        <f t="shared" si="156"/>
        <v>0</v>
      </c>
      <c r="AZ91" s="78">
        <f t="shared" si="156"/>
        <v>0</v>
      </c>
      <c r="BA91" s="78">
        <f t="shared" si="156"/>
        <v>0</v>
      </c>
      <c r="BB91" s="78">
        <f t="shared" si="156"/>
        <v>8</v>
      </c>
      <c r="BC91" s="78">
        <f t="shared" si="156"/>
        <v>88</v>
      </c>
      <c r="BD91" s="78">
        <f t="shared" si="156"/>
        <v>880</v>
      </c>
      <c r="BE91" s="78">
        <f t="shared" si="158"/>
        <v>8800</v>
      </c>
      <c r="BF91" s="76"/>
      <c r="BG91" s="76">
        <f t="shared" si="98"/>
        <v>0</v>
      </c>
      <c r="BH91" s="78">
        <f t="shared" si="99"/>
        <v>0</v>
      </c>
      <c r="BI91" s="78">
        <f t="shared" si="100"/>
        <v>0</v>
      </c>
      <c r="BJ91" s="78">
        <f t="shared" si="101"/>
        <v>0</v>
      </c>
      <c r="BK91" s="78">
        <f t="shared" si="102"/>
        <v>0</v>
      </c>
      <c r="BL91" s="78">
        <f t="shared" si="103"/>
        <v>0</v>
      </c>
      <c r="BM91" s="78">
        <f t="shared" si="104"/>
        <v>0</v>
      </c>
      <c r="BN91" s="78">
        <f t="shared" si="105"/>
        <v>0</v>
      </c>
      <c r="BO91" s="78">
        <f t="shared" si="106"/>
        <v>0</v>
      </c>
      <c r="BP91" s="78">
        <f t="shared" si="107"/>
        <v>0</v>
      </c>
      <c r="BQ91" s="78">
        <f t="shared" si="108"/>
        <v>0</v>
      </c>
      <c r="BR91" s="78">
        <f t="shared" si="109"/>
        <v>0</v>
      </c>
      <c r="BS91" s="78">
        <f t="shared" si="110"/>
        <v>0</v>
      </c>
      <c r="BT91" s="78">
        <f t="shared" si="111"/>
        <v>80</v>
      </c>
      <c r="BU91" s="78">
        <f t="shared" si="112"/>
        <v>8</v>
      </c>
      <c r="BV91" s="78">
        <f t="shared" si="113"/>
        <v>0</v>
      </c>
      <c r="BW91" s="78">
        <f t="shared" si="114"/>
        <v>0</v>
      </c>
      <c r="BX91" s="76"/>
      <c r="BY91" s="76"/>
      <c r="BZ91" s="78">
        <f t="shared" si="115"/>
        <v>0</v>
      </c>
      <c r="CA91" s="78"/>
      <c r="CB91" s="78"/>
      <c r="CC91" s="78">
        <f t="shared" si="116"/>
        <v>0</v>
      </c>
      <c r="CD91" s="78"/>
      <c r="CE91" s="78"/>
      <c r="CF91" s="78">
        <f t="shared" si="117"/>
        <v>0</v>
      </c>
      <c r="CG91" s="76"/>
      <c r="CH91" s="78"/>
      <c r="CI91" s="78">
        <f t="shared" si="118"/>
        <v>0</v>
      </c>
      <c r="CJ91" s="76"/>
      <c r="CK91" s="78"/>
      <c r="CL91" s="78">
        <f t="shared" si="119"/>
        <v>88</v>
      </c>
      <c r="CM91" s="76"/>
      <c r="CN91" s="78">
        <f t="shared" si="120"/>
        <v>0</v>
      </c>
      <c r="CO91" s="76"/>
      <c r="CP91" s="76"/>
      <c r="CQ91" s="76" t="str">
        <f t="shared" si="121"/>
        <v/>
      </c>
      <c r="CR91" s="76" t="str">
        <f t="shared" si="122"/>
        <v/>
      </c>
      <c r="CS91" s="76" t="str">
        <f t="shared" si="123"/>
        <v xml:space="preserve">   billones</v>
      </c>
      <c r="CT91" s="76" t="str">
        <f t="shared" si="124"/>
        <v/>
      </c>
      <c r="CU91" s="76" t="str">
        <f t="shared" si="125"/>
        <v/>
      </c>
      <c r="CV91" s="76" t="str">
        <f t="shared" si="126"/>
        <v xml:space="preserve">  mil</v>
      </c>
      <c r="CW91" s="76" t="str">
        <f t="shared" si="127"/>
        <v/>
      </c>
      <c r="CX91" s="76" t="str">
        <f t="shared" si="128"/>
        <v/>
      </c>
      <c r="CY91" s="76" t="str">
        <f t="shared" si="129"/>
        <v xml:space="preserve">   millones</v>
      </c>
      <c r="CZ91" s="76" t="str">
        <f t="shared" si="130"/>
        <v/>
      </c>
      <c r="DA91" s="76" t="str">
        <f t="shared" si="131"/>
        <v/>
      </c>
      <c r="DB91" s="76" t="str">
        <f t="shared" si="132"/>
        <v xml:space="preserve">  mil</v>
      </c>
      <c r="DC91" s="76" t="str">
        <f t="shared" si="133"/>
        <v/>
      </c>
      <c r="DD91" s="76" t="str">
        <f t="shared" si="134"/>
        <v xml:space="preserve">Ochenta y </v>
      </c>
      <c r="DE91" s="76" t="str">
        <f t="shared" si="135"/>
        <v>Ocho Pesos</v>
      </c>
      <c r="DF91" s="76" t="str">
        <f t="shared" si="136"/>
        <v xml:space="preserve">  Centavos</v>
      </c>
      <c r="DG91" s="76" t="str">
        <f t="shared" si="137"/>
        <v xml:space="preserve">  centavos</v>
      </c>
      <c r="DH91" s="76" t="str">
        <f t="shared" si="138"/>
        <v xml:space="preserve"> </v>
      </c>
      <c r="DI91" s="76" t="str">
        <f t="shared" si="139"/>
        <v/>
      </c>
      <c r="DJ91" s="76"/>
      <c r="DK91" s="76" t="str">
        <f t="shared" si="140"/>
        <v xml:space="preserve"> </v>
      </c>
      <c r="DL91" s="76" t="str">
        <f t="shared" si="141"/>
        <v/>
      </c>
      <c r="DM91" s="76"/>
      <c r="DN91" s="76" t="str">
        <f t="shared" si="142"/>
        <v xml:space="preserve"> </v>
      </c>
      <c r="DO91" s="76" t="str">
        <f t="shared" si="143"/>
        <v/>
      </c>
      <c r="DP91" s="76"/>
      <c r="DQ91" s="76" t="str">
        <f t="shared" si="144"/>
        <v xml:space="preserve"> </v>
      </c>
      <c r="DR91" s="76" t="str">
        <f t="shared" si="145"/>
        <v/>
      </c>
      <c r="DS91" s="76"/>
      <c r="DT91" s="76" t="e">
        <f t="shared" si="146"/>
        <v>#N/A</v>
      </c>
      <c r="DU91" s="76" t="str">
        <f t="shared" si="147"/>
        <v xml:space="preserve"> Pesos</v>
      </c>
      <c r="DV91" s="76" t="str">
        <f t="shared" si="148"/>
        <v xml:space="preserve"> </v>
      </c>
      <c r="DW91" s="76" t="str">
        <f t="shared" si="149"/>
        <v/>
      </c>
      <c r="DX91" s="76"/>
      <c r="DY91" s="76"/>
      <c r="DZ91" s="76"/>
      <c r="EA91" s="76" t="str">
        <f t="shared" si="150"/>
        <v xml:space="preserve"> </v>
      </c>
      <c r="EB91" s="76"/>
      <c r="EC91" s="76"/>
      <c r="ED91" s="76" t="str">
        <f t="shared" si="151"/>
        <v xml:space="preserve"> </v>
      </c>
      <c r="EE91" s="76"/>
      <c r="EF91" s="76"/>
      <c r="EG91" s="79" t="str">
        <f t="shared" si="152"/>
        <v xml:space="preserve"> </v>
      </c>
      <c r="EH91" s="76"/>
      <c r="EI91" s="76"/>
      <c r="EJ91" s="79" t="str">
        <f t="shared" si="153"/>
        <v xml:space="preserve"> </v>
      </c>
      <c r="EK91" s="76"/>
      <c r="EL91" s="76"/>
      <c r="EM91" s="79" t="str">
        <f t="shared" si="154"/>
        <v>Ochenta y Ocho Pesos</v>
      </c>
      <c r="EN91" s="79"/>
      <c r="EO91" s="79" t="str">
        <f t="shared" si="155"/>
        <v xml:space="preserve"> </v>
      </c>
      <c r="EP91" s="76"/>
    </row>
    <row r="92" spans="1:146" hidden="1" x14ac:dyDescent="0.2">
      <c r="A92" s="74">
        <v>89</v>
      </c>
      <c r="B92" s="75" t="str">
        <f t="shared" si="85"/>
        <v>Ochenta y Nueve Pesos M/L</v>
      </c>
      <c r="C92" s="76"/>
      <c r="D92" s="77">
        <f t="shared" si="86"/>
        <v>89</v>
      </c>
      <c r="E92" s="76" t="str">
        <f t="shared" si="87"/>
        <v/>
      </c>
      <c r="F92" s="76" t="str">
        <f t="shared" si="88"/>
        <v xml:space="preserve"> Pesos</v>
      </c>
      <c r="G92" s="76" t="str">
        <f t="shared" si="89"/>
        <v xml:space="preserve">  billones</v>
      </c>
      <c r="H92" s="76"/>
      <c r="I92" s="76" t="str">
        <f t="shared" si="90"/>
        <v xml:space="preserve"> Pesos</v>
      </c>
      <c r="J92" s="76" t="s">
        <v>79</v>
      </c>
      <c r="K92" s="76"/>
      <c r="L92" s="76" t="str">
        <f t="shared" si="91"/>
        <v xml:space="preserve"> Pesos</v>
      </c>
      <c r="M92" s="76" t="str">
        <f t="shared" si="92"/>
        <v xml:space="preserve">  millones</v>
      </c>
      <c r="N92" s="76"/>
      <c r="O92" s="76" t="str">
        <f t="shared" si="93"/>
        <v xml:space="preserve"> Pesos</v>
      </c>
      <c r="P92" s="76" t="s">
        <v>79</v>
      </c>
      <c r="Q92" s="76"/>
      <c r="R92" s="76" t="str">
        <f t="shared" si="94"/>
        <v xml:space="preserve"> y </v>
      </c>
      <c r="S92" s="76" t="str">
        <f t="shared" si="95"/>
        <v xml:space="preserve"> Pesos</v>
      </c>
      <c r="T92" s="76" t="str">
        <f t="shared" si="96"/>
        <v xml:space="preserve"> Centavos</v>
      </c>
      <c r="U92" s="76" t="str">
        <f t="shared" si="97"/>
        <v xml:space="preserve"> centavos</v>
      </c>
      <c r="V92" s="76">
        <v>15</v>
      </c>
      <c r="W92" s="76">
        <v>14</v>
      </c>
      <c r="X92" s="76">
        <v>13</v>
      </c>
      <c r="Y92" s="76">
        <v>12</v>
      </c>
      <c r="Z92" s="76">
        <v>11</v>
      </c>
      <c r="AA92" s="76">
        <v>10</v>
      </c>
      <c r="AB92" s="76">
        <v>9</v>
      </c>
      <c r="AC92" s="76">
        <f t="shared" si="157"/>
        <v>8</v>
      </c>
      <c r="AD92" s="76">
        <f t="shared" si="157"/>
        <v>7</v>
      </c>
      <c r="AE92" s="76">
        <f t="shared" si="157"/>
        <v>6</v>
      </c>
      <c r="AF92" s="76">
        <f t="shared" si="157"/>
        <v>5</v>
      </c>
      <c r="AG92" s="76">
        <f t="shared" si="157"/>
        <v>4</v>
      </c>
      <c r="AH92" s="76">
        <f t="shared" si="157"/>
        <v>3</v>
      </c>
      <c r="AI92" s="76">
        <f t="shared" si="157"/>
        <v>2</v>
      </c>
      <c r="AJ92" s="76">
        <f t="shared" si="157"/>
        <v>1</v>
      </c>
      <c r="AK92" s="76">
        <f t="shared" si="157"/>
        <v>0</v>
      </c>
      <c r="AL92" s="76">
        <f t="shared" si="157"/>
        <v>-1</v>
      </c>
      <c r="AM92" s="76">
        <f t="shared" si="157"/>
        <v>-2</v>
      </c>
      <c r="AN92" s="76"/>
      <c r="AO92" s="78">
        <f t="shared" si="156"/>
        <v>0</v>
      </c>
      <c r="AP92" s="78">
        <f t="shared" si="156"/>
        <v>0</v>
      </c>
      <c r="AQ92" s="78">
        <f t="shared" si="156"/>
        <v>0</v>
      </c>
      <c r="AR92" s="78">
        <f t="shared" si="156"/>
        <v>0</v>
      </c>
      <c r="AS92" s="78">
        <f t="shared" si="156"/>
        <v>0</v>
      </c>
      <c r="AT92" s="78">
        <f t="shared" si="156"/>
        <v>0</v>
      </c>
      <c r="AU92" s="78">
        <f t="shared" si="156"/>
        <v>0</v>
      </c>
      <c r="AV92" s="78">
        <f t="shared" ref="AV92:BD120" si="159">INT($D92/10^AD92)</f>
        <v>0</v>
      </c>
      <c r="AW92" s="78">
        <f t="shared" si="159"/>
        <v>0</v>
      </c>
      <c r="AX92" s="78">
        <f t="shared" si="159"/>
        <v>0</v>
      </c>
      <c r="AY92" s="78">
        <f t="shared" si="159"/>
        <v>0</v>
      </c>
      <c r="AZ92" s="78">
        <f t="shared" si="159"/>
        <v>0</v>
      </c>
      <c r="BA92" s="78">
        <f t="shared" si="159"/>
        <v>0</v>
      </c>
      <c r="BB92" s="78">
        <f t="shared" si="159"/>
        <v>8</v>
      </c>
      <c r="BC92" s="78">
        <f t="shared" si="159"/>
        <v>89</v>
      </c>
      <c r="BD92" s="78">
        <f t="shared" si="159"/>
        <v>890</v>
      </c>
      <c r="BE92" s="78">
        <f t="shared" si="158"/>
        <v>8900</v>
      </c>
      <c r="BF92" s="76"/>
      <c r="BG92" s="76">
        <f t="shared" si="98"/>
        <v>0</v>
      </c>
      <c r="BH92" s="78">
        <f t="shared" si="99"/>
        <v>0</v>
      </c>
      <c r="BI92" s="78">
        <f t="shared" si="100"/>
        <v>0</v>
      </c>
      <c r="BJ92" s="78">
        <f t="shared" si="101"/>
        <v>0</v>
      </c>
      <c r="BK92" s="78">
        <f t="shared" si="102"/>
        <v>0</v>
      </c>
      <c r="BL92" s="78">
        <f t="shared" si="103"/>
        <v>0</v>
      </c>
      <c r="BM92" s="78">
        <f t="shared" si="104"/>
        <v>0</v>
      </c>
      <c r="BN92" s="78">
        <f t="shared" si="105"/>
        <v>0</v>
      </c>
      <c r="BO92" s="78">
        <f t="shared" si="106"/>
        <v>0</v>
      </c>
      <c r="BP92" s="78">
        <f t="shared" si="107"/>
        <v>0</v>
      </c>
      <c r="BQ92" s="78">
        <f t="shared" si="108"/>
        <v>0</v>
      </c>
      <c r="BR92" s="78">
        <f t="shared" si="109"/>
        <v>0</v>
      </c>
      <c r="BS92" s="78">
        <f t="shared" si="110"/>
        <v>0</v>
      </c>
      <c r="BT92" s="78">
        <f t="shared" si="111"/>
        <v>80</v>
      </c>
      <c r="BU92" s="78">
        <f t="shared" si="112"/>
        <v>9</v>
      </c>
      <c r="BV92" s="78">
        <f t="shared" si="113"/>
        <v>0</v>
      </c>
      <c r="BW92" s="78">
        <f t="shared" si="114"/>
        <v>0</v>
      </c>
      <c r="BX92" s="76"/>
      <c r="BY92" s="76"/>
      <c r="BZ92" s="78">
        <f t="shared" si="115"/>
        <v>0</v>
      </c>
      <c r="CA92" s="78"/>
      <c r="CB92" s="78"/>
      <c r="CC92" s="78">
        <f t="shared" si="116"/>
        <v>0</v>
      </c>
      <c r="CD92" s="78"/>
      <c r="CE92" s="78"/>
      <c r="CF92" s="78">
        <f t="shared" si="117"/>
        <v>0</v>
      </c>
      <c r="CG92" s="76"/>
      <c r="CH92" s="78"/>
      <c r="CI92" s="78">
        <f t="shared" si="118"/>
        <v>0</v>
      </c>
      <c r="CJ92" s="76"/>
      <c r="CK92" s="78"/>
      <c r="CL92" s="78">
        <f t="shared" si="119"/>
        <v>89</v>
      </c>
      <c r="CM92" s="76"/>
      <c r="CN92" s="78">
        <f t="shared" si="120"/>
        <v>0</v>
      </c>
      <c r="CO92" s="76"/>
      <c r="CP92" s="76"/>
      <c r="CQ92" s="76" t="str">
        <f t="shared" si="121"/>
        <v/>
      </c>
      <c r="CR92" s="76" t="str">
        <f t="shared" si="122"/>
        <v/>
      </c>
      <c r="CS92" s="76" t="str">
        <f t="shared" si="123"/>
        <v xml:space="preserve">   billones</v>
      </c>
      <c r="CT92" s="76" t="str">
        <f t="shared" si="124"/>
        <v/>
      </c>
      <c r="CU92" s="76" t="str">
        <f t="shared" si="125"/>
        <v/>
      </c>
      <c r="CV92" s="76" t="str">
        <f t="shared" si="126"/>
        <v xml:space="preserve">  mil</v>
      </c>
      <c r="CW92" s="76" t="str">
        <f t="shared" si="127"/>
        <v/>
      </c>
      <c r="CX92" s="76" t="str">
        <f t="shared" si="128"/>
        <v/>
      </c>
      <c r="CY92" s="76" t="str">
        <f t="shared" si="129"/>
        <v xml:space="preserve">   millones</v>
      </c>
      <c r="CZ92" s="76" t="str">
        <f t="shared" si="130"/>
        <v/>
      </c>
      <c r="DA92" s="76" t="str">
        <f t="shared" si="131"/>
        <v/>
      </c>
      <c r="DB92" s="76" t="str">
        <f t="shared" si="132"/>
        <v xml:space="preserve">  mil</v>
      </c>
      <c r="DC92" s="76" t="str">
        <f t="shared" si="133"/>
        <v/>
      </c>
      <c r="DD92" s="76" t="str">
        <f t="shared" si="134"/>
        <v xml:space="preserve">Ochenta y </v>
      </c>
      <c r="DE92" s="76" t="str">
        <f t="shared" si="135"/>
        <v>Nueve Pesos</v>
      </c>
      <c r="DF92" s="76" t="str">
        <f t="shared" si="136"/>
        <v xml:space="preserve">  Centavos</v>
      </c>
      <c r="DG92" s="76" t="str">
        <f t="shared" si="137"/>
        <v xml:space="preserve">  centavos</v>
      </c>
      <c r="DH92" s="76" t="str">
        <f t="shared" si="138"/>
        <v xml:space="preserve"> </v>
      </c>
      <c r="DI92" s="76" t="str">
        <f t="shared" si="139"/>
        <v/>
      </c>
      <c r="DJ92" s="76"/>
      <c r="DK92" s="76" t="str">
        <f t="shared" si="140"/>
        <v xml:space="preserve"> </v>
      </c>
      <c r="DL92" s="76" t="str">
        <f t="shared" si="141"/>
        <v/>
      </c>
      <c r="DM92" s="76"/>
      <c r="DN92" s="76" t="str">
        <f t="shared" si="142"/>
        <v xml:space="preserve"> </v>
      </c>
      <c r="DO92" s="76" t="str">
        <f t="shared" si="143"/>
        <v/>
      </c>
      <c r="DP92" s="76"/>
      <c r="DQ92" s="76" t="str">
        <f t="shared" si="144"/>
        <v xml:space="preserve"> </v>
      </c>
      <c r="DR92" s="76" t="str">
        <f t="shared" si="145"/>
        <v/>
      </c>
      <c r="DS92" s="76"/>
      <c r="DT92" s="76" t="e">
        <f t="shared" si="146"/>
        <v>#N/A</v>
      </c>
      <c r="DU92" s="76" t="str">
        <f t="shared" si="147"/>
        <v xml:space="preserve"> Pesos</v>
      </c>
      <c r="DV92" s="76" t="str">
        <f t="shared" si="148"/>
        <v xml:space="preserve"> </v>
      </c>
      <c r="DW92" s="76" t="str">
        <f t="shared" si="149"/>
        <v/>
      </c>
      <c r="DX92" s="76"/>
      <c r="DY92" s="76"/>
      <c r="DZ92" s="76"/>
      <c r="EA92" s="76" t="str">
        <f t="shared" si="150"/>
        <v xml:space="preserve"> </v>
      </c>
      <c r="EB92" s="76"/>
      <c r="EC92" s="76"/>
      <c r="ED92" s="76" t="str">
        <f t="shared" si="151"/>
        <v xml:space="preserve"> </v>
      </c>
      <c r="EE92" s="76"/>
      <c r="EF92" s="76"/>
      <c r="EG92" s="79" t="str">
        <f t="shared" si="152"/>
        <v xml:space="preserve"> </v>
      </c>
      <c r="EH92" s="76"/>
      <c r="EI92" s="76"/>
      <c r="EJ92" s="79" t="str">
        <f t="shared" si="153"/>
        <v xml:space="preserve"> </v>
      </c>
      <c r="EK92" s="76"/>
      <c r="EL92" s="76"/>
      <c r="EM92" s="79" t="str">
        <f t="shared" si="154"/>
        <v>Ochenta y Nueve Pesos</v>
      </c>
      <c r="EN92" s="79"/>
      <c r="EO92" s="79" t="str">
        <f t="shared" si="155"/>
        <v xml:space="preserve"> </v>
      </c>
      <c r="EP92" s="76"/>
    </row>
    <row r="93" spans="1:146" hidden="1" x14ac:dyDescent="0.2">
      <c r="A93" s="74">
        <v>90</v>
      </c>
      <c r="B93" s="75" t="str">
        <f t="shared" si="85"/>
        <v>Noventa Pesos M/L</v>
      </c>
      <c r="C93" s="76"/>
      <c r="D93" s="77">
        <f t="shared" si="86"/>
        <v>90</v>
      </c>
      <c r="E93" s="76" t="str">
        <f t="shared" si="87"/>
        <v/>
      </c>
      <c r="F93" s="76" t="str">
        <f t="shared" si="88"/>
        <v xml:space="preserve"> Pesos</v>
      </c>
      <c r="G93" s="76" t="str">
        <f t="shared" si="89"/>
        <v xml:space="preserve">  billones</v>
      </c>
      <c r="H93" s="76"/>
      <c r="I93" s="76" t="str">
        <f t="shared" si="90"/>
        <v xml:space="preserve"> Pesos</v>
      </c>
      <c r="J93" s="76" t="s">
        <v>79</v>
      </c>
      <c r="K93" s="76"/>
      <c r="L93" s="76" t="str">
        <f t="shared" si="91"/>
        <v xml:space="preserve"> Pesos</v>
      </c>
      <c r="M93" s="76" t="str">
        <f t="shared" si="92"/>
        <v xml:space="preserve">  millones</v>
      </c>
      <c r="N93" s="76"/>
      <c r="O93" s="76" t="str">
        <f t="shared" si="93"/>
        <v xml:space="preserve"> Pesos</v>
      </c>
      <c r="P93" s="76" t="s">
        <v>79</v>
      </c>
      <c r="Q93" s="76"/>
      <c r="R93" s="76" t="str">
        <f t="shared" si="94"/>
        <v xml:space="preserve"> Pesos</v>
      </c>
      <c r="S93" s="76" t="str">
        <f t="shared" si="95"/>
        <v xml:space="preserve"> Pesos</v>
      </c>
      <c r="T93" s="76" t="str">
        <f t="shared" si="96"/>
        <v xml:space="preserve"> Centavos</v>
      </c>
      <c r="U93" s="76" t="str">
        <f t="shared" si="97"/>
        <v xml:space="preserve"> centavos</v>
      </c>
      <c r="V93" s="76">
        <v>15</v>
      </c>
      <c r="W93" s="76">
        <v>14</v>
      </c>
      <c r="X93" s="76">
        <v>13</v>
      </c>
      <c r="Y93" s="76">
        <v>12</v>
      </c>
      <c r="Z93" s="76">
        <v>11</v>
      </c>
      <c r="AA93" s="76">
        <v>10</v>
      </c>
      <c r="AB93" s="76">
        <v>9</v>
      </c>
      <c r="AC93" s="76">
        <f t="shared" si="157"/>
        <v>8</v>
      </c>
      <c r="AD93" s="76">
        <f t="shared" si="157"/>
        <v>7</v>
      </c>
      <c r="AE93" s="76">
        <f t="shared" si="157"/>
        <v>6</v>
      </c>
      <c r="AF93" s="76">
        <f t="shared" si="157"/>
        <v>5</v>
      </c>
      <c r="AG93" s="76">
        <f t="shared" si="157"/>
        <v>4</v>
      </c>
      <c r="AH93" s="76">
        <f t="shared" si="157"/>
        <v>3</v>
      </c>
      <c r="AI93" s="76">
        <f t="shared" si="157"/>
        <v>2</v>
      </c>
      <c r="AJ93" s="76">
        <f t="shared" si="157"/>
        <v>1</v>
      </c>
      <c r="AK93" s="76">
        <f t="shared" si="157"/>
        <v>0</v>
      </c>
      <c r="AL93" s="76">
        <f t="shared" si="157"/>
        <v>-1</v>
      </c>
      <c r="AM93" s="76">
        <f t="shared" si="157"/>
        <v>-2</v>
      </c>
      <c r="AN93" s="76"/>
      <c r="AO93" s="78">
        <f t="shared" ref="AO93:AX126" si="160">INT($D93/10^W93)</f>
        <v>0</v>
      </c>
      <c r="AP93" s="78">
        <f t="shared" si="160"/>
        <v>0</v>
      </c>
      <c r="AQ93" s="78">
        <f t="shared" si="160"/>
        <v>0</v>
      </c>
      <c r="AR93" s="78">
        <f t="shared" si="160"/>
        <v>0</v>
      </c>
      <c r="AS93" s="78">
        <f t="shared" si="160"/>
        <v>0</v>
      </c>
      <c r="AT93" s="78">
        <f t="shared" si="160"/>
        <v>0</v>
      </c>
      <c r="AU93" s="78">
        <f t="shared" si="160"/>
        <v>0</v>
      </c>
      <c r="AV93" s="78">
        <f t="shared" si="159"/>
        <v>0</v>
      </c>
      <c r="AW93" s="78">
        <f t="shared" si="159"/>
        <v>0</v>
      </c>
      <c r="AX93" s="78">
        <f t="shared" si="159"/>
        <v>0</v>
      </c>
      <c r="AY93" s="78">
        <f t="shared" si="159"/>
        <v>0</v>
      </c>
      <c r="AZ93" s="78">
        <f t="shared" si="159"/>
        <v>0</v>
      </c>
      <c r="BA93" s="78">
        <f t="shared" si="159"/>
        <v>0</v>
      </c>
      <c r="BB93" s="78">
        <f t="shared" si="159"/>
        <v>9</v>
      </c>
      <c r="BC93" s="78">
        <f t="shared" si="159"/>
        <v>90</v>
      </c>
      <c r="BD93" s="78">
        <f t="shared" si="159"/>
        <v>900</v>
      </c>
      <c r="BE93" s="78">
        <f t="shared" si="158"/>
        <v>9000</v>
      </c>
      <c r="BF93" s="76"/>
      <c r="BG93" s="76">
        <f t="shared" si="98"/>
        <v>0</v>
      </c>
      <c r="BH93" s="78">
        <f t="shared" si="99"/>
        <v>0</v>
      </c>
      <c r="BI93" s="78">
        <f t="shared" si="100"/>
        <v>0</v>
      </c>
      <c r="BJ93" s="78">
        <f t="shared" si="101"/>
        <v>0</v>
      </c>
      <c r="BK93" s="78">
        <f t="shared" si="102"/>
        <v>0</v>
      </c>
      <c r="BL93" s="78">
        <f t="shared" si="103"/>
        <v>0</v>
      </c>
      <c r="BM93" s="78">
        <f t="shared" si="104"/>
        <v>0</v>
      </c>
      <c r="BN93" s="78">
        <f t="shared" si="105"/>
        <v>0</v>
      </c>
      <c r="BO93" s="78">
        <f t="shared" si="106"/>
        <v>0</v>
      </c>
      <c r="BP93" s="78">
        <f t="shared" si="107"/>
        <v>0</v>
      </c>
      <c r="BQ93" s="78">
        <f t="shared" si="108"/>
        <v>0</v>
      </c>
      <c r="BR93" s="78">
        <f t="shared" si="109"/>
        <v>0</v>
      </c>
      <c r="BS93" s="78">
        <f t="shared" si="110"/>
        <v>0</v>
      </c>
      <c r="BT93" s="78">
        <f t="shared" si="111"/>
        <v>90</v>
      </c>
      <c r="BU93" s="78">
        <f t="shared" si="112"/>
        <v>0</v>
      </c>
      <c r="BV93" s="78">
        <f t="shared" si="113"/>
        <v>0</v>
      </c>
      <c r="BW93" s="78">
        <f t="shared" si="114"/>
        <v>0</v>
      </c>
      <c r="BX93" s="76"/>
      <c r="BY93" s="76"/>
      <c r="BZ93" s="78">
        <f t="shared" si="115"/>
        <v>0</v>
      </c>
      <c r="CA93" s="78"/>
      <c r="CB93" s="78"/>
      <c r="CC93" s="78">
        <f t="shared" si="116"/>
        <v>0</v>
      </c>
      <c r="CD93" s="78"/>
      <c r="CE93" s="78"/>
      <c r="CF93" s="78">
        <f t="shared" si="117"/>
        <v>0</v>
      </c>
      <c r="CG93" s="76"/>
      <c r="CH93" s="78"/>
      <c r="CI93" s="78">
        <f t="shared" si="118"/>
        <v>0</v>
      </c>
      <c r="CJ93" s="76"/>
      <c r="CK93" s="78"/>
      <c r="CL93" s="78">
        <f t="shared" si="119"/>
        <v>90</v>
      </c>
      <c r="CM93" s="76"/>
      <c r="CN93" s="78">
        <f t="shared" si="120"/>
        <v>0</v>
      </c>
      <c r="CO93" s="76"/>
      <c r="CP93" s="76"/>
      <c r="CQ93" s="76" t="str">
        <f t="shared" si="121"/>
        <v/>
      </c>
      <c r="CR93" s="76" t="str">
        <f t="shared" si="122"/>
        <v/>
      </c>
      <c r="CS93" s="76" t="str">
        <f t="shared" si="123"/>
        <v xml:space="preserve">   billones</v>
      </c>
      <c r="CT93" s="76" t="str">
        <f t="shared" si="124"/>
        <v/>
      </c>
      <c r="CU93" s="76" t="str">
        <f t="shared" si="125"/>
        <v/>
      </c>
      <c r="CV93" s="76" t="str">
        <f t="shared" si="126"/>
        <v xml:space="preserve">  mil</v>
      </c>
      <c r="CW93" s="76" t="str">
        <f t="shared" si="127"/>
        <v/>
      </c>
      <c r="CX93" s="76" t="str">
        <f t="shared" si="128"/>
        <v/>
      </c>
      <c r="CY93" s="76" t="str">
        <f t="shared" si="129"/>
        <v xml:space="preserve">   millones</v>
      </c>
      <c r="CZ93" s="76" t="str">
        <f t="shared" si="130"/>
        <v/>
      </c>
      <c r="DA93" s="76" t="str">
        <f t="shared" si="131"/>
        <v/>
      </c>
      <c r="DB93" s="76" t="str">
        <f t="shared" si="132"/>
        <v xml:space="preserve">  mil</v>
      </c>
      <c r="DC93" s="76" t="str">
        <f t="shared" si="133"/>
        <v/>
      </c>
      <c r="DD93" s="76" t="str">
        <f t="shared" si="134"/>
        <v>Noventa Pesos</v>
      </c>
      <c r="DE93" s="76" t="str">
        <f t="shared" si="135"/>
        <v xml:space="preserve">  Pesos</v>
      </c>
      <c r="DF93" s="76" t="str">
        <f t="shared" si="136"/>
        <v xml:space="preserve">  Centavos</v>
      </c>
      <c r="DG93" s="76" t="str">
        <f t="shared" si="137"/>
        <v xml:space="preserve">  centavos</v>
      </c>
      <c r="DH93" s="76" t="str">
        <f t="shared" si="138"/>
        <v xml:space="preserve"> </v>
      </c>
      <c r="DI93" s="76" t="str">
        <f t="shared" si="139"/>
        <v/>
      </c>
      <c r="DJ93" s="76"/>
      <c r="DK93" s="76" t="str">
        <f t="shared" si="140"/>
        <v xml:space="preserve"> </v>
      </c>
      <c r="DL93" s="76" t="str">
        <f t="shared" si="141"/>
        <v/>
      </c>
      <c r="DM93" s="76"/>
      <c r="DN93" s="76" t="str">
        <f t="shared" si="142"/>
        <v xml:space="preserve"> </v>
      </c>
      <c r="DO93" s="76" t="str">
        <f t="shared" si="143"/>
        <v/>
      </c>
      <c r="DP93" s="76"/>
      <c r="DQ93" s="76" t="str">
        <f t="shared" si="144"/>
        <v xml:space="preserve"> </v>
      </c>
      <c r="DR93" s="76" t="str">
        <f t="shared" si="145"/>
        <v/>
      </c>
      <c r="DS93" s="76"/>
      <c r="DT93" s="76" t="str">
        <f t="shared" si="146"/>
        <v>Noventa</v>
      </c>
      <c r="DU93" s="76" t="str">
        <f t="shared" si="147"/>
        <v xml:space="preserve"> Pesos</v>
      </c>
      <c r="DV93" s="76" t="str">
        <f t="shared" si="148"/>
        <v xml:space="preserve"> </v>
      </c>
      <c r="DW93" s="76" t="str">
        <f t="shared" si="149"/>
        <v/>
      </c>
      <c r="DX93" s="76"/>
      <c r="DY93" s="76"/>
      <c r="DZ93" s="76"/>
      <c r="EA93" s="76" t="str">
        <f t="shared" si="150"/>
        <v xml:space="preserve"> </v>
      </c>
      <c r="EB93" s="76"/>
      <c r="EC93" s="76"/>
      <c r="ED93" s="76" t="str">
        <f t="shared" si="151"/>
        <v xml:space="preserve"> </v>
      </c>
      <c r="EE93" s="76"/>
      <c r="EF93" s="76"/>
      <c r="EG93" s="79" t="str">
        <f t="shared" si="152"/>
        <v xml:space="preserve"> </v>
      </c>
      <c r="EH93" s="76"/>
      <c r="EI93" s="76"/>
      <c r="EJ93" s="79" t="str">
        <f t="shared" si="153"/>
        <v xml:space="preserve"> </v>
      </c>
      <c r="EK93" s="76"/>
      <c r="EL93" s="76"/>
      <c r="EM93" s="79" t="str">
        <f t="shared" si="154"/>
        <v>Noventa Pesos</v>
      </c>
      <c r="EN93" s="79"/>
      <c r="EO93" s="79" t="str">
        <f t="shared" si="155"/>
        <v xml:space="preserve"> </v>
      </c>
      <c r="EP93" s="76"/>
    </row>
    <row r="94" spans="1:146" hidden="1" x14ac:dyDescent="0.2">
      <c r="A94" s="74">
        <v>91</v>
      </c>
      <c r="B94" s="75" t="str">
        <f t="shared" si="85"/>
        <v>Noventa y Un Pesos M/L</v>
      </c>
      <c r="C94" s="76"/>
      <c r="D94" s="77">
        <f t="shared" si="86"/>
        <v>91</v>
      </c>
      <c r="E94" s="76" t="str">
        <f t="shared" si="87"/>
        <v/>
      </c>
      <c r="F94" s="76" t="str">
        <f t="shared" si="88"/>
        <v xml:space="preserve"> Pesos</v>
      </c>
      <c r="G94" s="76" t="str">
        <f t="shared" si="89"/>
        <v xml:space="preserve">  billones</v>
      </c>
      <c r="H94" s="76"/>
      <c r="I94" s="76" t="str">
        <f t="shared" si="90"/>
        <v xml:space="preserve"> Pesos</v>
      </c>
      <c r="J94" s="76" t="s">
        <v>79</v>
      </c>
      <c r="K94" s="76"/>
      <c r="L94" s="76" t="str">
        <f t="shared" si="91"/>
        <v xml:space="preserve"> Pesos</v>
      </c>
      <c r="M94" s="76" t="str">
        <f t="shared" si="92"/>
        <v xml:space="preserve">  millones</v>
      </c>
      <c r="N94" s="76"/>
      <c r="O94" s="76" t="str">
        <f t="shared" si="93"/>
        <v xml:space="preserve"> Pesos</v>
      </c>
      <c r="P94" s="76" t="s">
        <v>79</v>
      </c>
      <c r="Q94" s="76"/>
      <c r="R94" s="76" t="str">
        <f t="shared" si="94"/>
        <v xml:space="preserve"> y </v>
      </c>
      <c r="S94" s="76" t="str">
        <f t="shared" si="95"/>
        <v xml:space="preserve"> Pesos</v>
      </c>
      <c r="T94" s="76" t="str">
        <f t="shared" si="96"/>
        <v xml:space="preserve"> Centavos</v>
      </c>
      <c r="U94" s="76" t="str">
        <f t="shared" si="97"/>
        <v xml:space="preserve"> centavos</v>
      </c>
      <c r="V94" s="76">
        <v>15</v>
      </c>
      <c r="W94" s="76">
        <v>14</v>
      </c>
      <c r="X94" s="76">
        <v>13</v>
      </c>
      <c r="Y94" s="76">
        <v>12</v>
      </c>
      <c r="Z94" s="76">
        <v>11</v>
      </c>
      <c r="AA94" s="76">
        <v>10</v>
      </c>
      <c r="AB94" s="76">
        <v>9</v>
      </c>
      <c r="AC94" s="76">
        <f t="shared" si="157"/>
        <v>8</v>
      </c>
      <c r="AD94" s="76">
        <f t="shared" si="157"/>
        <v>7</v>
      </c>
      <c r="AE94" s="76">
        <f t="shared" si="157"/>
        <v>6</v>
      </c>
      <c r="AF94" s="76">
        <f t="shared" si="157"/>
        <v>5</v>
      </c>
      <c r="AG94" s="76">
        <f t="shared" si="157"/>
        <v>4</v>
      </c>
      <c r="AH94" s="76">
        <f t="shared" si="157"/>
        <v>3</v>
      </c>
      <c r="AI94" s="76">
        <f t="shared" si="157"/>
        <v>2</v>
      </c>
      <c r="AJ94" s="76">
        <f t="shared" si="157"/>
        <v>1</v>
      </c>
      <c r="AK94" s="76">
        <f t="shared" si="157"/>
        <v>0</v>
      </c>
      <c r="AL94" s="76">
        <f t="shared" si="157"/>
        <v>-1</v>
      </c>
      <c r="AM94" s="76">
        <f t="shared" si="157"/>
        <v>-2</v>
      </c>
      <c r="AN94" s="76"/>
      <c r="AO94" s="78">
        <f t="shared" si="160"/>
        <v>0</v>
      </c>
      <c r="AP94" s="78">
        <f t="shared" si="160"/>
        <v>0</v>
      </c>
      <c r="AQ94" s="78">
        <f t="shared" si="160"/>
        <v>0</v>
      </c>
      <c r="AR94" s="78">
        <f t="shared" si="160"/>
        <v>0</v>
      </c>
      <c r="AS94" s="78">
        <f t="shared" si="160"/>
        <v>0</v>
      </c>
      <c r="AT94" s="78">
        <f t="shared" si="160"/>
        <v>0</v>
      </c>
      <c r="AU94" s="78">
        <f t="shared" si="160"/>
        <v>0</v>
      </c>
      <c r="AV94" s="78">
        <f t="shared" si="159"/>
        <v>0</v>
      </c>
      <c r="AW94" s="78">
        <f t="shared" si="159"/>
        <v>0</v>
      </c>
      <c r="AX94" s="78">
        <f t="shared" si="159"/>
        <v>0</v>
      </c>
      <c r="AY94" s="78">
        <f t="shared" si="159"/>
        <v>0</v>
      </c>
      <c r="AZ94" s="78">
        <f t="shared" si="159"/>
        <v>0</v>
      </c>
      <c r="BA94" s="78">
        <f t="shared" si="159"/>
        <v>0</v>
      </c>
      <c r="BB94" s="78">
        <f t="shared" si="159"/>
        <v>9</v>
      </c>
      <c r="BC94" s="78">
        <f t="shared" si="159"/>
        <v>91</v>
      </c>
      <c r="BD94" s="78">
        <f t="shared" si="159"/>
        <v>910</v>
      </c>
      <c r="BE94" s="78">
        <f t="shared" si="158"/>
        <v>9100</v>
      </c>
      <c r="BF94" s="76"/>
      <c r="BG94" s="76">
        <f t="shared" si="98"/>
        <v>0</v>
      </c>
      <c r="BH94" s="78">
        <f t="shared" si="99"/>
        <v>0</v>
      </c>
      <c r="BI94" s="78">
        <f t="shared" si="100"/>
        <v>0</v>
      </c>
      <c r="BJ94" s="78">
        <f t="shared" si="101"/>
        <v>0</v>
      </c>
      <c r="BK94" s="78">
        <f t="shared" si="102"/>
        <v>0</v>
      </c>
      <c r="BL94" s="78">
        <f t="shared" si="103"/>
        <v>0</v>
      </c>
      <c r="BM94" s="78">
        <f t="shared" si="104"/>
        <v>0</v>
      </c>
      <c r="BN94" s="78">
        <f t="shared" si="105"/>
        <v>0</v>
      </c>
      <c r="BO94" s="78">
        <f t="shared" si="106"/>
        <v>0</v>
      </c>
      <c r="BP94" s="78">
        <f t="shared" si="107"/>
        <v>0</v>
      </c>
      <c r="BQ94" s="78">
        <f t="shared" si="108"/>
        <v>0</v>
      </c>
      <c r="BR94" s="78">
        <f t="shared" si="109"/>
        <v>0</v>
      </c>
      <c r="BS94" s="78">
        <f t="shared" si="110"/>
        <v>0</v>
      </c>
      <c r="BT94" s="78">
        <f t="shared" si="111"/>
        <v>90</v>
      </c>
      <c r="BU94" s="78">
        <f t="shared" si="112"/>
        <v>1</v>
      </c>
      <c r="BV94" s="78">
        <f t="shared" si="113"/>
        <v>0</v>
      </c>
      <c r="BW94" s="78">
        <f t="shared" si="114"/>
        <v>0</v>
      </c>
      <c r="BX94" s="76"/>
      <c r="BY94" s="76"/>
      <c r="BZ94" s="78">
        <f t="shared" si="115"/>
        <v>0</v>
      </c>
      <c r="CA94" s="78"/>
      <c r="CB94" s="78"/>
      <c r="CC94" s="78">
        <f t="shared" si="116"/>
        <v>0</v>
      </c>
      <c r="CD94" s="78"/>
      <c r="CE94" s="78"/>
      <c r="CF94" s="78">
        <f t="shared" si="117"/>
        <v>0</v>
      </c>
      <c r="CG94" s="76"/>
      <c r="CH94" s="78"/>
      <c r="CI94" s="78">
        <f t="shared" si="118"/>
        <v>0</v>
      </c>
      <c r="CJ94" s="76"/>
      <c r="CK94" s="78"/>
      <c r="CL94" s="78">
        <f t="shared" si="119"/>
        <v>91</v>
      </c>
      <c r="CM94" s="76"/>
      <c r="CN94" s="78">
        <f t="shared" si="120"/>
        <v>0</v>
      </c>
      <c r="CO94" s="76"/>
      <c r="CP94" s="76"/>
      <c r="CQ94" s="76" t="str">
        <f t="shared" si="121"/>
        <v/>
      </c>
      <c r="CR94" s="76" t="str">
        <f t="shared" si="122"/>
        <v/>
      </c>
      <c r="CS94" s="76" t="str">
        <f t="shared" si="123"/>
        <v xml:space="preserve">   billones</v>
      </c>
      <c r="CT94" s="76" t="str">
        <f t="shared" si="124"/>
        <v/>
      </c>
      <c r="CU94" s="76" t="str">
        <f t="shared" si="125"/>
        <v/>
      </c>
      <c r="CV94" s="76" t="str">
        <f t="shared" si="126"/>
        <v xml:space="preserve">  mil</v>
      </c>
      <c r="CW94" s="76" t="str">
        <f t="shared" si="127"/>
        <v/>
      </c>
      <c r="CX94" s="76" t="str">
        <f t="shared" si="128"/>
        <v/>
      </c>
      <c r="CY94" s="76" t="str">
        <f t="shared" si="129"/>
        <v xml:space="preserve">   millones</v>
      </c>
      <c r="CZ94" s="76" t="str">
        <f t="shared" si="130"/>
        <v/>
      </c>
      <c r="DA94" s="76" t="str">
        <f t="shared" si="131"/>
        <v/>
      </c>
      <c r="DB94" s="76" t="str">
        <f t="shared" si="132"/>
        <v xml:space="preserve">  mil</v>
      </c>
      <c r="DC94" s="76" t="str">
        <f t="shared" si="133"/>
        <v/>
      </c>
      <c r="DD94" s="76" t="str">
        <f t="shared" si="134"/>
        <v xml:space="preserve">Noventa y </v>
      </c>
      <c r="DE94" s="76" t="str">
        <f t="shared" si="135"/>
        <v>Un Pesos</v>
      </c>
      <c r="DF94" s="76" t="str">
        <f t="shared" si="136"/>
        <v xml:space="preserve">  Centavos</v>
      </c>
      <c r="DG94" s="76" t="str">
        <f t="shared" si="137"/>
        <v xml:space="preserve">  centavos</v>
      </c>
      <c r="DH94" s="76" t="str">
        <f t="shared" si="138"/>
        <v xml:space="preserve"> </v>
      </c>
      <c r="DI94" s="76" t="str">
        <f t="shared" si="139"/>
        <v/>
      </c>
      <c r="DJ94" s="76"/>
      <c r="DK94" s="76" t="str">
        <f t="shared" si="140"/>
        <v xml:space="preserve"> </v>
      </c>
      <c r="DL94" s="76" t="str">
        <f t="shared" si="141"/>
        <v/>
      </c>
      <c r="DM94" s="76"/>
      <c r="DN94" s="76" t="str">
        <f t="shared" si="142"/>
        <v xml:space="preserve"> </v>
      </c>
      <c r="DO94" s="76" t="str">
        <f t="shared" si="143"/>
        <v/>
      </c>
      <c r="DP94" s="76"/>
      <c r="DQ94" s="76" t="str">
        <f t="shared" si="144"/>
        <v xml:space="preserve"> </v>
      </c>
      <c r="DR94" s="76" t="str">
        <f t="shared" si="145"/>
        <v/>
      </c>
      <c r="DS94" s="76"/>
      <c r="DT94" s="76" t="e">
        <f t="shared" si="146"/>
        <v>#N/A</v>
      </c>
      <c r="DU94" s="76" t="str">
        <f t="shared" si="147"/>
        <v xml:space="preserve"> Pesos</v>
      </c>
      <c r="DV94" s="76" t="str">
        <f t="shared" si="148"/>
        <v xml:space="preserve"> </v>
      </c>
      <c r="DW94" s="76" t="str">
        <f t="shared" si="149"/>
        <v/>
      </c>
      <c r="DX94" s="76"/>
      <c r="DY94" s="76"/>
      <c r="DZ94" s="76"/>
      <c r="EA94" s="76" t="str">
        <f t="shared" si="150"/>
        <v xml:space="preserve"> </v>
      </c>
      <c r="EB94" s="76"/>
      <c r="EC94" s="76"/>
      <c r="ED94" s="76" t="str">
        <f t="shared" si="151"/>
        <v xml:space="preserve"> </v>
      </c>
      <c r="EE94" s="76"/>
      <c r="EF94" s="76"/>
      <c r="EG94" s="79" t="str">
        <f t="shared" si="152"/>
        <v xml:space="preserve"> </v>
      </c>
      <c r="EH94" s="76"/>
      <c r="EI94" s="76"/>
      <c r="EJ94" s="79" t="str">
        <f t="shared" si="153"/>
        <v xml:space="preserve"> </v>
      </c>
      <c r="EK94" s="76"/>
      <c r="EL94" s="76"/>
      <c r="EM94" s="79" t="str">
        <f t="shared" si="154"/>
        <v>Noventa y Un Pesos</v>
      </c>
      <c r="EN94" s="79"/>
      <c r="EO94" s="79" t="str">
        <f t="shared" si="155"/>
        <v xml:space="preserve"> </v>
      </c>
      <c r="EP94" s="76"/>
    </row>
    <row r="95" spans="1:146" hidden="1" x14ac:dyDescent="0.2">
      <c r="A95" s="74">
        <v>92</v>
      </c>
      <c r="B95" s="75" t="str">
        <f t="shared" si="85"/>
        <v>Noventa y Dos Pesos M/L</v>
      </c>
      <c r="C95" s="76"/>
      <c r="D95" s="77">
        <f t="shared" si="86"/>
        <v>92</v>
      </c>
      <c r="E95" s="76" t="str">
        <f t="shared" si="87"/>
        <v/>
      </c>
      <c r="F95" s="76" t="str">
        <f t="shared" si="88"/>
        <v xml:space="preserve"> Pesos</v>
      </c>
      <c r="G95" s="76" t="str">
        <f t="shared" si="89"/>
        <v xml:space="preserve">  billones</v>
      </c>
      <c r="H95" s="76"/>
      <c r="I95" s="76" t="str">
        <f t="shared" si="90"/>
        <v xml:space="preserve"> Pesos</v>
      </c>
      <c r="J95" s="76" t="s">
        <v>79</v>
      </c>
      <c r="K95" s="76"/>
      <c r="L95" s="76" t="str">
        <f t="shared" si="91"/>
        <v xml:space="preserve"> Pesos</v>
      </c>
      <c r="M95" s="76" t="str">
        <f t="shared" si="92"/>
        <v xml:space="preserve">  millones</v>
      </c>
      <c r="N95" s="76"/>
      <c r="O95" s="76" t="str">
        <f t="shared" si="93"/>
        <v xml:space="preserve"> Pesos</v>
      </c>
      <c r="P95" s="76" t="s">
        <v>79</v>
      </c>
      <c r="Q95" s="76"/>
      <c r="R95" s="76" t="str">
        <f t="shared" si="94"/>
        <v xml:space="preserve"> y </v>
      </c>
      <c r="S95" s="76" t="str">
        <f t="shared" si="95"/>
        <v xml:space="preserve"> Pesos</v>
      </c>
      <c r="T95" s="76" t="str">
        <f t="shared" si="96"/>
        <v xml:space="preserve"> Centavos</v>
      </c>
      <c r="U95" s="76" t="str">
        <f t="shared" si="97"/>
        <v xml:space="preserve"> centavos</v>
      </c>
      <c r="V95" s="76">
        <v>15</v>
      </c>
      <c r="W95" s="76">
        <v>14</v>
      </c>
      <c r="X95" s="76">
        <v>13</v>
      </c>
      <c r="Y95" s="76">
        <v>12</v>
      </c>
      <c r="Z95" s="76">
        <v>11</v>
      </c>
      <c r="AA95" s="76">
        <v>10</v>
      </c>
      <c r="AB95" s="76">
        <v>9</v>
      </c>
      <c r="AC95" s="76">
        <f t="shared" si="157"/>
        <v>8</v>
      </c>
      <c r="AD95" s="76">
        <f t="shared" si="157"/>
        <v>7</v>
      </c>
      <c r="AE95" s="76">
        <f t="shared" si="157"/>
        <v>6</v>
      </c>
      <c r="AF95" s="76">
        <f t="shared" si="157"/>
        <v>5</v>
      </c>
      <c r="AG95" s="76">
        <f t="shared" si="157"/>
        <v>4</v>
      </c>
      <c r="AH95" s="76">
        <f t="shared" si="157"/>
        <v>3</v>
      </c>
      <c r="AI95" s="76">
        <f t="shared" si="157"/>
        <v>2</v>
      </c>
      <c r="AJ95" s="76">
        <f t="shared" si="157"/>
        <v>1</v>
      </c>
      <c r="AK95" s="76">
        <f t="shared" si="157"/>
        <v>0</v>
      </c>
      <c r="AL95" s="76">
        <f t="shared" si="157"/>
        <v>-1</v>
      </c>
      <c r="AM95" s="76">
        <f t="shared" si="157"/>
        <v>-2</v>
      </c>
      <c r="AN95" s="76"/>
      <c r="AO95" s="78">
        <f t="shared" si="160"/>
        <v>0</v>
      </c>
      <c r="AP95" s="78">
        <f t="shared" si="160"/>
        <v>0</v>
      </c>
      <c r="AQ95" s="78">
        <f t="shared" si="160"/>
        <v>0</v>
      </c>
      <c r="AR95" s="78">
        <f t="shared" si="160"/>
        <v>0</v>
      </c>
      <c r="AS95" s="78">
        <f t="shared" si="160"/>
        <v>0</v>
      </c>
      <c r="AT95" s="78">
        <f t="shared" si="160"/>
        <v>0</v>
      </c>
      <c r="AU95" s="78">
        <f t="shared" si="160"/>
        <v>0</v>
      </c>
      <c r="AV95" s="78">
        <f t="shared" si="159"/>
        <v>0</v>
      </c>
      <c r="AW95" s="78">
        <f t="shared" si="159"/>
        <v>0</v>
      </c>
      <c r="AX95" s="78">
        <f t="shared" si="159"/>
        <v>0</v>
      </c>
      <c r="AY95" s="78">
        <f t="shared" si="159"/>
        <v>0</v>
      </c>
      <c r="AZ95" s="78">
        <f t="shared" si="159"/>
        <v>0</v>
      </c>
      <c r="BA95" s="78">
        <f t="shared" si="159"/>
        <v>0</v>
      </c>
      <c r="BB95" s="78">
        <f t="shared" si="159"/>
        <v>9</v>
      </c>
      <c r="BC95" s="78">
        <f t="shared" si="159"/>
        <v>92</v>
      </c>
      <c r="BD95" s="78">
        <f t="shared" si="159"/>
        <v>920</v>
      </c>
      <c r="BE95" s="78">
        <f t="shared" si="158"/>
        <v>9200</v>
      </c>
      <c r="BF95" s="76"/>
      <c r="BG95" s="76">
        <f t="shared" si="98"/>
        <v>0</v>
      </c>
      <c r="BH95" s="78">
        <f t="shared" si="99"/>
        <v>0</v>
      </c>
      <c r="BI95" s="78">
        <f t="shared" si="100"/>
        <v>0</v>
      </c>
      <c r="BJ95" s="78">
        <f t="shared" si="101"/>
        <v>0</v>
      </c>
      <c r="BK95" s="78">
        <f t="shared" si="102"/>
        <v>0</v>
      </c>
      <c r="BL95" s="78">
        <f t="shared" si="103"/>
        <v>0</v>
      </c>
      <c r="BM95" s="78">
        <f t="shared" si="104"/>
        <v>0</v>
      </c>
      <c r="BN95" s="78">
        <f t="shared" si="105"/>
        <v>0</v>
      </c>
      <c r="BO95" s="78">
        <f t="shared" si="106"/>
        <v>0</v>
      </c>
      <c r="BP95" s="78">
        <f t="shared" si="107"/>
        <v>0</v>
      </c>
      <c r="BQ95" s="78">
        <f t="shared" si="108"/>
        <v>0</v>
      </c>
      <c r="BR95" s="78">
        <f t="shared" si="109"/>
        <v>0</v>
      </c>
      <c r="BS95" s="78">
        <f t="shared" si="110"/>
        <v>0</v>
      </c>
      <c r="BT95" s="78">
        <f t="shared" si="111"/>
        <v>90</v>
      </c>
      <c r="BU95" s="78">
        <f t="shared" si="112"/>
        <v>2</v>
      </c>
      <c r="BV95" s="78">
        <f t="shared" si="113"/>
        <v>0</v>
      </c>
      <c r="BW95" s="78">
        <f t="shared" si="114"/>
        <v>0</v>
      </c>
      <c r="BX95" s="76"/>
      <c r="BY95" s="76"/>
      <c r="BZ95" s="78">
        <f t="shared" si="115"/>
        <v>0</v>
      </c>
      <c r="CA95" s="78"/>
      <c r="CB95" s="78"/>
      <c r="CC95" s="78">
        <f t="shared" si="116"/>
        <v>0</v>
      </c>
      <c r="CD95" s="78"/>
      <c r="CE95" s="78"/>
      <c r="CF95" s="78">
        <f t="shared" si="117"/>
        <v>0</v>
      </c>
      <c r="CG95" s="76"/>
      <c r="CH95" s="78"/>
      <c r="CI95" s="78">
        <f t="shared" si="118"/>
        <v>0</v>
      </c>
      <c r="CJ95" s="76"/>
      <c r="CK95" s="78"/>
      <c r="CL95" s="78">
        <f t="shared" si="119"/>
        <v>92</v>
      </c>
      <c r="CM95" s="76"/>
      <c r="CN95" s="78">
        <f t="shared" si="120"/>
        <v>0</v>
      </c>
      <c r="CO95" s="76"/>
      <c r="CP95" s="76"/>
      <c r="CQ95" s="76" t="str">
        <f t="shared" si="121"/>
        <v/>
      </c>
      <c r="CR95" s="76" t="str">
        <f t="shared" si="122"/>
        <v/>
      </c>
      <c r="CS95" s="76" t="str">
        <f t="shared" si="123"/>
        <v xml:space="preserve">   billones</v>
      </c>
      <c r="CT95" s="76" t="str">
        <f t="shared" si="124"/>
        <v/>
      </c>
      <c r="CU95" s="76" t="str">
        <f t="shared" si="125"/>
        <v/>
      </c>
      <c r="CV95" s="76" t="str">
        <f t="shared" si="126"/>
        <v xml:space="preserve">  mil</v>
      </c>
      <c r="CW95" s="76" t="str">
        <f t="shared" si="127"/>
        <v/>
      </c>
      <c r="CX95" s="76" t="str">
        <f t="shared" si="128"/>
        <v/>
      </c>
      <c r="CY95" s="76" t="str">
        <f t="shared" si="129"/>
        <v xml:space="preserve">   millones</v>
      </c>
      <c r="CZ95" s="76" t="str">
        <f t="shared" si="130"/>
        <v/>
      </c>
      <c r="DA95" s="76" t="str">
        <f t="shared" si="131"/>
        <v/>
      </c>
      <c r="DB95" s="76" t="str">
        <f t="shared" si="132"/>
        <v xml:space="preserve">  mil</v>
      </c>
      <c r="DC95" s="76" t="str">
        <f t="shared" si="133"/>
        <v/>
      </c>
      <c r="DD95" s="76" t="str">
        <f t="shared" si="134"/>
        <v xml:space="preserve">Noventa y </v>
      </c>
      <c r="DE95" s="76" t="str">
        <f t="shared" si="135"/>
        <v>Dos Pesos</v>
      </c>
      <c r="DF95" s="76" t="str">
        <f t="shared" si="136"/>
        <v xml:space="preserve">  Centavos</v>
      </c>
      <c r="DG95" s="76" t="str">
        <f t="shared" si="137"/>
        <v xml:space="preserve">  centavos</v>
      </c>
      <c r="DH95" s="76" t="str">
        <f t="shared" si="138"/>
        <v xml:space="preserve"> </v>
      </c>
      <c r="DI95" s="76" t="str">
        <f t="shared" si="139"/>
        <v/>
      </c>
      <c r="DJ95" s="76"/>
      <c r="DK95" s="76" t="str">
        <f t="shared" si="140"/>
        <v xml:space="preserve"> </v>
      </c>
      <c r="DL95" s="76" t="str">
        <f t="shared" si="141"/>
        <v/>
      </c>
      <c r="DM95" s="76"/>
      <c r="DN95" s="76" t="str">
        <f t="shared" si="142"/>
        <v xml:space="preserve"> </v>
      </c>
      <c r="DO95" s="76" t="str">
        <f t="shared" si="143"/>
        <v/>
      </c>
      <c r="DP95" s="76"/>
      <c r="DQ95" s="76" t="str">
        <f t="shared" si="144"/>
        <v xml:space="preserve"> </v>
      </c>
      <c r="DR95" s="76" t="str">
        <f t="shared" si="145"/>
        <v/>
      </c>
      <c r="DS95" s="76"/>
      <c r="DT95" s="76" t="e">
        <f t="shared" si="146"/>
        <v>#N/A</v>
      </c>
      <c r="DU95" s="76" t="str">
        <f t="shared" si="147"/>
        <v xml:space="preserve"> Pesos</v>
      </c>
      <c r="DV95" s="76" t="str">
        <f t="shared" si="148"/>
        <v xml:space="preserve"> </v>
      </c>
      <c r="DW95" s="76" t="str">
        <f t="shared" si="149"/>
        <v/>
      </c>
      <c r="DX95" s="76"/>
      <c r="DY95" s="76"/>
      <c r="DZ95" s="76"/>
      <c r="EA95" s="76" t="str">
        <f t="shared" si="150"/>
        <v xml:space="preserve"> </v>
      </c>
      <c r="EB95" s="76"/>
      <c r="EC95" s="76"/>
      <c r="ED95" s="76" t="str">
        <f t="shared" si="151"/>
        <v xml:space="preserve"> </v>
      </c>
      <c r="EE95" s="76"/>
      <c r="EF95" s="76"/>
      <c r="EG95" s="79" t="str">
        <f t="shared" si="152"/>
        <v xml:space="preserve"> </v>
      </c>
      <c r="EH95" s="76"/>
      <c r="EI95" s="76"/>
      <c r="EJ95" s="79" t="str">
        <f t="shared" si="153"/>
        <v xml:space="preserve"> </v>
      </c>
      <c r="EK95" s="76"/>
      <c r="EL95" s="76"/>
      <c r="EM95" s="79" t="str">
        <f t="shared" si="154"/>
        <v>Noventa y Dos Pesos</v>
      </c>
      <c r="EN95" s="79"/>
      <c r="EO95" s="79" t="str">
        <f t="shared" si="155"/>
        <v xml:space="preserve"> </v>
      </c>
      <c r="EP95" s="76"/>
    </row>
    <row r="96" spans="1:146" hidden="1" x14ac:dyDescent="0.2">
      <c r="A96" s="74">
        <v>93</v>
      </c>
      <c r="B96" s="75" t="str">
        <f t="shared" si="85"/>
        <v>Noventa y Tres Pesos M/L</v>
      </c>
      <c r="C96" s="76"/>
      <c r="D96" s="77">
        <f t="shared" si="86"/>
        <v>93</v>
      </c>
      <c r="E96" s="76" t="str">
        <f t="shared" si="87"/>
        <v/>
      </c>
      <c r="F96" s="76" t="str">
        <f t="shared" si="88"/>
        <v xml:space="preserve"> Pesos</v>
      </c>
      <c r="G96" s="76" t="str">
        <f t="shared" si="89"/>
        <v xml:space="preserve">  billones</v>
      </c>
      <c r="H96" s="76"/>
      <c r="I96" s="76" t="str">
        <f t="shared" si="90"/>
        <v xml:space="preserve"> Pesos</v>
      </c>
      <c r="J96" s="76" t="s">
        <v>79</v>
      </c>
      <c r="K96" s="76"/>
      <c r="L96" s="76" t="str">
        <f t="shared" si="91"/>
        <v xml:space="preserve"> Pesos</v>
      </c>
      <c r="M96" s="76" t="str">
        <f t="shared" si="92"/>
        <v xml:space="preserve">  millones</v>
      </c>
      <c r="N96" s="76"/>
      <c r="O96" s="76" t="str">
        <f t="shared" si="93"/>
        <v xml:space="preserve"> Pesos</v>
      </c>
      <c r="P96" s="76" t="s">
        <v>79</v>
      </c>
      <c r="Q96" s="76"/>
      <c r="R96" s="76" t="str">
        <f t="shared" si="94"/>
        <v xml:space="preserve"> y </v>
      </c>
      <c r="S96" s="76" t="str">
        <f t="shared" si="95"/>
        <v xml:space="preserve"> Pesos</v>
      </c>
      <c r="T96" s="76" t="str">
        <f t="shared" si="96"/>
        <v xml:space="preserve"> Centavos</v>
      </c>
      <c r="U96" s="76" t="str">
        <f t="shared" si="97"/>
        <v xml:space="preserve"> centavos</v>
      </c>
      <c r="V96" s="76">
        <v>15</v>
      </c>
      <c r="W96" s="76">
        <v>14</v>
      </c>
      <c r="X96" s="76">
        <v>13</v>
      </c>
      <c r="Y96" s="76">
        <v>12</v>
      </c>
      <c r="Z96" s="76">
        <v>11</v>
      </c>
      <c r="AA96" s="76">
        <v>10</v>
      </c>
      <c r="AB96" s="76">
        <v>9</v>
      </c>
      <c r="AC96" s="76">
        <f t="shared" si="157"/>
        <v>8</v>
      </c>
      <c r="AD96" s="76">
        <f t="shared" si="157"/>
        <v>7</v>
      </c>
      <c r="AE96" s="76">
        <f t="shared" si="157"/>
        <v>6</v>
      </c>
      <c r="AF96" s="76">
        <f t="shared" si="157"/>
        <v>5</v>
      </c>
      <c r="AG96" s="76">
        <f t="shared" si="157"/>
        <v>4</v>
      </c>
      <c r="AH96" s="76">
        <f t="shared" si="157"/>
        <v>3</v>
      </c>
      <c r="AI96" s="76">
        <f t="shared" si="157"/>
        <v>2</v>
      </c>
      <c r="AJ96" s="76">
        <f t="shared" si="157"/>
        <v>1</v>
      </c>
      <c r="AK96" s="76">
        <f t="shared" si="157"/>
        <v>0</v>
      </c>
      <c r="AL96" s="76">
        <f t="shared" si="157"/>
        <v>-1</v>
      </c>
      <c r="AM96" s="76">
        <f t="shared" si="157"/>
        <v>-2</v>
      </c>
      <c r="AN96" s="76"/>
      <c r="AO96" s="78">
        <f t="shared" si="160"/>
        <v>0</v>
      </c>
      <c r="AP96" s="78">
        <f t="shared" si="160"/>
        <v>0</v>
      </c>
      <c r="AQ96" s="78">
        <f t="shared" si="160"/>
        <v>0</v>
      </c>
      <c r="AR96" s="78">
        <f t="shared" si="160"/>
        <v>0</v>
      </c>
      <c r="AS96" s="78">
        <f t="shared" si="160"/>
        <v>0</v>
      </c>
      <c r="AT96" s="78">
        <f t="shared" si="160"/>
        <v>0</v>
      </c>
      <c r="AU96" s="78">
        <f t="shared" si="160"/>
        <v>0</v>
      </c>
      <c r="AV96" s="78">
        <f t="shared" si="159"/>
        <v>0</v>
      </c>
      <c r="AW96" s="78">
        <f t="shared" si="159"/>
        <v>0</v>
      </c>
      <c r="AX96" s="78">
        <f t="shared" si="159"/>
        <v>0</v>
      </c>
      <c r="AY96" s="78">
        <f t="shared" si="159"/>
        <v>0</v>
      </c>
      <c r="AZ96" s="78">
        <f t="shared" si="159"/>
        <v>0</v>
      </c>
      <c r="BA96" s="78">
        <f t="shared" si="159"/>
        <v>0</v>
      </c>
      <c r="BB96" s="78">
        <f t="shared" si="159"/>
        <v>9</v>
      </c>
      <c r="BC96" s="78">
        <f t="shared" si="159"/>
        <v>93</v>
      </c>
      <c r="BD96" s="78">
        <f t="shared" si="159"/>
        <v>930</v>
      </c>
      <c r="BE96" s="78">
        <f t="shared" si="158"/>
        <v>9300</v>
      </c>
      <c r="BF96" s="76"/>
      <c r="BG96" s="76">
        <f t="shared" si="98"/>
        <v>0</v>
      </c>
      <c r="BH96" s="78">
        <f t="shared" si="99"/>
        <v>0</v>
      </c>
      <c r="BI96" s="78">
        <f t="shared" si="100"/>
        <v>0</v>
      </c>
      <c r="BJ96" s="78">
        <f t="shared" si="101"/>
        <v>0</v>
      </c>
      <c r="BK96" s="78">
        <f t="shared" si="102"/>
        <v>0</v>
      </c>
      <c r="BL96" s="78">
        <f t="shared" si="103"/>
        <v>0</v>
      </c>
      <c r="BM96" s="78">
        <f t="shared" si="104"/>
        <v>0</v>
      </c>
      <c r="BN96" s="78">
        <f t="shared" si="105"/>
        <v>0</v>
      </c>
      <c r="BO96" s="78">
        <f t="shared" si="106"/>
        <v>0</v>
      </c>
      <c r="BP96" s="78">
        <f t="shared" si="107"/>
        <v>0</v>
      </c>
      <c r="BQ96" s="78">
        <f t="shared" si="108"/>
        <v>0</v>
      </c>
      <c r="BR96" s="78">
        <f t="shared" si="109"/>
        <v>0</v>
      </c>
      <c r="BS96" s="78">
        <f t="shared" si="110"/>
        <v>0</v>
      </c>
      <c r="BT96" s="78">
        <f t="shared" si="111"/>
        <v>90</v>
      </c>
      <c r="BU96" s="78">
        <f t="shared" si="112"/>
        <v>3</v>
      </c>
      <c r="BV96" s="78">
        <f t="shared" si="113"/>
        <v>0</v>
      </c>
      <c r="BW96" s="78">
        <f t="shared" si="114"/>
        <v>0</v>
      </c>
      <c r="BX96" s="76"/>
      <c r="BY96" s="76"/>
      <c r="BZ96" s="78">
        <f t="shared" si="115"/>
        <v>0</v>
      </c>
      <c r="CA96" s="78"/>
      <c r="CB96" s="78"/>
      <c r="CC96" s="78">
        <f t="shared" si="116"/>
        <v>0</v>
      </c>
      <c r="CD96" s="78"/>
      <c r="CE96" s="78"/>
      <c r="CF96" s="78">
        <f t="shared" si="117"/>
        <v>0</v>
      </c>
      <c r="CG96" s="76"/>
      <c r="CH96" s="78"/>
      <c r="CI96" s="78">
        <f t="shared" si="118"/>
        <v>0</v>
      </c>
      <c r="CJ96" s="76"/>
      <c r="CK96" s="78"/>
      <c r="CL96" s="78">
        <f t="shared" si="119"/>
        <v>93</v>
      </c>
      <c r="CM96" s="76"/>
      <c r="CN96" s="78">
        <f t="shared" si="120"/>
        <v>0</v>
      </c>
      <c r="CO96" s="76"/>
      <c r="CP96" s="76"/>
      <c r="CQ96" s="76" t="str">
        <f t="shared" si="121"/>
        <v/>
      </c>
      <c r="CR96" s="76" t="str">
        <f t="shared" si="122"/>
        <v/>
      </c>
      <c r="CS96" s="76" t="str">
        <f t="shared" si="123"/>
        <v xml:space="preserve">   billones</v>
      </c>
      <c r="CT96" s="76" t="str">
        <f t="shared" si="124"/>
        <v/>
      </c>
      <c r="CU96" s="76" t="str">
        <f t="shared" si="125"/>
        <v/>
      </c>
      <c r="CV96" s="76" t="str">
        <f t="shared" si="126"/>
        <v xml:space="preserve">  mil</v>
      </c>
      <c r="CW96" s="76" t="str">
        <f t="shared" si="127"/>
        <v/>
      </c>
      <c r="CX96" s="76" t="str">
        <f t="shared" si="128"/>
        <v/>
      </c>
      <c r="CY96" s="76" t="str">
        <f t="shared" si="129"/>
        <v xml:space="preserve">   millones</v>
      </c>
      <c r="CZ96" s="76" t="str">
        <f t="shared" si="130"/>
        <v/>
      </c>
      <c r="DA96" s="76" t="str">
        <f t="shared" si="131"/>
        <v/>
      </c>
      <c r="DB96" s="76" t="str">
        <f t="shared" si="132"/>
        <v xml:space="preserve">  mil</v>
      </c>
      <c r="DC96" s="76" t="str">
        <f t="shared" si="133"/>
        <v/>
      </c>
      <c r="DD96" s="76" t="str">
        <f t="shared" si="134"/>
        <v xml:space="preserve">Noventa y </v>
      </c>
      <c r="DE96" s="76" t="str">
        <f t="shared" si="135"/>
        <v>Tres Pesos</v>
      </c>
      <c r="DF96" s="76" t="str">
        <f t="shared" si="136"/>
        <v xml:space="preserve">  Centavos</v>
      </c>
      <c r="DG96" s="76" t="str">
        <f t="shared" si="137"/>
        <v xml:space="preserve">  centavos</v>
      </c>
      <c r="DH96" s="76" t="str">
        <f t="shared" si="138"/>
        <v xml:space="preserve"> </v>
      </c>
      <c r="DI96" s="76" t="str">
        <f t="shared" si="139"/>
        <v/>
      </c>
      <c r="DJ96" s="76"/>
      <c r="DK96" s="76" t="str">
        <f t="shared" si="140"/>
        <v xml:space="preserve"> </v>
      </c>
      <c r="DL96" s="76" t="str">
        <f t="shared" si="141"/>
        <v/>
      </c>
      <c r="DM96" s="76"/>
      <c r="DN96" s="76" t="str">
        <f t="shared" si="142"/>
        <v xml:space="preserve"> </v>
      </c>
      <c r="DO96" s="76" t="str">
        <f t="shared" si="143"/>
        <v/>
      </c>
      <c r="DP96" s="76"/>
      <c r="DQ96" s="76" t="str">
        <f t="shared" si="144"/>
        <v xml:space="preserve"> </v>
      </c>
      <c r="DR96" s="76" t="str">
        <f t="shared" si="145"/>
        <v/>
      </c>
      <c r="DS96" s="76"/>
      <c r="DT96" s="76" t="e">
        <f t="shared" si="146"/>
        <v>#N/A</v>
      </c>
      <c r="DU96" s="76" t="str">
        <f t="shared" si="147"/>
        <v xml:space="preserve"> Pesos</v>
      </c>
      <c r="DV96" s="76" t="str">
        <f t="shared" si="148"/>
        <v xml:space="preserve"> </v>
      </c>
      <c r="DW96" s="76" t="str">
        <f t="shared" si="149"/>
        <v/>
      </c>
      <c r="DX96" s="76"/>
      <c r="DY96" s="76"/>
      <c r="DZ96" s="76"/>
      <c r="EA96" s="76" t="str">
        <f t="shared" si="150"/>
        <v xml:space="preserve"> </v>
      </c>
      <c r="EB96" s="76"/>
      <c r="EC96" s="76"/>
      <c r="ED96" s="76" t="str">
        <f t="shared" si="151"/>
        <v xml:space="preserve"> </v>
      </c>
      <c r="EE96" s="76"/>
      <c r="EF96" s="76"/>
      <c r="EG96" s="79" t="str">
        <f t="shared" si="152"/>
        <v xml:space="preserve"> </v>
      </c>
      <c r="EH96" s="76"/>
      <c r="EI96" s="76"/>
      <c r="EJ96" s="79" t="str">
        <f t="shared" si="153"/>
        <v xml:space="preserve"> </v>
      </c>
      <c r="EK96" s="76"/>
      <c r="EL96" s="76"/>
      <c r="EM96" s="79" t="str">
        <f t="shared" si="154"/>
        <v>Noventa y Tres Pesos</v>
      </c>
      <c r="EN96" s="79"/>
      <c r="EO96" s="79" t="str">
        <f t="shared" si="155"/>
        <v xml:space="preserve"> </v>
      </c>
      <c r="EP96" s="76"/>
    </row>
    <row r="97" spans="1:146" hidden="1" x14ac:dyDescent="0.2">
      <c r="A97" s="74">
        <v>94</v>
      </c>
      <c r="B97" s="75" t="str">
        <f t="shared" si="85"/>
        <v>Noventa y Cuatro Pesos M/L</v>
      </c>
      <c r="C97" s="76"/>
      <c r="D97" s="77">
        <f t="shared" si="86"/>
        <v>94</v>
      </c>
      <c r="E97" s="76" t="str">
        <f t="shared" si="87"/>
        <v/>
      </c>
      <c r="F97" s="76" t="str">
        <f t="shared" si="88"/>
        <v xml:space="preserve"> Pesos</v>
      </c>
      <c r="G97" s="76" t="str">
        <f t="shared" si="89"/>
        <v xml:space="preserve">  billones</v>
      </c>
      <c r="H97" s="76"/>
      <c r="I97" s="76" t="str">
        <f t="shared" si="90"/>
        <v xml:space="preserve"> Pesos</v>
      </c>
      <c r="J97" s="76" t="s">
        <v>79</v>
      </c>
      <c r="K97" s="76"/>
      <c r="L97" s="76" t="str">
        <f t="shared" si="91"/>
        <v xml:space="preserve"> Pesos</v>
      </c>
      <c r="M97" s="76" t="str">
        <f t="shared" si="92"/>
        <v xml:space="preserve">  millones</v>
      </c>
      <c r="N97" s="76"/>
      <c r="O97" s="76" t="str">
        <f t="shared" si="93"/>
        <v xml:space="preserve"> Pesos</v>
      </c>
      <c r="P97" s="76" t="s">
        <v>79</v>
      </c>
      <c r="Q97" s="76"/>
      <c r="R97" s="76" t="str">
        <f t="shared" si="94"/>
        <v xml:space="preserve"> y </v>
      </c>
      <c r="S97" s="76" t="str">
        <f t="shared" si="95"/>
        <v xml:space="preserve"> Pesos</v>
      </c>
      <c r="T97" s="76" t="str">
        <f t="shared" si="96"/>
        <v xml:space="preserve"> Centavos</v>
      </c>
      <c r="U97" s="76" t="str">
        <f t="shared" si="97"/>
        <v xml:space="preserve"> centavos</v>
      </c>
      <c r="V97" s="76">
        <v>15</v>
      </c>
      <c r="W97" s="76">
        <v>14</v>
      </c>
      <c r="X97" s="76">
        <v>13</v>
      </c>
      <c r="Y97" s="76">
        <v>12</v>
      </c>
      <c r="Z97" s="76">
        <v>11</v>
      </c>
      <c r="AA97" s="76">
        <v>10</v>
      </c>
      <c r="AB97" s="76">
        <v>9</v>
      </c>
      <c r="AC97" s="76">
        <f t="shared" si="157"/>
        <v>8</v>
      </c>
      <c r="AD97" s="76">
        <f t="shared" si="157"/>
        <v>7</v>
      </c>
      <c r="AE97" s="76">
        <f t="shared" si="157"/>
        <v>6</v>
      </c>
      <c r="AF97" s="76">
        <f t="shared" si="157"/>
        <v>5</v>
      </c>
      <c r="AG97" s="76">
        <f t="shared" si="157"/>
        <v>4</v>
      </c>
      <c r="AH97" s="76">
        <f t="shared" si="157"/>
        <v>3</v>
      </c>
      <c r="AI97" s="76">
        <f t="shared" si="157"/>
        <v>2</v>
      </c>
      <c r="AJ97" s="76">
        <f t="shared" si="157"/>
        <v>1</v>
      </c>
      <c r="AK97" s="76">
        <f t="shared" si="157"/>
        <v>0</v>
      </c>
      <c r="AL97" s="76">
        <f t="shared" si="157"/>
        <v>-1</v>
      </c>
      <c r="AM97" s="76">
        <f t="shared" si="157"/>
        <v>-2</v>
      </c>
      <c r="AN97" s="76"/>
      <c r="AO97" s="78">
        <f t="shared" si="160"/>
        <v>0</v>
      </c>
      <c r="AP97" s="78">
        <f t="shared" si="160"/>
        <v>0</v>
      </c>
      <c r="AQ97" s="78">
        <f t="shared" si="160"/>
        <v>0</v>
      </c>
      <c r="AR97" s="78">
        <f t="shared" si="160"/>
        <v>0</v>
      </c>
      <c r="AS97" s="78">
        <f t="shared" si="160"/>
        <v>0</v>
      </c>
      <c r="AT97" s="78">
        <f t="shared" si="160"/>
        <v>0</v>
      </c>
      <c r="AU97" s="78">
        <f t="shared" si="160"/>
        <v>0</v>
      </c>
      <c r="AV97" s="78">
        <f t="shared" si="159"/>
        <v>0</v>
      </c>
      <c r="AW97" s="78">
        <f t="shared" si="159"/>
        <v>0</v>
      </c>
      <c r="AX97" s="78">
        <f t="shared" si="159"/>
        <v>0</v>
      </c>
      <c r="AY97" s="78">
        <f t="shared" si="159"/>
        <v>0</v>
      </c>
      <c r="AZ97" s="78">
        <f t="shared" si="159"/>
        <v>0</v>
      </c>
      <c r="BA97" s="78">
        <f t="shared" si="159"/>
        <v>0</v>
      </c>
      <c r="BB97" s="78">
        <f t="shared" si="159"/>
        <v>9</v>
      </c>
      <c r="BC97" s="78">
        <f t="shared" si="159"/>
        <v>94</v>
      </c>
      <c r="BD97" s="78">
        <f t="shared" si="159"/>
        <v>940</v>
      </c>
      <c r="BE97" s="78">
        <f t="shared" si="158"/>
        <v>9400</v>
      </c>
      <c r="BF97" s="76"/>
      <c r="BG97" s="76">
        <f t="shared" si="98"/>
        <v>0</v>
      </c>
      <c r="BH97" s="78">
        <f t="shared" si="99"/>
        <v>0</v>
      </c>
      <c r="BI97" s="78">
        <f t="shared" si="100"/>
        <v>0</v>
      </c>
      <c r="BJ97" s="78">
        <f t="shared" si="101"/>
        <v>0</v>
      </c>
      <c r="BK97" s="78">
        <f t="shared" si="102"/>
        <v>0</v>
      </c>
      <c r="BL97" s="78">
        <f t="shared" si="103"/>
        <v>0</v>
      </c>
      <c r="BM97" s="78">
        <f t="shared" si="104"/>
        <v>0</v>
      </c>
      <c r="BN97" s="78">
        <f t="shared" si="105"/>
        <v>0</v>
      </c>
      <c r="BO97" s="78">
        <f t="shared" si="106"/>
        <v>0</v>
      </c>
      <c r="BP97" s="78">
        <f t="shared" si="107"/>
        <v>0</v>
      </c>
      <c r="BQ97" s="78">
        <f t="shared" si="108"/>
        <v>0</v>
      </c>
      <c r="BR97" s="78">
        <f t="shared" si="109"/>
        <v>0</v>
      </c>
      <c r="BS97" s="78">
        <f t="shared" si="110"/>
        <v>0</v>
      </c>
      <c r="BT97" s="78">
        <f t="shared" si="111"/>
        <v>90</v>
      </c>
      <c r="BU97" s="78">
        <f t="shared" si="112"/>
        <v>4</v>
      </c>
      <c r="BV97" s="78">
        <f t="shared" si="113"/>
        <v>0</v>
      </c>
      <c r="BW97" s="78">
        <f t="shared" si="114"/>
        <v>0</v>
      </c>
      <c r="BX97" s="76"/>
      <c r="BY97" s="76"/>
      <c r="BZ97" s="78">
        <f t="shared" si="115"/>
        <v>0</v>
      </c>
      <c r="CA97" s="78"/>
      <c r="CB97" s="78"/>
      <c r="CC97" s="78">
        <f t="shared" si="116"/>
        <v>0</v>
      </c>
      <c r="CD97" s="78"/>
      <c r="CE97" s="78"/>
      <c r="CF97" s="78">
        <f t="shared" si="117"/>
        <v>0</v>
      </c>
      <c r="CG97" s="76"/>
      <c r="CH97" s="78"/>
      <c r="CI97" s="78">
        <f t="shared" si="118"/>
        <v>0</v>
      </c>
      <c r="CJ97" s="76"/>
      <c r="CK97" s="78"/>
      <c r="CL97" s="78">
        <f t="shared" si="119"/>
        <v>94</v>
      </c>
      <c r="CM97" s="76"/>
      <c r="CN97" s="78">
        <f t="shared" si="120"/>
        <v>0</v>
      </c>
      <c r="CO97" s="76"/>
      <c r="CP97" s="76"/>
      <c r="CQ97" s="76" t="str">
        <f t="shared" si="121"/>
        <v/>
      </c>
      <c r="CR97" s="76" t="str">
        <f t="shared" si="122"/>
        <v/>
      </c>
      <c r="CS97" s="76" t="str">
        <f t="shared" si="123"/>
        <v xml:space="preserve">   billones</v>
      </c>
      <c r="CT97" s="76" t="str">
        <f t="shared" si="124"/>
        <v/>
      </c>
      <c r="CU97" s="76" t="str">
        <f t="shared" si="125"/>
        <v/>
      </c>
      <c r="CV97" s="76" t="str">
        <f t="shared" si="126"/>
        <v xml:space="preserve">  mil</v>
      </c>
      <c r="CW97" s="76" t="str">
        <f t="shared" si="127"/>
        <v/>
      </c>
      <c r="CX97" s="76" t="str">
        <f t="shared" si="128"/>
        <v/>
      </c>
      <c r="CY97" s="76" t="str">
        <f t="shared" si="129"/>
        <v xml:space="preserve">   millones</v>
      </c>
      <c r="CZ97" s="76" t="str">
        <f t="shared" si="130"/>
        <v/>
      </c>
      <c r="DA97" s="76" t="str">
        <f t="shared" si="131"/>
        <v/>
      </c>
      <c r="DB97" s="76" t="str">
        <f t="shared" si="132"/>
        <v xml:space="preserve">  mil</v>
      </c>
      <c r="DC97" s="76" t="str">
        <f t="shared" si="133"/>
        <v/>
      </c>
      <c r="DD97" s="76" t="str">
        <f t="shared" si="134"/>
        <v xml:space="preserve">Noventa y </v>
      </c>
      <c r="DE97" s="76" t="str">
        <f t="shared" si="135"/>
        <v>Cuatro Pesos</v>
      </c>
      <c r="DF97" s="76" t="str">
        <f t="shared" si="136"/>
        <v xml:space="preserve">  Centavos</v>
      </c>
      <c r="DG97" s="76" t="str">
        <f t="shared" si="137"/>
        <v xml:space="preserve">  centavos</v>
      </c>
      <c r="DH97" s="76" t="str">
        <f t="shared" si="138"/>
        <v xml:space="preserve"> </v>
      </c>
      <c r="DI97" s="76" t="str">
        <f t="shared" si="139"/>
        <v/>
      </c>
      <c r="DJ97" s="76"/>
      <c r="DK97" s="76" t="str">
        <f t="shared" si="140"/>
        <v xml:space="preserve"> </v>
      </c>
      <c r="DL97" s="76" t="str">
        <f t="shared" si="141"/>
        <v/>
      </c>
      <c r="DM97" s="76"/>
      <c r="DN97" s="76" t="str">
        <f t="shared" si="142"/>
        <v xml:space="preserve"> </v>
      </c>
      <c r="DO97" s="76" t="str">
        <f t="shared" si="143"/>
        <v/>
      </c>
      <c r="DP97" s="76"/>
      <c r="DQ97" s="76" t="str">
        <f t="shared" si="144"/>
        <v xml:space="preserve"> </v>
      </c>
      <c r="DR97" s="76" t="str">
        <f t="shared" si="145"/>
        <v/>
      </c>
      <c r="DS97" s="76"/>
      <c r="DT97" s="76" t="e">
        <f t="shared" si="146"/>
        <v>#N/A</v>
      </c>
      <c r="DU97" s="76" t="str">
        <f t="shared" si="147"/>
        <v xml:space="preserve"> Pesos</v>
      </c>
      <c r="DV97" s="76" t="str">
        <f t="shared" si="148"/>
        <v xml:space="preserve"> </v>
      </c>
      <c r="DW97" s="76" t="str">
        <f t="shared" si="149"/>
        <v/>
      </c>
      <c r="DX97" s="76"/>
      <c r="DY97" s="76"/>
      <c r="DZ97" s="76"/>
      <c r="EA97" s="76" t="str">
        <f t="shared" si="150"/>
        <v xml:space="preserve"> </v>
      </c>
      <c r="EB97" s="76"/>
      <c r="EC97" s="76"/>
      <c r="ED97" s="76" t="str">
        <f t="shared" si="151"/>
        <v xml:space="preserve"> </v>
      </c>
      <c r="EE97" s="76"/>
      <c r="EF97" s="76"/>
      <c r="EG97" s="79" t="str">
        <f t="shared" si="152"/>
        <v xml:space="preserve"> </v>
      </c>
      <c r="EH97" s="76"/>
      <c r="EI97" s="76"/>
      <c r="EJ97" s="79" t="str">
        <f t="shared" si="153"/>
        <v xml:space="preserve"> </v>
      </c>
      <c r="EK97" s="76"/>
      <c r="EL97" s="76"/>
      <c r="EM97" s="79" t="str">
        <f t="shared" si="154"/>
        <v>Noventa y Cuatro Pesos</v>
      </c>
      <c r="EN97" s="79"/>
      <c r="EO97" s="79" t="str">
        <f t="shared" si="155"/>
        <v xml:space="preserve"> </v>
      </c>
      <c r="EP97" s="76"/>
    </row>
    <row r="98" spans="1:146" hidden="1" x14ac:dyDescent="0.2">
      <c r="A98" s="74">
        <v>95</v>
      </c>
      <c r="B98" s="75" t="str">
        <f t="shared" si="85"/>
        <v>Noventa y Cinco Pesos M/L</v>
      </c>
      <c r="C98" s="76"/>
      <c r="D98" s="77">
        <f t="shared" si="86"/>
        <v>95</v>
      </c>
      <c r="E98" s="76" t="str">
        <f t="shared" si="87"/>
        <v/>
      </c>
      <c r="F98" s="76" t="str">
        <f t="shared" si="88"/>
        <v xml:space="preserve"> Pesos</v>
      </c>
      <c r="G98" s="76" t="str">
        <f t="shared" si="89"/>
        <v xml:space="preserve">  billones</v>
      </c>
      <c r="H98" s="76"/>
      <c r="I98" s="76" t="str">
        <f t="shared" si="90"/>
        <v xml:space="preserve"> Pesos</v>
      </c>
      <c r="J98" s="76" t="s">
        <v>79</v>
      </c>
      <c r="K98" s="76"/>
      <c r="L98" s="76" t="str">
        <f t="shared" si="91"/>
        <v xml:space="preserve"> Pesos</v>
      </c>
      <c r="M98" s="76" t="str">
        <f t="shared" si="92"/>
        <v xml:space="preserve">  millones</v>
      </c>
      <c r="N98" s="76"/>
      <c r="O98" s="76" t="str">
        <f t="shared" si="93"/>
        <v xml:space="preserve"> Pesos</v>
      </c>
      <c r="P98" s="76" t="s">
        <v>79</v>
      </c>
      <c r="Q98" s="76"/>
      <c r="R98" s="76" t="str">
        <f t="shared" si="94"/>
        <v xml:space="preserve"> y </v>
      </c>
      <c r="S98" s="76" t="str">
        <f t="shared" si="95"/>
        <v xml:space="preserve"> Pesos</v>
      </c>
      <c r="T98" s="76" t="str">
        <f t="shared" si="96"/>
        <v xml:space="preserve"> Centavos</v>
      </c>
      <c r="U98" s="76" t="str">
        <f t="shared" si="97"/>
        <v xml:space="preserve"> centavos</v>
      </c>
      <c r="V98" s="76">
        <v>15</v>
      </c>
      <c r="W98" s="76">
        <v>14</v>
      </c>
      <c r="X98" s="76">
        <v>13</v>
      </c>
      <c r="Y98" s="76">
        <v>12</v>
      </c>
      <c r="Z98" s="76">
        <v>11</v>
      </c>
      <c r="AA98" s="76">
        <v>10</v>
      </c>
      <c r="AB98" s="76">
        <v>9</v>
      </c>
      <c r="AC98" s="76">
        <f t="shared" si="157"/>
        <v>8</v>
      </c>
      <c r="AD98" s="76">
        <f t="shared" si="157"/>
        <v>7</v>
      </c>
      <c r="AE98" s="76">
        <f t="shared" si="157"/>
        <v>6</v>
      </c>
      <c r="AF98" s="76">
        <f t="shared" si="157"/>
        <v>5</v>
      </c>
      <c r="AG98" s="76">
        <f t="shared" si="157"/>
        <v>4</v>
      </c>
      <c r="AH98" s="76">
        <f t="shared" si="157"/>
        <v>3</v>
      </c>
      <c r="AI98" s="76">
        <f t="shared" si="157"/>
        <v>2</v>
      </c>
      <c r="AJ98" s="76">
        <f t="shared" si="157"/>
        <v>1</v>
      </c>
      <c r="AK98" s="76">
        <f t="shared" si="157"/>
        <v>0</v>
      </c>
      <c r="AL98" s="76">
        <f t="shared" si="157"/>
        <v>-1</v>
      </c>
      <c r="AM98" s="76">
        <f t="shared" si="157"/>
        <v>-2</v>
      </c>
      <c r="AN98" s="76"/>
      <c r="AO98" s="78">
        <f t="shared" si="160"/>
        <v>0</v>
      </c>
      <c r="AP98" s="78">
        <f t="shared" si="160"/>
        <v>0</v>
      </c>
      <c r="AQ98" s="78">
        <f t="shared" si="160"/>
        <v>0</v>
      </c>
      <c r="AR98" s="78">
        <f t="shared" si="160"/>
        <v>0</v>
      </c>
      <c r="AS98" s="78">
        <f t="shared" si="160"/>
        <v>0</v>
      </c>
      <c r="AT98" s="78">
        <f t="shared" si="160"/>
        <v>0</v>
      </c>
      <c r="AU98" s="78">
        <f t="shared" si="160"/>
        <v>0</v>
      </c>
      <c r="AV98" s="78">
        <f t="shared" si="159"/>
        <v>0</v>
      </c>
      <c r="AW98" s="78">
        <f t="shared" si="159"/>
        <v>0</v>
      </c>
      <c r="AX98" s="78">
        <f t="shared" si="159"/>
        <v>0</v>
      </c>
      <c r="AY98" s="78">
        <f t="shared" si="159"/>
        <v>0</v>
      </c>
      <c r="AZ98" s="78">
        <f t="shared" si="159"/>
        <v>0</v>
      </c>
      <c r="BA98" s="78">
        <f t="shared" si="159"/>
        <v>0</v>
      </c>
      <c r="BB98" s="78">
        <f t="shared" si="159"/>
        <v>9</v>
      </c>
      <c r="BC98" s="78">
        <f t="shared" si="159"/>
        <v>95</v>
      </c>
      <c r="BD98" s="78">
        <f t="shared" si="159"/>
        <v>950</v>
      </c>
      <c r="BE98" s="78">
        <f t="shared" si="158"/>
        <v>9500</v>
      </c>
      <c r="BF98" s="76"/>
      <c r="BG98" s="76">
        <f t="shared" si="98"/>
        <v>0</v>
      </c>
      <c r="BH98" s="78">
        <f t="shared" si="99"/>
        <v>0</v>
      </c>
      <c r="BI98" s="78">
        <f t="shared" si="100"/>
        <v>0</v>
      </c>
      <c r="BJ98" s="78">
        <f t="shared" si="101"/>
        <v>0</v>
      </c>
      <c r="BK98" s="78">
        <f t="shared" si="102"/>
        <v>0</v>
      </c>
      <c r="BL98" s="78">
        <f t="shared" si="103"/>
        <v>0</v>
      </c>
      <c r="BM98" s="78">
        <f t="shared" si="104"/>
        <v>0</v>
      </c>
      <c r="BN98" s="78">
        <f t="shared" si="105"/>
        <v>0</v>
      </c>
      <c r="BO98" s="78">
        <f t="shared" si="106"/>
        <v>0</v>
      </c>
      <c r="BP98" s="78">
        <f t="shared" si="107"/>
        <v>0</v>
      </c>
      <c r="BQ98" s="78">
        <f t="shared" si="108"/>
        <v>0</v>
      </c>
      <c r="BR98" s="78">
        <f t="shared" si="109"/>
        <v>0</v>
      </c>
      <c r="BS98" s="78">
        <f t="shared" si="110"/>
        <v>0</v>
      </c>
      <c r="BT98" s="78">
        <f t="shared" si="111"/>
        <v>90</v>
      </c>
      <c r="BU98" s="78">
        <f t="shared" si="112"/>
        <v>5</v>
      </c>
      <c r="BV98" s="78">
        <f t="shared" si="113"/>
        <v>0</v>
      </c>
      <c r="BW98" s="78">
        <f t="shared" si="114"/>
        <v>0</v>
      </c>
      <c r="BX98" s="76"/>
      <c r="BY98" s="76"/>
      <c r="BZ98" s="78">
        <f t="shared" si="115"/>
        <v>0</v>
      </c>
      <c r="CA98" s="78"/>
      <c r="CB98" s="78"/>
      <c r="CC98" s="78">
        <f t="shared" si="116"/>
        <v>0</v>
      </c>
      <c r="CD98" s="78"/>
      <c r="CE98" s="78"/>
      <c r="CF98" s="78">
        <f t="shared" si="117"/>
        <v>0</v>
      </c>
      <c r="CG98" s="76"/>
      <c r="CH98" s="78"/>
      <c r="CI98" s="78">
        <f t="shared" si="118"/>
        <v>0</v>
      </c>
      <c r="CJ98" s="76"/>
      <c r="CK98" s="78"/>
      <c r="CL98" s="78">
        <f t="shared" si="119"/>
        <v>95</v>
      </c>
      <c r="CM98" s="76"/>
      <c r="CN98" s="78">
        <f t="shared" si="120"/>
        <v>0</v>
      </c>
      <c r="CO98" s="76"/>
      <c r="CP98" s="76"/>
      <c r="CQ98" s="76" t="str">
        <f t="shared" si="121"/>
        <v/>
      </c>
      <c r="CR98" s="76" t="str">
        <f t="shared" si="122"/>
        <v/>
      </c>
      <c r="CS98" s="76" t="str">
        <f t="shared" si="123"/>
        <v xml:space="preserve">   billones</v>
      </c>
      <c r="CT98" s="76" t="str">
        <f t="shared" si="124"/>
        <v/>
      </c>
      <c r="CU98" s="76" t="str">
        <f t="shared" si="125"/>
        <v/>
      </c>
      <c r="CV98" s="76" t="str">
        <f t="shared" si="126"/>
        <v xml:space="preserve">  mil</v>
      </c>
      <c r="CW98" s="76" t="str">
        <f t="shared" si="127"/>
        <v/>
      </c>
      <c r="CX98" s="76" t="str">
        <f t="shared" si="128"/>
        <v/>
      </c>
      <c r="CY98" s="76" t="str">
        <f t="shared" si="129"/>
        <v xml:space="preserve">   millones</v>
      </c>
      <c r="CZ98" s="76" t="str">
        <f t="shared" si="130"/>
        <v/>
      </c>
      <c r="DA98" s="76" t="str">
        <f t="shared" si="131"/>
        <v/>
      </c>
      <c r="DB98" s="76" t="str">
        <f t="shared" si="132"/>
        <v xml:space="preserve">  mil</v>
      </c>
      <c r="DC98" s="76" t="str">
        <f t="shared" si="133"/>
        <v/>
      </c>
      <c r="DD98" s="76" t="str">
        <f t="shared" si="134"/>
        <v xml:space="preserve">Noventa y </v>
      </c>
      <c r="DE98" s="76" t="str">
        <f t="shared" si="135"/>
        <v>Cinco Pesos</v>
      </c>
      <c r="DF98" s="76" t="str">
        <f t="shared" si="136"/>
        <v xml:space="preserve">  Centavos</v>
      </c>
      <c r="DG98" s="76" t="str">
        <f t="shared" si="137"/>
        <v xml:space="preserve">  centavos</v>
      </c>
      <c r="DH98" s="76" t="str">
        <f t="shared" si="138"/>
        <v xml:space="preserve"> </v>
      </c>
      <c r="DI98" s="76" t="str">
        <f t="shared" si="139"/>
        <v/>
      </c>
      <c r="DJ98" s="76"/>
      <c r="DK98" s="76" t="str">
        <f t="shared" si="140"/>
        <v xml:space="preserve"> </v>
      </c>
      <c r="DL98" s="76" t="str">
        <f t="shared" si="141"/>
        <v/>
      </c>
      <c r="DM98" s="76"/>
      <c r="DN98" s="76" t="str">
        <f t="shared" si="142"/>
        <v xml:space="preserve"> </v>
      </c>
      <c r="DO98" s="76" t="str">
        <f t="shared" si="143"/>
        <v/>
      </c>
      <c r="DP98" s="76"/>
      <c r="DQ98" s="76" t="str">
        <f t="shared" si="144"/>
        <v xml:space="preserve"> </v>
      </c>
      <c r="DR98" s="76" t="str">
        <f t="shared" si="145"/>
        <v/>
      </c>
      <c r="DS98" s="76"/>
      <c r="DT98" s="76" t="e">
        <f t="shared" si="146"/>
        <v>#N/A</v>
      </c>
      <c r="DU98" s="76" t="str">
        <f t="shared" si="147"/>
        <v xml:space="preserve"> Pesos</v>
      </c>
      <c r="DV98" s="76" t="str">
        <f t="shared" si="148"/>
        <v xml:space="preserve"> </v>
      </c>
      <c r="DW98" s="76" t="str">
        <f t="shared" si="149"/>
        <v/>
      </c>
      <c r="DX98" s="76"/>
      <c r="DY98" s="76"/>
      <c r="DZ98" s="76"/>
      <c r="EA98" s="76" t="str">
        <f t="shared" si="150"/>
        <v xml:space="preserve"> </v>
      </c>
      <c r="EB98" s="76"/>
      <c r="EC98" s="76"/>
      <c r="ED98" s="76" t="str">
        <f t="shared" si="151"/>
        <v xml:space="preserve"> </v>
      </c>
      <c r="EE98" s="76"/>
      <c r="EF98" s="76"/>
      <c r="EG98" s="79" t="str">
        <f t="shared" si="152"/>
        <v xml:space="preserve"> </v>
      </c>
      <c r="EH98" s="76"/>
      <c r="EI98" s="76"/>
      <c r="EJ98" s="79" t="str">
        <f t="shared" si="153"/>
        <v xml:space="preserve"> </v>
      </c>
      <c r="EK98" s="76"/>
      <c r="EL98" s="76"/>
      <c r="EM98" s="79" t="str">
        <f t="shared" si="154"/>
        <v>Noventa y Cinco Pesos</v>
      </c>
      <c r="EN98" s="79"/>
      <c r="EO98" s="79" t="str">
        <f t="shared" si="155"/>
        <v xml:space="preserve"> </v>
      </c>
      <c r="EP98" s="76"/>
    </row>
    <row r="99" spans="1:146" hidden="1" x14ac:dyDescent="0.2">
      <c r="A99" s="74">
        <v>96</v>
      </c>
      <c r="B99" s="75" t="str">
        <f t="shared" si="85"/>
        <v>Noventa y Seis Pesos M/L</v>
      </c>
      <c r="C99" s="76"/>
      <c r="D99" s="77">
        <f t="shared" si="86"/>
        <v>96</v>
      </c>
      <c r="E99" s="76" t="str">
        <f t="shared" si="87"/>
        <v/>
      </c>
      <c r="F99" s="76" t="str">
        <f t="shared" si="88"/>
        <v xml:space="preserve"> Pesos</v>
      </c>
      <c r="G99" s="76" t="str">
        <f t="shared" si="89"/>
        <v xml:space="preserve">  billones</v>
      </c>
      <c r="H99" s="76"/>
      <c r="I99" s="76" t="str">
        <f t="shared" si="90"/>
        <v xml:space="preserve"> Pesos</v>
      </c>
      <c r="J99" s="76" t="s">
        <v>79</v>
      </c>
      <c r="K99" s="76"/>
      <c r="L99" s="76" t="str">
        <f t="shared" si="91"/>
        <v xml:space="preserve"> Pesos</v>
      </c>
      <c r="M99" s="76" t="str">
        <f t="shared" si="92"/>
        <v xml:space="preserve">  millones</v>
      </c>
      <c r="N99" s="76"/>
      <c r="O99" s="76" t="str">
        <f t="shared" si="93"/>
        <v xml:space="preserve"> Pesos</v>
      </c>
      <c r="P99" s="76" t="s">
        <v>79</v>
      </c>
      <c r="Q99" s="76"/>
      <c r="R99" s="76" t="str">
        <f t="shared" si="94"/>
        <v xml:space="preserve"> y </v>
      </c>
      <c r="S99" s="76" t="str">
        <f t="shared" si="95"/>
        <v xml:space="preserve"> Pesos</v>
      </c>
      <c r="T99" s="76" t="str">
        <f t="shared" si="96"/>
        <v xml:space="preserve"> Centavos</v>
      </c>
      <c r="U99" s="76" t="str">
        <f t="shared" si="97"/>
        <v xml:space="preserve"> centavos</v>
      </c>
      <c r="V99" s="76">
        <v>15</v>
      </c>
      <c r="W99" s="76">
        <v>14</v>
      </c>
      <c r="X99" s="76">
        <v>13</v>
      </c>
      <c r="Y99" s="76">
        <v>12</v>
      </c>
      <c r="Z99" s="76">
        <v>11</v>
      </c>
      <c r="AA99" s="76">
        <v>10</v>
      </c>
      <c r="AB99" s="76">
        <v>9</v>
      </c>
      <c r="AC99" s="76">
        <f t="shared" si="157"/>
        <v>8</v>
      </c>
      <c r="AD99" s="76">
        <f t="shared" si="157"/>
        <v>7</v>
      </c>
      <c r="AE99" s="76">
        <f t="shared" si="157"/>
        <v>6</v>
      </c>
      <c r="AF99" s="76">
        <f t="shared" si="157"/>
        <v>5</v>
      </c>
      <c r="AG99" s="76">
        <f t="shared" si="157"/>
        <v>4</v>
      </c>
      <c r="AH99" s="76">
        <f t="shared" si="157"/>
        <v>3</v>
      </c>
      <c r="AI99" s="76">
        <f t="shared" si="157"/>
        <v>2</v>
      </c>
      <c r="AJ99" s="76">
        <f t="shared" si="157"/>
        <v>1</v>
      </c>
      <c r="AK99" s="76">
        <f t="shared" si="157"/>
        <v>0</v>
      </c>
      <c r="AL99" s="76">
        <f t="shared" si="157"/>
        <v>-1</v>
      </c>
      <c r="AM99" s="76">
        <f t="shared" si="157"/>
        <v>-2</v>
      </c>
      <c r="AN99" s="76"/>
      <c r="AO99" s="78">
        <f t="shared" si="160"/>
        <v>0</v>
      </c>
      <c r="AP99" s="78">
        <f t="shared" si="160"/>
        <v>0</v>
      </c>
      <c r="AQ99" s="78">
        <f t="shared" si="160"/>
        <v>0</v>
      </c>
      <c r="AR99" s="78">
        <f t="shared" si="160"/>
        <v>0</v>
      </c>
      <c r="AS99" s="78">
        <f t="shared" si="160"/>
        <v>0</v>
      </c>
      <c r="AT99" s="78">
        <f t="shared" si="160"/>
        <v>0</v>
      </c>
      <c r="AU99" s="78">
        <f t="shared" si="160"/>
        <v>0</v>
      </c>
      <c r="AV99" s="78">
        <f t="shared" si="159"/>
        <v>0</v>
      </c>
      <c r="AW99" s="78">
        <f t="shared" si="159"/>
        <v>0</v>
      </c>
      <c r="AX99" s="78">
        <f t="shared" si="159"/>
        <v>0</v>
      </c>
      <c r="AY99" s="78">
        <f t="shared" si="159"/>
        <v>0</v>
      </c>
      <c r="AZ99" s="78">
        <f t="shared" si="159"/>
        <v>0</v>
      </c>
      <c r="BA99" s="78">
        <f t="shared" si="159"/>
        <v>0</v>
      </c>
      <c r="BB99" s="78">
        <f t="shared" si="159"/>
        <v>9</v>
      </c>
      <c r="BC99" s="78">
        <f t="shared" si="159"/>
        <v>96</v>
      </c>
      <c r="BD99" s="78">
        <f t="shared" si="159"/>
        <v>960</v>
      </c>
      <c r="BE99" s="78">
        <f t="shared" si="158"/>
        <v>9600</v>
      </c>
      <c r="BF99" s="76"/>
      <c r="BG99" s="76">
        <f t="shared" si="98"/>
        <v>0</v>
      </c>
      <c r="BH99" s="78">
        <f t="shared" si="99"/>
        <v>0</v>
      </c>
      <c r="BI99" s="78">
        <f t="shared" si="100"/>
        <v>0</v>
      </c>
      <c r="BJ99" s="78">
        <f t="shared" si="101"/>
        <v>0</v>
      </c>
      <c r="BK99" s="78">
        <f t="shared" si="102"/>
        <v>0</v>
      </c>
      <c r="BL99" s="78">
        <f t="shared" si="103"/>
        <v>0</v>
      </c>
      <c r="BM99" s="78">
        <f t="shared" si="104"/>
        <v>0</v>
      </c>
      <c r="BN99" s="78">
        <f t="shared" si="105"/>
        <v>0</v>
      </c>
      <c r="BO99" s="78">
        <f t="shared" si="106"/>
        <v>0</v>
      </c>
      <c r="BP99" s="78">
        <f t="shared" si="107"/>
        <v>0</v>
      </c>
      <c r="BQ99" s="78">
        <f t="shared" si="108"/>
        <v>0</v>
      </c>
      <c r="BR99" s="78">
        <f t="shared" si="109"/>
        <v>0</v>
      </c>
      <c r="BS99" s="78">
        <f t="shared" si="110"/>
        <v>0</v>
      </c>
      <c r="BT99" s="78">
        <f t="shared" si="111"/>
        <v>90</v>
      </c>
      <c r="BU99" s="78">
        <f t="shared" si="112"/>
        <v>6</v>
      </c>
      <c r="BV99" s="78">
        <f t="shared" si="113"/>
        <v>0</v>
      </c>
      <c r="BW99" s="78">
        <f t="shared" si="114"/>
        <v>0</v>
      </c>
      <c r="BX99" s="76"/>
      <c r="BY99" s="76"/>
      <c r="BZ99" s="78">
        <f t="shared" si="115"/>
        <v>0</v>
      </c>
      <c r="CA99" s="78"/>
      <c r="CB99" s="78"/>
      <c r="CC99" s="78">
        <f t="shared" si="116"/>
        <v>0</v>
      </c>
      <c r="CD99" s="78"/>
      <c r="CE99" s="78"/>
      <c r="CF99" s="78">
        <f t="shared" si="117"/>
        <v>0</v>
      </c>
      <c r="CG99" s="76"/>
      <c r="CH99" s="78"/>
      <c r="CI99" s="78">
        <f t="shared" si="118"/>
        <v>0</v>
      </c>
      <c r="CJ99" s="76"/>
      <c r="CK99" s="78"/>
      <c r="CL99" s="78">
        <f t="shared" si="119"/>
        <v>96</v>
      </c>
      <c r="CM99" s="76"/>
      <c r="CN99" s="78">
        <f t="shared" si="120"/>
        <v>0</v>
      </c>
      <c r="CO99" s="76"/>
      <c r="CP99" s="76"/>
      <c r="CQ99" s="76" t="str">
        <f t="shared" si="121"/>
        <v/>
      </c>
      <c r="CR99" s="76" t="str">
        <f t="shared" si="122"/>
        <v/>
      </c>
      <c r="CS99" s="76" t="str">
        <f t="shared" si="123"/>
        <v xml:space="preserve">   billones</v>
      </c>
      <c r="CT99" s="76" t="str">
        <f t="shared" si="124"/>
        <v/>
      </c>
      <c r="CU99" s="76" t="str">
        <f t="shared" si="125"/>
        <v/>
      </c>
      <c r="CV99" s="76" t="str">
        <f t="shared" si="126"/>
        <v xml:space="preserve">  mil</v>
      </c>
      <c r="CW99" s="76" t="str">
        <f t="shared" si="127"/>
        <v/>
      </c>
      <c r="CX99" s="76" t="str">
        <f t="shared" si="128"/>
        <v/>
      </c>
      <c r="CY99" s="76" t="str">
        <f t="shared" si="129"/>
        <v xml:space="preserve">   millones</v>
      </c>
      <c r="CZ99" s="76" t="str">
        <f t="shared" si="130"/>
        <v/>
      </c>
      <c r="DA99" s="76" t="str">
        <f t="shared" si="131"/>
        <v/>
      </c>
      <c r="DB99" s="76" t="str">
        <f t="shared" si="132"/>
        <v xml:space="preserve">  mil</v>
      </c>
      <c r="DC99" s="76" t="str">
        <f t="shared" si="133"/>
        <v/>
      </c>
      <c r="DD99" s="76" t="str">
        <f t="shared" si="134"/>
        <v xml:space="preserve">Noventa y </v>
      </c>
      <c r="DE99" s="76" t="str">
        <f t="shared" si="135"/>
        <v>Seis Pesos</v>
      </c>
      <c r="DF99" s="76" t="str">
        <f t="shared" si="136"/>
        <v xml:space="preserve">  Centavos</v>
      </c>
      <c r="DG99" s="76" t="str">
        <f t="shared" si="137"/>
        <v xml:space="preserve">  centavos</v>
      </c>
      <c r="DH99" s="76" t="str">
        <f t="shared" si="138"/>
        <v xml:space="preserve"> </v>
      </c>
      <c r="DI99" s="76" t="str">
        <f t="shared" si="139"/>
        <v/>
      </c>
      <c r="DJ99" s="76"/>
      <c r="DK99" s="76" t="str">
        <f t="shared" si="140"/>
        <v xml:space="preserve"> </v>
      </c>
      <c r="DL99" s="76" t="str">
        <f t="shared" si="141"/>
        <v/>
      </c>
      <c r="DM99" s="76"/>
      <c r="DN99" s="76" t="str">
        <f t="shared" si="142"/>
        <v xml:space="preserve"> </v>
      </c>
      <c r="DO99" s="76" t="str">
        <f t="shared" si="143"/>
        <v/>
      </c>
      <c r="DP99" s="76"/>
      <c r="DQ99" s="76" t="str">
        <f t="shared" si="144"/>
        <v xml:space="preserve"> </v>
      </c>
      <c r="DR99" s="76" t="str">
        <f t="shared" si="145"/>
        <v/>
      </c>
      <c r="DS99" s="76"/>
      <c r="DT99" s="76" t="e">
        <f t="shared" si="146"/>
        <v>#N/A</v>
      </c>
      <c r="DU99" s="76" t="str">
        <f t="shared" si="147"/>
        <v xml:space="preserve"> Pesos</v>
      </c>
      <c r="DV99" s="76" t="str">
        <f t="shared" si="148"/>
        <v xml:space="preserve"> </v>
      </c>
      <c r="DW99" s="76" t="str">
        <f t="shared" si="149"/>
        <v/>
      </c>
      <c r="DX99" s="76"/>
      <c r="DY99" s="76"/>
      <c r="DZ99" s="76"/>
      <c r="EA99" s="76" t="str">
        <f t="shared" si="150"/>
        <v xml:space="preserve"> </v>
      </c>
      <c r="EB99" s="76"/>
      <c r="EC99" s="76"/>
      <c r="ED99" s="76" t="str">
        <f t="shared" si="151"/>
        <v xml:space="preserve"> </v>
      </c>
      <c r="EE99" s="76"/>
      <c r="EF99" s="76"/>
      <c r="EG99" s="79" t="str">
        <f t="shared" si="152"/>
        <v xml:space="preserve"> </v>
      </c>
      <c r="EH99" s="76"/>
      <c r="EI99" s="76"/>
      <c r="EJ99" s="79" t="str">
        <f t="shared" si="153"/>
        <v xml:space="preserve"> </v>
      </c>
      <c r="EK99" s="76"/>
      <c r="EL99" s="76"/>
      <c r="EM99" s="79" t="str">
        <f t="shared" si="154"/>
        <v>Noventa y Seis Pesos</v>
      </c>
      <c r="EN99" s="79"/>
      <c r="EO99" s="79" t="str">
        <f t="shared" si="155"/>
        <v xml:space="preserve"> </v>
      </c>
      <c r="EP99" s="76"/>
    </row>
    <row r="100" spans="1:146" hidden="1" x14ac:dyDescent="0.2">
      <c r="A100" s="74">
        <v>97</v>
      </c>
      <c r="B100" s="75" t="str">
        <f t="shared" si="85"/>
        <v>Noventa y Siete Pesos M/L</v>
      </c>
      <c r="C100" s="76"/>
      <c r="D100" s="77">
        <f t="shared" si="86"/>
        <v>97</v>
      </c>
      <c r="E100" s="76" t="str">
        <f t="shared" si="87"/>
        <v/>
      </c>
      <c r="F100" s="76" t="str">
        <f t="shared" si="88"/>
        <v xml:space="preserve"> Pesos</v>
      </c>
      <c r="G100" s="76" t="str">
        <f t="shared" si="89"/>
        <v xml:space="preserve">  billones</v>
      </c>
      <c r="H100" s="76"/>
      <c r="I100" s="76" t="str">
        <f t="shared" si="90"/>
        <v xml:space="preserve"> Pesos</v>
      </c>
      <c r="J100" s="76" t="s">
        <v>79</v>
      </c>
      <c r="K100" s="76"/>
      <c r="L100" s="76" t="str">
        <f t="shared" si="91"/>
        <v xml:space="preserve"> Pesos</v>
      </c>
      <c r="M100" s="76" t="str">
        <f t="shared" si="92"/>
        <v xml:space="preserve">  millones</v>
      </c>
      <c r="N100" s="76"/>
      <c r="O100" s="76" t="str">
        <f t="shared" si="93"/>
        <v xml:space="preserve"> Pesos</v>
      </c>
      <c r="P100" s="76" t="s">
        <v>79</v>
      </c>
      <c r="Q100" s="76"/>
      <c r="R100" s="76" t="str">
        <f t="shared" si="94"/>
        <v xml:space="preserve"> y </v>
      </c>
      <c r="S100" s="76" t="str">
        <f t="shared" si="95"/>
        <v xml:space="preserve"> Pesos</v>
      </c>
      <c r="T100" s="76" t="str">
        <f t="shared" si="96"/>
        <v xml:space="preserve"> Centavos</v>
      </c>
      <c r="U100" s="76" t="str">
        <f t="shared" si="97"/>
        <v xml:space="preserve"> centavos</v>
      </c>
      <c r="V100" s="76">
        <v>15</v>
      </c>
      <c r="W100" s="76">
        <v>14</v>
      </c>
      <c r="X100" s="76">
        <v>13</v>
      </c>
      <c r="Y100" s="76">
        <v>12</v>
      </c>
      <c r="Z100" s="76">
        <v>11</v>
      </c>
      <c r="AA100" s="76">
        <v>10</v>
      </c>
      <c r="AB100" s="76">
        <v>9</v>
      </c>
      <c r="AC100" s="76">
        <f t="shared" ref="AC100:AM115" si="161">AB100-1</f>
        <v>8</v>
      </c>
      <c r="AD100" s="76">
        <f t="shared" si="161"/>
        <v>7</v>
      </c>
      <c r="AE100" s="76">
        <f t="shared" si="161"/>
        <v>6</v>
      </c>
      <c r="AF100" s="76">
        <f t="shared" si="161"/>
        <v>5</v>
      </c>
      <c r="AG100" s="76">
        <f t="shared" si="161"/>
        <v>4</v>
      </c>
      <c r="AH100" s="76">
        <f t="shared" si="161"/>
        <v>3</v>
      </c>
      <c r="AI100" s="76">
        <f t="shared" si="161"/>
        <v>2</v>
      </c>
      <c r="AJ100" s="76">
        <f t="shared" si="161"/>
        <v>1</v>
      </c>
      <c r="AK100" s="76">
        <f t="shared" si="161"/>
        <v>0</v>
      </c>
      <c r="AL100" s="76">
        <f t="shared" si="161"/>
        <v>-1</v>
      </c>
      <c r="AM100" s="76">
        <f t="shared" si="161"/>
        <v>-2</v>
      </c>
      <c r="AN100" s="76"/>
      <c r="AO100" s="78">
        <f t="shared" si="160"/>
        <v>0</v>
      </c>
      <c r="AP100" s="78">
        <f t="shared" si="160"/>
        <v>0</v>
      </c>
      <c r="AQ100" s="78">
        <f t="shared" si="160"/>
        <v>0</v>
      </c>
      <c r="AR100" s="78">
        <f t="shared" si="160"/>
        <v>0</v>
      </c>
      <c r="AS100" s="78">
        <f t="shared" si="160"/>
        <v>0</v>
      </c>
      <c r="AT100" s="78">
        <f t="shared" si="160"/>
        <v>0</v>
      </c>
      <c r="AU100" s="78">
        <f t="shared" si="160"/>
        <v>0</v>
      </c>
      <c r="AV100" s="78">
        <f t="shared" si="159"/>
        <v>0</v>
      </c>
      <c r="AW100" s="78">
        <f t="shared" si="159"/>
        <v>0</v>
      </c>
      <c r="AX100" s="78">
        <f t="shared" si="159"/>
        <v>0</v>
      </c>
      <c r="AY100" s="78">
        <f t="shared" si="159"/>
        <v>0</v>
      </c>
      <c r="AZ100" s="78">
        <f t="shared" si="159"/>
        <v>0</v>
      </c>
      <c r="BA100" s="78">
        <f t="shared" si="159"/>
        <v>0</v>
      </c>
      <c r="BB100" s="78">
        <f t="shared" si="159"/>
        <v>9</v>
      </c>
      <c r="BC100" s="78">
        <f t="shared" si="159"/>
        <v>97</v>
      </c>
      <c r="BD100" s="78">
        <f t="shared" si="159"/>
        <v>970</v>
      </c>
      <c r="BE100" s="78">
        <f t="shared" si="158"/>
        <v>9700</v>
      </c>
      <c r="BF100" s="76"/>
      <c r="BG100" s="76">
        <f t="shared" si="98"/>
        <v>0</v>
      </c>
      <c r="BH100" s="78">
        <f t="shared" si="99"/>
        <v>0</v>
      </c>
      <c r="BI100" s="78">
        <f t="shared" si="100"/>
        <v>0</v>
      </c>
      <c r="BJ100" s="78">
        <f t="shared" si="101"/>
        <v>0</v>
      </c>
      <c r="BK100" s="78">
        <f t="shared" si="102"/>
        <v>0</v>
      </c>
      <c r="BL100" s="78">
        <f t="shared" si="103"/>
        <v>0</v>
      </c>
      <c r="BM100" s="78">
        <f t="shared" si="104"/>
        <v>0</v>
      </c>
      <c r="BN100" s="78">
        <f t="shared" si="105"/>
        <v>0</v>
      </c>
      <c r="BO100" s="78">
        <f t="shared" si="106"/>
        <v>0</v>
      </c>
      <c r="BP100" s="78">
        <f t="shared" si="107"/>
        <v>0</v>
      </c>
      <c r="BQ100" s="78">
        <f t="shared" si="108"/>
        <v>0</v>
      </c>
      <c r="BR100" s="78">
        <f t="shared" si="109"/>
        <v>0</v>
      </c>
      <c r="BS100" s="78">
        <f t="shared" si="110"/>
        <v>0</v>
      </c>
      <c r="BT100" s="78">
        <f t="shared" si="111"/>
        <v>90</v>
      </c>
      <c r="BU100" s="78">
        <f t="shared" si="112"/>
        <v>7</v>
      </c>
      <c r="BV100" s="78">
        <f t="shared" si="113"/>
        <v>0</v>
      </c>
      <c r="BW100" s="78">
        <f t="shared" si="114"/>
        <v>0</v>
      </c>
      <c r="BX100" s="76"/>
      <c r="BY100" s="76"/>
      <c r="BZ100" s="78">
        <f t="shared" si="115"/>
        <v>0</v>
      </c>
      <c r="CA100" s="78"/>
      <c r="CB100" s="78"/>
      <c r="CC100" s="78">
        <f t="shared" si="116"/>
        <v>0</v>
      </c>
      <c r="CD100" s="78"/>
      <c r="CE100" s="78"/>
      <c r="CF100" s="78">
        <f t="shared" si="117"/>
        <v>0</v>
      </c>
      <c r="CG100" s="76"/>
      <c r="CH100" s="78"/>
      <c r="CI100" s="78">
        <f t="shared" si="118"/>
        <v>0</v>
      </c>
      <c r="CJ100" s="76"/>
      <c r="CK100" s="78"/>
      <c r="CL100" s="78">
        <f t="shared" si="119"/>
        <v>97</v>
      </c>
      <c r="CM100" s="76"/>
      <c r="CN100" s="78">
        <f t="shared" si="120"/>
        <v>0</v>
      </c>
      <c r="CO100" s="76"/>
      <c r="CP100" s="76"/>
      <c r="CQ100" s="76" t="str">
        <f t="shared" si="121"/>
        <v/>
      </c>
      <c r="CR100" s="76" t="str">
        <f t="shared" si="122"/>
        <v/>
      </c>
      <c r="CS100" s="76" t="str">
        <f t="shared" si="123"/>
        <v xml:space="preserve">   billones</v>
      </c>
      <c r="CT100" s="76" t="str">
        <f t="shared" si="124"/>
        <v/>
      </c>
      <c r="CU100" s="76" t="str">
        <f t="shared" si="125"/>
        <v/>
      </c>
      <c r="CV100" s="76" t="str">
        <f t="shared" si="126"/>
        <v xml:space="preserve">  mil</v>
      </c>
      <c r="CW100" s="76" t="str">
        <f t="shared" si="127"/>
        <v/>
      </c>
      <c r="CX100" s="76" t="str">
        <f t="shared" si="128"/>
        <v/>
      </c>
      <c r="CY100" s="76" t="str">
        <f t="shared" si="129"/>
        <v xml:space="preserve">   millones</v>
      </c>
      <c r="CZ100" s="76" t="str">
        <f t="shared" si="130"/>
        <v/>
      </c>
      <c r="DA100" s="76" t="str">
        <f t="shared" si="131"/>
        <v/>
      </c>
      <c r="DB100" s="76" t="str">
        <f t="shared" si="132"/>
        <v xml:space="preserve">  mil</v>
      </c>
      <c r="DC100" s="76" t="str">
        <f t="shared" si="133"/>
        <v/>
      </c>
      <c r="DD100" s="76" t="str">
        <f t="shared" si="134"/>
        <v xml:space="preserve">Noventa y </v>
      </c>
      <c r="DE100" s="76" t="str">
        <f t="shared" si="135"/>
        <v>Siete Pesos</v>
      </c>
      <c r="DF100" s="76" t="str">
        <f t="shared" si="136"/>
        <v xml:space="preserve">  Centavos</v>
      </c>
      <c r="DG100" s="76" t="str">
        <f t="shared" si="137"/>
        <v xml:space="preserve">  centavos</v>
      </c>
      <c r="DH100" s="76" t="str">
        <f t="shared" si="138"/>
        <v xml:space="preserve"> </v>
      </c>
      <c r="DI100" s="76" t="str">
        <f t="shared" si="139"/>
        <v/>
      </c>
      <c r="DJ100" s="76"/>
      <c r="DK100" s="76" t="str">
        <f t="shared" si="140"/>
        <v xml:space="preserve"> </v>
      </c>
      <c r="DL100" s="76" t="str">
        <f t="shared" si="141"/>
        <v/>
      </c>
      <c r="DM100" s="76"/>
      <c r="DN100" s="76" t="str">
        <f t="shared" si="142"/>
        <v xml:space="preserve"> </v>
      </c>
      <c r="DO100" s="76" t="str">
        <f t="shared" si="143"/>
        <v/>
      </c>
      <c r="DP100" s="76"/>
      <c r="DQ100" s="76" t="str">
        <f t="shared" si="144"/>
        <v xml:space="preserve"> </v>
      </c>
      <c r="DR100" s="76" t="str">
        <f t="shared" si="145"/>
        <v/>
      </c>
      <c r="DS100" s="76"/>
      <c r="DT100" s="76" t="e">
        <f t="shared" si="146"/>
        <v>#N/A</v>
      </c>
      <c r="DU100" s="76" t="str">
        <f t="shared" si="147"/>
        <v xml:space="preserve"> Pesos</v>
      </c>
      <c r="DV100" s="76" t="str">
        <f t="shared" si="148"/>
        <v xml:space="preserve"> </v>
      </c>
      <c r="DW100" s="76" t="str">
        <f t="shared" si="149"/>
        <v/>
      </c>
      <c r="DX100" s="76"/>
      <c r="DY100" s="76"/>
      <c r="DZ100" s="76"/>
      <c r="EA100" s="76" t="str">
        <f t="shared" si="150"/>
        <v xml:space="preserve"> </v>
      </c>
      <c r="EB100" s="76"/>
      <c r="EC100" s="76"/>
      <c r="ED100" s="76" t="str">
        <f t="shared" si="151"/>
        <v xml:space="preserve"> </v>
      </c>
      <c r="EE100" s="76"/>
      <c r="EF100" s="76"/>
      <c r="EG100" s="79" t="str">
        <f t="shared" si="152"/>
        <v xml:space="preserve"> </v>
      </c>
      <c r="EH100" s="76"/>
      <c r="EI100" s="76"/>
      <c r="EJ100" s="79" t="str">
        <f t="shared" si="153"/>
        <v xml:space="preserve"> </v>
      </c>
      <c r="EK100" s="76"/>
      <c r="EL100" s="76"/>
      <c r="EM100" s="79" t="str">
        <f t="shared" si="154"/>
        <v>Noventa y Siete Pesos</v>
      </c>
      <c r="EN100" s="79"/>
      <c r="EO100" s="79" t="str">
        <f t="shared" si="155"/>
        <v xml:space="preserve"> </v>
      </c>
      <c r="EP100" s="76"/>
    </row>
    <row r="101" spans="1:146" hidden="1" x14ac:dyDescent="0.2">
      <c r="A101" s="74">
        <v>98</v>
      </c>
      <c r="B101" s="75" t="str">
        <f t="shared" si="85"/>
        <v>Noventa y Ocho Pesos M/L</v>
      </c>
      <c r="C101" s="76"/>
      <c r="D101" s="77">
        <f t="shared" si="86"/>
        <v>98</v>
      </c>
      <c r="E101" s="76" t="str">
        <f t="shared" si="87"/>
        <v/>
      </c>
      <c r="F101" s="76" t="str">
        <f t="shared" si="88"/>
        <v xml:space="preserve"> Pesos</v>
      </c>
      <c r="G101" s="76" t="str">
        <f t="shared" si="89"/>
        <v xml:space="preserve">  billones</v>
      </c>
      <c r="H101" s="76"/>
      <c r="I101" s="76" t="str">
        <f t="shared" si="90"/>
        <v xml:space="preserve"> Pesos</v>
      </c>
      <c r="J101" s="76" t="s">
        <v>79</v>
      </c>
      <c r="K101" s="76"/>
      <c r="L101" s="76" t="str">
        <f t="shared" si="91"/>
        <v xml:space="preserve"> Pesos</v>
      </c>
      <c r="M101" s="76" t="str">
        <f t="shared" si="92"/>
        <v xml:space="preserve">  millones</v>
      </c>
      <c r="N101" s="76"/>
      <c r="O101" s="76" t="str">
        <f t="shared" si="93"/>
        <v xml:space="preserve"> Pesos</v>
      </c>
      <c r="P101" s="76" t="s">
        <v>79</v>
      </c>
      <c r="Q101" s="76"/>
      <c r="R101" s="76" t="str">
        <f t="shared" si="94"/>
        <v xml:space="preserve"> y </v>
      </c>
      <c r="S101" s="76" t="str">
        <f t="shared" si="95"/>
        <v xml:space="preserve"> Pesos</v>
      </c>
      <c r="T101" s="76" t="str">
        <f t="shared" si="96"/>
        <v xml:space="preserve"> Centavos</v>
      </c>
      <c r="U101" s="76" t="str">
        <f t="shared" si="97"/>
        <v xml:space="preserve"> centavos</v>
      </c>
      <c r="V101" s="76">
        <v>15</v>
      </c>
      <c r="W101" s="76">
        <v>14</v>
      </c>
      <c r="X101" s="76">
        <v>13</v>
      </c>
      <c r="Y101" s="76">
        <v>12</v>
      </c>
      <c r="Z101" s="76">
        <v>11</v>
      </c>
      <c r="AA101" s="76">
        <v>10</v>
      </c>
      <c r="AB101" s="76">
        <v>9</v>
      </c>
      <c r="AC101" s="76">
        <f t="shared" si="161"/>
        <v>8</v>
      </c>
      <c r="AD101" s="76">
        <f t="shared" si="161"/>
        <v>7</v>
      </c>
      <c r="AE101" s="76">
        <f t="shared" si="161"/>
        <v>6</v>
      </c>
      <c r="AF101" s="76">
        <f t="shared" si="161"/>
        <v>5</v>
      </c>
      <c r="AG101" s="76">
        <f t="shared" si="161"/>
        <v>4</v>
      </c>
      <c r="AH101" s="76">
        <f t="shared" si="161"/>
        <v>3</v>
      </c>
      <c r="AI101" s="76">
        <f t="shared" si="161"/>
        <v>2</v>
      </c>
      <c r="AJ101" s="76">
        <f t="shared" si="161"/>
        <v>1</v>
      </c>
      <c r="AK101" s="76">
        <f t="shared" si="161"/>
        <v>0</v>
      </c>
      <c r="AL101" s="76">
        <f t="shared" si="161"/>
        <v>-1</v>
      </c>
      <c r="AM101" s="76">
        <f t="shared" si="161"/>
        <v>-2</v>
      </c>
      <c r="AN101" s="76"/>
      <c r="AO101" s="78">
        <f t="shared" si="160"/>
        <v>0</v>
      </c>
      <c r="AP101" s="78">
        <f t="shared" si="160"/>
        <v>0</v>
      </c>
      <c r="AQ101" s="78">
        <f t="shared" si="160"/>
        <v>0</v>
      </c>
      <c r="AR101" s="78">
        <f t="shared" si="160"/>
        <v>0</v>
      </c>
      <c r="AS101" s="78">
        <f t="shared" si="160"/>
        <v>0</v>
      </c>
      <c r="AT101" s="78">
        <f t="shared" si="160"/>
        <v>0</v>
      </c>
      <c r="AU101" s="78">
        <f t="shared" si="160"/>
        <v>0</v>
      </c>
      <c r="AV101" s="78">
        <f t="shared" si="159"/>
        <v>0</v>
      </c>
      <c r="AW101" s="78">
        <f t="shared" si="159"/>
        <v>0</v>
      </c>
      <c r="AX101" s="78">
        <f t="shared" si="159"/>
        <v>0</v>
      </c>
      <c r="AY101" s="78">
        <f t="shared" si="159"/>
        <v>0</v>
      </c>
      <c r="AZ101" s="78">
        <f t="shared" si="159"/>
        <v>0</v>
      </c>
      <c r="BA101" s="78">
        <f t="shared" si="159"/>
        <v>0</v>
      </c>
      <c r="BB101" s="78">
        <f t="shared" si="159"/>
        <v>9</v>
      </c>
      <c r="BC101" s="78">
        <f t="shared" si="159"/>
        <v>98</v>
      </c>
      <c r="BD101" s="78">
        <f t="shared" si="159"/>
        <v>980</v>
      </c>
      <c r="BE101" s="78">
        <f t="shared" si="158"/>
        <v>9800</v>
      </c>
      <c r="BF101" s="76"/>
      <c r="BG101" s="76">
        <f t="shared" si="98"/>
        <v>0</v>
      </c>
      <c r="BH101" s="78">
        <f t="shared" si="99"/>
        <v>0</v>
      </c>
      <c r="BI101" s="78">
        <f t="shared" si="100"/>
        <v>0</v>
      </c>
      <c r="BJ101" s="78">
        <f t="shared" si="101"/>
        <v>0</v>
      </c>
      <c r="BK101" s="78">
        <f t="shared" si="102"/>
        <v>0</v>
      </c>
      <c r="BL101" s="78">
        <f t="shared" si="103"/>
        <v>0</v>
      </c>
      <c r="BM101" s="78">
        <f t="shared" si="104"/>
        <v>0</v>
      </c>
      <c r="BN101" s="78">
        <f t="shared" si="105"/>
        <v>0</v>
      </c>
      <c r="BO101" s="78">
        <f t="shared" si="106"/>
        <v>0</v>
      </c>
      <c r="BP101" s="78">
        <f t="shared" si="107"/>
        <v>0</v>
      </c>
      <c r="BQ101" s="78">
        <f t="shared" si="108"/>
        <v>0</v>
      </c>
      <c r="BR101" s="78">
        <f t="shared" si="109"/>
        <v>0</v>
      </c>
      <c r="BS101" s="78">
        <f t="shared" si="110"/>
        <v>0</v>
      </c>
      <c r="BT101" s="78">
        <f t="shared" si="111"/>
        <v>90</v>
      </c>
      <c r="BU101" s="78">
        <f t="shared" si="112"/>
        <v>8</v>
      </c>
      <c r="BV101" s="78">
        <f t="shared" si="113"/>
        <v>0</v>
      </c>
      <c r="BW101" s="78">
        <f t="shared" si="114"/>
        <v>0</v>
      </c>
      <c r="BX101" s="76"/>
      <c r="BY101" s="76"/>
      <c r="BZ101" s="78">
        <f t="shared" si="115"/>
        <v>0</v>
      </c>
      <c r="CA101" s="78"/>
      <c r="CB101" s="78"/>
      <c r="CC101" s="78">
        <f t="shared" si="116"/>
        <v>0</v>
      </c>
      <c r="CD101" s="78"/>
      <c r="CE101" s="78"/>
      <c r="CF101" s="78">
        <f t="shared" si="117"/>
        <v>0</v>
      </c>
      <c r="CG101" s="76"/>
      <c r="CH101" s="78"/>
      <c r="CI101" s="78">
        <f t="shared" si="118"/>
        <v>0</v>
      </c>
      <c r="CJ101" s="76"/>
      <c r="CK101" s="78"/>
      <c r="CL101" s="78">
        <f t="shared" si="119"/>
        <v>98</v>
      </c>
      <c r="CM101" s="76"/>
      <c r="CN101" s="78">
        <f t="shared" si="120"/>
        <v>0</v>
      </c>
      <c r="CO101" s="76"/>
      <c r="CP101" s="76"/>
      <c r="CQ101" s="76" t="str">
        <f t="shared" si="121"/>
        <v/>
      </c>
      <c r="CR101" s="76" t="str">
        <f t="shared" si="122"/>
        <v/>
      </c>
      <c r="CS101" s="76" t="str">
        <f t="shared" si="123"/>
        <v xml:space="preserve">   billones</v>
      </c>
      <c r="CT101" s="76" t="str">
        <f t="shared" si="124"/>
        <v/>
      </c>
      <c r="CU101" s="76" t="str">
        <f t="shared" si="125"/>
        <v/>
      </c>
      <c r="CV101" s="76" t="str">
        <f t="shared" si="126"/>
        <v xml:space="preserve">  mil</v>
      </c>
      <c r="CW101" s="76" t="str">
        <f t="shared" si="127"/>
        <v/>
      </c>
      <c r="CX101" s="76" t="str">
        <f t="shared" si="128"/>
        <v/>
      </c>
      <c r="CY101" s="76" t="str">
        <f t="shared" si="129"/>
        <v xml:space="preserve">   millones</v>
      </c>
      <c r="CZ101" s="76" t="str">
        <f t="shared" si="130"/>
        <v/>
      </c>
      <c r="DA101" s="76" t="str">
        <f t="shared" si="131"/>
        <v/>
      </c>
      <c r="DB101" s="76" t="str">
        <f t="shared" si="132"/>
        <v xml:space="preserve">  mil</v>
      </c>
      <c r="DC101" s="76" t="str">
        <f t="shared" si="133"/>
        <v/>
      </c>
      <c r="DD101" s="76" t="str">
        <f t="shared" si="134"/>
        <v xml:space="preserve">Noventa y </v>
      </c>
      <c r="DE101" s="76" t="str">
        <f t="shared" si="135"/>
        <v>Ocho Pesos</v>
      </c>
      <c r="DF101" s="76" t="str">
        <f t="shared" si="136"/>
        <v xml:space="preserve">  Centavos</v>
      </c>
      <c r="DG101" s="76" t="str">
        <f t="shared" si="137"/>
        <v xml:space="preserve">  centavos</v>
      </c>
      <c r="DH101" s="76" t="str">
        <f t="shared" si="138"/>
        <v xml:space="preserve"> </v>
      </c>
      <c r="DI101" s="76" t="str">
        <f t="shared" si="139"/>
        <v/>
      </c>
      <c r="DJ101" s="76"/>
      <c r="DK101" s="76" t="str">
        <f t="shared" si="140"/>
        <v xml:space="preserve"> </v>
      </c>
      <c r="DL101" s="76" t="str">
        <f t="shared" si="141"/>
        <v/>
      </c>
      <c r="DM101" s="76"/>
      <c r="DN101" s="76" t="str">
        <f t="shared" si="142"/>
        <v xml:space="preserve"> </v>
      </c>
      <c r="DO101" s="76" t="str">
        <f t="shared" si="143"/>
        <v/>
      </c>
      <c r="DP101" s="76"/>
      <c r="DQ101" s="76" t="str">
        <f t="shared" si="144"/>
        <v xml:space="preserve"> </v>
      </c>
      <c r="DR101" s="76" t="str">
        <f t="shared" si="145"/>
        <v/>
      </c>
      <c r="DS101" s="76"/>
      <c r="DT101" s="76" t="e">
        <f t="shared" si="146"/>
        <v>#N/A</v>
      </c>
      <c r="DU101" s="76" t="str">
        <f t="shared" si="147"/>
        <v xml:space="preserve"> Pesos</v>
      </c>
      <c r="DV101" s="76" t="str">
        <f t="shared" si="148"/>
        <v xml:space="preserve"> </v>
      </c>
      <c r="DW101" s="76" t="str">
        <f t="shared" si="149"/>
        <v/>
      </c>
      <c r="DX101" s="76"/>
      <c r="DY101" s="76"/>
      <c r="DZ101" s="76"/>
      <c r="EA101" s="76" t="str">
        <f t="shared" si="150"/>
        <v xml:space="preserve"> </v>
      </c>
      <c r="EB101" s="76"/>
      <c r="EC101" s="76"/>
      <c r="ED101" s="76" t="str">
        <f t="shared" si="151"/>
        <v xml:space="preserve"> </v>
      </c>
      <c r="EE101" s="76"/>
      <c r="EF101" s="76"/>
      <c r="EG101" s="79" t="str">
        <f t="shared" si="152"/>
        <v xml:space="preserve"> </v>
      </c>
      <c r="EH101" s="76"/>
      <c r="EI101" s="76"/>
      <c r="EJ101" s="79" t="str">
        <f t="shared" si="153"/>
        <v xml:space="preserve"> </v>
      </c>
      <c r="EK101" s="76"/>
      <c r="EL101" s="76"/>
      <c r="EM101" s="79" t="str">
        <f t="shared" si="154"/>
        <v>Noventa y Ocho Pesos</v>
      </c>
      <c r="EN101" s="79"/>
      <c r="EO101" s="79" t="str">
        <f t="shared" si="155"/>
        <v xml:space="preserve"> </v>
      </c>
      <c r="EP101" s="76"/>
    </row>
    <row r="102" spans="1:146" hidden="1" x14ac:dyDescent="0.2">
      <c r="A102" s="74">
        <v>99</v>
      </c>
      <c r="B102" s="75" t="str">
        <f t="shared" si="85"/>
        <v>Noventa y Nueve Pesos M/L</v>
      </c>
      <c r="C102" s="76"/>
      <c r="D102" s="77">
        <f t="shared" si="86"/>
        <v>99</v>
      </c>
      <c r="E102" s="76" t="str">
        <f t="shared" si="87"/>
        <v/>
      </c>
      <c r="F102" s="76" t="str">
        <f t="shared" si="88"/>
        <v xml:space="preserve"> Pesos</v>
      </c>
      <c r="G102" s="76" t="str">
        <f t="shared" si="89"/>
        <v xml:space="preserve">  billones</v>
      </c>
      <c r="H102" s="76"/>
      <c r="I102" s="76" t="str">
        <f t="shared" si="90"/>
        <v xml:space="preserve"> Pesos</v>
      </c>
      <c r="J102" s="76" t="s">
        <v>79</v>
      </c>
      <c r="K102" s="76"/>
      <c r="L102" s="76" t="str">
        <f t="shared" si="91"/>
        <v xml:space="preserve"> Pesos</v>
      </c>
      <c r="M102" s="76" t="str">
        <f t="shared" si="92"/>
        <v xml:space="preserve">  millones</v>
      </c>
      <c r="N102" s="76"/>
      <c r="O102" s="76" t="str">
        <f t="shared" si="93"/>
        <v xml:space="preserve"> Pesos</v>
      </c>
      <c r="P102" s="76" t="s">
        <v>79</v>
      </c>
      <c r="Q102" s="76"/>
      <c r="R102" s="76" t="str">
        <f t="shared" si="94"/>
        <v xml:space="preserve"> y </v>
      </c>
      <c r="S102" s="76" t="str">
        <f t="shared" si="95"/>
        <v xml:space="preserve"> Pesos</v>
      </c>
      <c r="T102" s="76" t="str">
        <f t="shared" si="96"/>
        <v xml:space="preserve"> Centavos</v>
      </c>
      <c r="U102" s="76" t="str">
        <f t="shared" si="97"/>
        <v xml:space="preserve"> centavos</v>
      </c>
      <c r="V102" s="76">
        <v>15</v>
      </c>
      <c r="W102" s="76">
        <v>14</v>
      </c>
      <c r="X102" s="76">
        <v>13</v>
      </c>
      <c r="Y102" s="76">
        <v>12</v>
      </c>
      <c r="Z102" s="76">
        <v>11</v>
      </c>
      <c r="AA102" s="76">
        <v>10</v>
      </c>
      <c r="AB102" s="76">
        <v>9</v>
      </c>
      <c r="AC102" s="76">
        <f t="shared" si="161"/>
        <v>8</v>
      </c>
      <c r="AD102" s="76">
        <f t="shared" si="161"/>
        <v>7</v>
      </c>
      <c r="AE102" s="76">
        <f t="shared" si="161"/>
        <v>6</v>
      </c>
      <c r="AF102" s="76">
        <f t="shared" si="161"/>
        <v>5</v>
      </c>
      <c r="AG102" s="76">
        <f t="shared" si="161"/>
        <v>4</v>
      </c>
      <c r="AH102" s="76">
        <f t="shared" si="161"/>
        <v>3</v>
      </c>
      <c r="AI102" s="76">
        <f t="shared" si="161"/>
        <v>2</v>
      </c>
      <c r="AJ102" s="76">
        <f t="shared" si="161"/>
        <v>1</v>
      </c>
      <c r="AK102" s="76">
        <f t="shared" si="161"/>
        <v>0</v>
      </c>
      <c r="AL102" s="76">
        <f t="shared" si="161"/>
        <v>-1</v>
      </c>
      <c r="AM102" s="76">
        <f t="shared" si="161"/>
        <v>-2</v>
      </c>
      <c r="AN102" s="76"/>
      <c r="AO102" s="78">
        <f t="shared" si="160"/>
        <v>0</v>
      </c>
      <c r="AP102" s="78">
        <f t="shared" si="160"/>
        <v>0</v>
      </c>
      <c r="AQ102" s="78">
        <f t="shared" si="160"/>
        <v>0</v>
      </c>
      <c r="AR102" s="78">
        <f t="shared" si="160"/>
        <v>0</v>
      </c>
      <c r="AS102" s="78">
        <f t="shared" si="160"/>
        <v>0</v>
      </c>
      <c r="AT102" s="78">
        <f t="shared" si="160"/>
        <v>0</v>
      </c>
      <c r="AU102" s="78">
        <f t="shared" si="160"/>
        <v>0</v>
      </c>
      <c r="AV102" s="78">
        <f t="shared" si="159"/>
        <v>0</v>
      </c>
      <c r="AW102" s="78">
        <f t="shared" si="159"/>
        <v>0</v>
      </c>
      <c r="AX102" s="78">
        <f t="shared" si="159"/>
        <v>0</v>
      </c>
      <c r="AY102" s="78">
        <f t="shared" si="159"/>
        <v>0</v>
      </c>
      <c r="AZ102" s="78">
        <f t="shared" si="159"/>
        <v>0</v>
      </c>
      <c r="BA102" s="78">
        <f t="shared" si="159"/>
        <v>0</v>
      </c>
      <c r="BB102" s="78">
        <f t="shared" si="159"/>
        <v>9</v>
      </c>
      <c r="BC102" s="78">
        <f t="shared" si="159"/>
        <v>99</v>
      </c>
      <c r="BD102" s="78">
        <f t="shared" si="159"/>
        <v>990</v>
      </c>
      <c r="BE102" s="78">
        <f t="shared" si="158"/>
        <v>9900</v>
      </c>
      <c r="BF102" s="76"/>
      <c r="BG102" s="76">
        <f t="shared" si="98"/>
        <v>0</v>
      </c>
      <c r="BH102" s="78">
        <f t="shared" si="99"/>
        <v>0</v>
      </c>
      <c r="BI102" s="78">
        <f t="shared" si="100"/>
        <v>0</v>
      </c>
      <c r="BJ102" s="78">
        <f t="shared" si="101"/>
        <v>0</v>
      </c>
      <c r="BK102" s="78">
        <f t="shared" si="102"/>
        <v>0</v>
      </c>
      <c r="BL102" s="78">
        <f t="shared" si="103"/>
        <v>0</v>
      </c>
      <c r="BM102" s="78">
        <f t="shared" si="104"/>
        <v>0</v>
      </c>
      <c r="BN102" s="78">
        <f t="shared" si="105"/>
        <v>0</v>
      </c>
      <c r="BO102" s="78">
        <f t="shared" si="106"/>
        <v>0</v>
      </c>
      <c r="BP102" s="78">
        <f t="shared" si="107"/>
        <v>0</v>
      </c>
      <c r="BQ102" s="78">
        <f t="shared" si="108"/>
        <v>0</v>
      </c>
      <c r="BR102" s="78">
        <f t="shared" si="109"/>
        <v>0</v>
      </c>
      <c r="BS102" s="78">
        <f t="shared" si="110"/>
        <v>0</v>
      </c>
      <c r="BT102" s="78">
        <f t="shared" si="111"/>
        <v>90</v>
      </c>
      <c r="BU102" s="78">
        <f t="shared" si="112"/>
        <v>9</v>
      </c>
      <c r="BV102" s="78">
        <f t="shared" si="113"/>
        <v>0</v>
      </c>
      <c r="BW102" s="78">
        <f t="shared" si="114"/>
        <v>0</v>
      </c>
      <c r="BX102" s="76"/>
      <c r="BY102" s="76"/>
      <c r="BZ102" s="78">
        <f t="shared" si="115"/>
        <v>0</v>
      </c>
      <c r="CA102" s="78"/>
      <c r="CB102" s="78"/>
      <c r="CC102" s="78">
        <f t="shared" si="116"/>
        <v>0</v>
      </c>
      <c r="CD102" s="78"/>
      <c r="CE102" s="78"/>
      <c r="CF102" s="78">
        <f t="shared" si="117"/>
        <v>0</v>
      </c>
      <c r="CG102" s="76"/>
      <c r="CH102" s="78"/>
      <c r="CI102" s="78">
        <f t="shared" si="118"/>
        <v>0</v>
      </c>
      <c r="CJ102" s="76"/>
      <c r="CK102" s="78"/>
      <c r="CL102" s="78">
        <f t="shared" si="119"/>
        <v>99</v>
      </c>
      <c r="CM102" s="76"/>
      <c r="CN102" s="78">
        <f t="shared" si="120"/>
        <v>0</v>
      </c>
      <c r="CO102" s="76"/>
      <c r="CP102" s="76"/>
      <c r="CQ102" s="76" t="str">
        <f t="shared" si="121"/>
        <v/>
      </c>
      <c r="CR102" s="76" t="str">
        <f t="shared" si="122"/>
        <v/>
      </c>
      <c r="CS102" s="76" t="str">
        <f t="shared" si="123"/>
        <v xml:space="preserve">   billones</v>
      </c>
      <c r="CT102" s="76" t="str">
        <f t="shared" si="124"/>
        <v/>
      </c>
      <c r="CU102" s="76" t="str">
        <f t="shared" si="125"/>
        <v/>
      </c>
      <c r="CV102" s="76" t="str">
        <f t="shared" si="126"/>
        <v xml:space="preserve">  mil</v>
      </c>
      <c r="CW102" s="76" t="str">
        <f t="shared" si="127"/>
        <v/>
      </c>
      <c r="CX102" s="76" t="str">
        <f t="shared" si="128"/>
        <v/>
      </c>
      <c r="CY102" s="76" t="str">
        <f t="shared" si="129"/>
        <v xml:space="preserve">   millones</v>
      </c>
      <c r="CZ102" s="76" t="str">
        <f t="shared" si="130"/>
        <v/>
      </c>
      <c r="DA102" s="76" t="str">
        <f t="shared" si="131"/>
        <v/>
      </c>
      <c r="DB102" s="76" t="str">
        <f t="shared" si="132"/>
        <v xml:space="preserve">  mil</v>
      </c>
      <c r="DC102" s="76" t="str">
        <f t="shared" si="133"/>
        <v/>
      </c>
      <c r="DD102" s="76" t="str">
        <f t="shared" si="134"/>
        <v xml:space="preserve">Noventa y </v>
      </c>
      <c r="DE102" s="76" t="str">
        <f t="shared" si="135"/>
        <v>Nueve Pesos</v>
      </c>
      <c r="DF102" s="76" t="str">
        <f t="shared" si="136"/>
        <v xml:space="preserve">  Centavos</v>
      </c>
      <c r="DG102" s="76" t="str">
        <f t="shared" si="137"/>
        <v xml:space="preserve">  centavos</v>
      </c>
      <c r="DH102" s="76" t="str">
        <f t="shared" si="138"/>
        <v xml:space="preserve"> </v>
      </c>
      <c r="DI102" s="76" t="str">
        <f t="shared" si="139"/>
        <v/>
      </c>
      <c r="DJ102" s="76"/>
      <c r="DK102" s="76" t="str">
        <f t="shared" si="140"/>
        <v xml:space="preserve"> </v>
      </c>
      <c r="DL102" s="76" t="str">
        <f t="shared" si="141"/>
        <v/>
      </c>
      <c r="DM102" s="76"/>
      <c r="DN102" s="76" t="str">
        <f t="shared" si="142"/>
        <v xml:space="preserve"> </v>
      </c>
      <c r="DO102" s="76" t="str">
        <f t="shared" si="143"/>
        <v/>
      </c>
      <c r="DP102" s="76"/>
      <c r="DQ102" s="76" t="str">
        <f t="shared" si="144"/>
        <v xml:space="preserve"> </v>
      </c>
      <c r="DR102" s="76" t="str">
        <f t="shared" si="145"/>
        <v/>
      </c>
      <c r="DS102" s="76"/>
      <c r="DT102" s="76" t="e">
        <f t="shared" si="146"/>
        <v>#N/A</v>
      </c>
      <c r="DU102" s="76" t="str">
        <f t="shared" si="147"/>
        <v xml:space="preserve"> Pesos</v>
      </c>
      <c r="DV102" s="76" t="str">
        <f t="shared" si="148"/>
        <v xml:space="preserve"> </v>
      </c>
      <c r="DW102" s="76" t="str">
        <f t="shared" si="149"/>
        <v/>
      </c>
      <c r="DX102" s="76"/>
      <c r="DY102" s="76"/>
      <c r="DZ102" s="76"/>
      <c r="EA102" s="76" t="str">
        <f t="shared" si="150"/>
        <v xml:space="preserve"> </v>
      </c>
      <c r="EB102" s="76"/>
      <c r="EC102" s="76"/>
      <c r="ED102" s="76" t="str">
        <f t="shared" si="151"/>
        <v xml:space="preserve"> </v>
      </c>
      <c r="EE102" s="76"/>
      <c r="EF102" s="76"/>
      <c r="EG102" s="79" t="str">
        <f t="shared" si="152"/>
        <v xml:space="preserve"> </v>
      </c>
      <c r="EH102" s="76"/>
      <c r="EI102" s="76"/>
      <c r="EJ102" s="79" t="str">
        <f t="shared" si="153"/>
        <v xml:space="preserve"> </v>
      </c>
      <c r="EK102" s="76"/>
      <c r="EL102" s="76"/>
      <c r="EM102" s="79" t="str">
        <f t="shared" si="154"/>
        <v>Noventa y Nueve Pesos</v>
      </c>
      <c r="EN102" s="79"/>
      <c r="EO102" s="79" t="str">
        <f t="shared" si="155"/>
        <v xml:space="preserve"> </v>
      </c>
      <c r="EP102" s="76"/>
    </row>
    <row r="103" spans="1:146" hidden="1" x14ac:dyDescent="0.2">
      <c r="A103" s="74">
        <v>100</v>
      </c>
      <c r="B103" s="75" t="str">
        <f t="shared" si="85"/>
        <v>cien Pesos M/L</v>
      </c>
      <c r="C103" s="76"/>
      <c r="D103" s="77">
        <f t="shared" si="86"/>
        <v>100</v>
      </c>
      <c r="E103" s="76" t="str">
        <f t="shared" si="87"/>
        <v/>
      </c>
      <c r="F103" s="76" t="str">
        <f t="shared" si="88"/>
        <v xml:space="preserve"> Pesos</v>
      </c>
      <c r="G103" s="76" t="str">
        <f t="shared" si="89"/>
        <v xml:space="preserve">  billones</v>
      </c>
      <c r="H103" s="76"/>
      <c r="I103" s="76" t="str">
        <f t="shared" si="90"/>
        <v xml:space="preserve"> Pesos</v>
      </c>
      <c r="J103" s="76" t="s">
        <v>79</v>
      </c>
      <c r="K103" s="76"/>
      <c r="L103" s="76" t="str">
        <f t="shared" si="91"/>
        <v xml:space="preserve"> Pesos</v>
      </c>
      <c r="M103" s="76" t="str">
        <f t="shared" si="92"/>
        <v xml:space="preserve">  millones</v>
      </c>
      <c r="N103" s="76"/>
      <c r="O103" s="76" t="str">
        <f t="shared" si="93"/>
        <v xml:space="preserve"> Pesos</v>
      </c>
      <c r="P103" s="76" t="s">
        <v>79</v>
      </c>
      <c r="Q103" s="76"/>
      <c r="R103" s="76" t="str">
        <f t="shared" si="94"/>
        <v xml:space="preserve"> Pesos</v>
      </c>
      <c r="S103" s="76" t="str">
        <f t="shared" si="95"/>
        <v xml:space="preserve"> Pesos</v>
      </c>
      <c r="T103" s="76" t="str">
        <f t="shared" si="96"/>
        <v xml:space="preserve"> Centavos</v>
      </c>
      <c r="U103" s="76" t="str">
        <f t="shared" si="97"/>
        <v xml:space="preserve"> centavos</v>
      </c>
      <c r="V103" s="76">
        <v>15</v>
      </c>
      <c r="W103" s="76">
        <v>14</v>
      </c>
      <c r="X103" s="76">
        <v>13</v>
      </c>
      <c r="Y103" s="76">
        <v>12</v>
      </c>
      <c r="Z103" s="76">
        <v>11</v>
      </c>
      <c r="AA103" s="76">
        <v>10</v>
      </c>
      <c r="AB103" s="76">
        <v>9</v>
      </c>
      <c r="AC103" s="76">
        <f t="shared" si="161"/>
        <v>8</v>
      </c>
      <c r="AD103" s="76">
        <f t="shared" si="161"/>
        <v>7</v>
      </c>
      <c r="AE103" s="76">
        <f t="shared" si="161"/>
        <v>6</v>
      </c>
      <c r="AF103" s="76">
        <f t="shared" si="161"/>
        <v>5</v>
      </c>
      <c r="AG103" s="76">
        <f t="shared" si="161"/>
        <v>4</v>
      </c>
      <c r="AH103" s="76">
        <f t="shared" si="161"/>
        <v>3</v>
      </c>
      <c r="AI103" s="76">
        <f t="shared" si="161"/>
        <v>2</v>
      </c>
      <c r="AJ103" s="76">
        <f t="shared" si="161"/>
        <v>1</v>
      </c>
      <c r="AK103" s="76">
        <f t="shared" si="161"/>
        <v>0</v>
      </c>
      <c r="AL103" s="76">
        <f t="shared" si="161"/>
        <v>-1</v>
      </c>
      <c r="AM103" s="76">
        <f t="shared" si="161"/>
        <v>-2</v>
      </c>
      <c r="AN103" s="76"/>
      <c r="AO103" s="78">
        <f t="shared" si="160"/>
        <v>0</v>
      </c>
      <c r="AP103" s="78">
        <f t="shared" si="160"/>
        <v>0</v>
      </c>
      <c r="AQ103" s="78">
        <f t="shared" si="160"/>
        <v>0</v>
      </c>
      <c r="AR103" s="78">
        <f t="shared" si="160"/>
        <v>0</v>
      </c>
      <c r="AS103" s="78">
        <f t="shared" si="160"/>
        <v>0</v>
      </c>
      <c r="AT103" s="78">
        <f t="shared" si="160"/>
        <v>0</v>
      </c>
      <c r="AU103" s="78">
        <f t="shared" si="160"/>
        <v>0</v>
      </c>
      <c r="AV103" s="78">
        <f t="shared" si="159"/>
        <v>0</v>
      </c>
      <c r="AW103" s="78">
        <f t="shared" si="159"/>
        <v>0</v>
      </c>
      <c r="AX103" s="78">
        <f t="shared" si="159"/>
        <v>0</v>
      </c>
      <c r="AY103" s="78">
        <f t="shared" si="159"/>
        <v>0</v>
      </c>
      <c r="AZ103" s="78">
        <f t="shared" si="159"/>
        <v>0</v>
      </c>
      <c r="BA103" s="78">
        <f t="shared" si="159"/>
        <v>1</v>
      </c>
      <c r="BB103" s="78">
        <f t="shared" si="159"/>
        <v>10</v>
      </c>
      <c r="BC103" s="78">
        <f t="shared" si="159"/>
        <v>100</v>
      </c>
      <c r="BD103" s="78">
        <f t="shared" si="159"/>
        <v>1000</v>
      </c>
      <c r="BE103" s="78">
        <f t="shared" si="158"/>
        <v>10000</v>
      </c>
      <c r="BF103" s="76"/>
      <c r="BG103" s="76">
        <f t="shared" si="98"/>
        <v>0</v>
      </c>
      <c r="BH103" s="78">
        <f t="shared" si="99"/>
        <v>0</v>
      </c>
      <c r="BI103" s="78">
        <f t="shared" si="100"/>
        <v>0</v>
      </c>
      <c r="BJ103" s="78">
        <f t="shared" si="101"/>
        <v>0</v>
      </c>
      <c r="BK103" s="78">
        <f t="shared" si="102"/>
        <v>0</v>
      </c>
      <c r="BL103" s="78">
        <f t="shared" si="103"/>
        <v>0</v>
      </c>
      <c r="BM103" s="78">
        <f t="shared" si="104"/>
        <v>0</v>
      </c>
      <c r="BN103" s="78">
        <f t="shared" si="105"/>
        <v>0</v>
      </c>
      <c r="BO103" s="78">
        <f t="shared" si="106"/>
        <v>0</v>
      </c>
      <c r="BP103" s="78">
        <f t="shared" si="107"/>
        <v>0</v>
      </c>
      <c r="BQ103" s="78">
        <f t="shared" si="108"/>
        <v>0</v>
      </c>
      <c r="BR103" s="78">
        <f t="shared" si="109"/>
        <v>0</v>
      </c>
      <c r="BS103" s="78">
        <f t="shared" si="110"/>
        <v>100</v>
      </c>
      <c r="BT103" s="78">
        <f t="shared" si="111"/>
        <v>0</v>
      </c>
      <c r="BU103" s="78">
        <f t="shared" si="112"/>
        <v>0</v>
      </c>
      <c r="BV103" s="78">
        <f t="shared" si="113"/>
        <v>0</v>
      </c>
      <c r="BW103" s="78">
        <f t="shared" si="114"/>
        <v>0</v>
      </c>
      <c r="BX103" s="76"/>
      <c r="BY103" s="76"/>
      <c r="BZ103" s="78">
        <f t="shared" si="115"/>
        <v>0</v>
      </c>
      <c r="CA103" s="78"/>
      <c r="CB103" s="78"/>
      <c r="CC103" s="78">
        <f t="shared" si="116"/>
        <v>0</v>
      </c>
      <c r="CD103" s="78"/>
      <c r="CE103" s="78"/>
      <c r="CF103" s="78">
        <f t="shared" si="117"/>
        <v>0</v>
      </c>
      <c r="CG103" s="76"/>
      <c r="CH103" s="78"/>
      <c r="CI103" s="78">
        <f t="shared" si="118"/>
        <v>0</v>
      </c>
      <c r="CJ103" s="76"/>
      <c r="CK103" s="78"/>
      <c r="CL103" s="78">
        <f t="shared" si="119"/>
        <v>0</v>
      </c>
      <c r="CM103" s="76"/>
      <c r="CN103" s="78">
        <f t="shared" si="120"/>
        <v>0</v>
      </c>
      <c r="CO103" s="76"/>
      <c r="CP103" s="76"/>
      <c r="CQ103" s="76" t="str">
        <f t="shared" si="121"/>
        <v/>
      </c>
      <c r="CR103" s="76" t="str">
        <f t="shared" si="122"/>
        <v/>
      </c>
      <c r="CS103" s="76" t="str">
        <f t="shared" si="123"/>
        <v xml:space="preserve">   billones</v>
      </c>
      <c r="CT103" s="76" t="str">
        <f t="shared" si="124"/>
        <v/>
      </c>
      <c r="CU103" s="76" t="str">
        <f t="shared" si="125"/>
        <v/>
      </c>
      <c r="CV103" s="76" t="str">
        <f t="shared" si="126"/>
        <v xml:space="preserve">  mil</v>
      </c>
      <c r="CW103" s="76" t="str">
        <f t="shared" si="127"/>
        <v/>
      </c>
      <c r="CX103" s="76" t="str">
        <f t="shared" si="128"/>
        <v/>
      </c>
      <c r="CY103" s="76" t="str">
        <f t="shared" si="129"/>
        <v xml:space="preserve">   millones</v>
      </c>
      <c r="CZ103" s="76" t="str">
        <f t="shared" si="130"/>
        <v/>
      </c>
      <c r="DA103" s="76" t="str">
        <f t="shared" si="131"/>
        <v/>
      </c>
      <c r="DB103" s="76" t="str">
        <f t="shared" si="132"/>
        <v xml:space="preserve">  mil</v>
      </c>
      <c r="DC103" s="76" t="str">
        <f t="shared" si="133"/>
        <v>cien</v>
      </c>
      <c r="DD103" s="76" t="str">
        <f t="shared" si="134"/>
        <v xml:space="preserve">  Pesos</v>
      </c>
      <c r="DE103" s="76" t="str">
        <f t="shared" si="135"/>
        <v xml:space="preserve">  Pesos</v>
      </c>
      <c r="DF103" s="76" t="str">
        <f t="shared" si="136"/>
        <v xml:space="preserve">  Centavos</v>
      </c>
      <c r="DG103" s="76" t="str">
        <f t="shared" si="137"/>
        <v xml:space="preserve">  centavos</v>
      </c>
      <c r="DH103" s="76" t="str">
        <f t="shared" si="138"/>
        <v xml:space="preserve"> </v>
      </c>
      <c r="DI103" s="76" t="str">
        <f t="shared" si="139"/>
        <v/>
      </c>
      <c r="DJ103" s="76"/>
      <c r="DK103" s="76" t="str">
        <f t="shared" si="140"/>
        <v xml:space="preserve"> </v>
      </c>
      <c r="DL103" s="76" t="str">
        <f t="shared" si="141"/>
        <v/>
      </c>
      <c r="DM103" s="76"/>
      <c r="DN103" s="76" t="str">
        <f t="shared" si="142"/>
        <v xml:space="preserve"> </v>
      </c>
      <c r="DO103" s="76" t="str">
        <f t="shared" si="143"/>
        <v/>
      </c>
      <c r="DP103" s="76"/>
      <c r="DQ103" s="76" t="str">
        <f t="shared" si="144"/>
        <v xml:space="preserve"> </v>
      </c>
      <c r="DR103" s="76" t="str">
        <f t="shared" si="145"/>
        <v/>
      </c>
      <c r="DS103" s="76"/>
      <c r="DT103" s="76" t="str">
        <f t="shared" si="146"/>
        <v xml:space="preserve"> </v>
      </c>
      <c r="DU103" s="76" t="str">
        <f t="shared" si="147"/>
        <v xml:space="preserve"> Pesos</v>
      </c>
      <c r="DV103" s="76" t="str">
        <f t="shared" si="148"/>
        <v xml:space="preserve"> </v>
      </c>
      <c r="DW103" s="76" t="str">
        <f t="shared" si="149"/>
        <v/>
      </c>
      <c r="DX103" s="76"/>
      <c r="DY103" s="76"/>
      <c r="DZ103" s="76"/>
      <c r="EA103" s="76" t="str">
        <f t="shared" si="150"/>
        <v xml:space="preserve"> </v>
      </c>
      <c r="EB103" s="76"/>
      <c r="EC103" s="76"/>
      <c r="ED103" s="76" t="str">
        <f t="shared" si="151"/>
        <v xml:space="preserve"> </v>
      </c>
      <c r="EE103" s="76"/>
      <c r="EF103" s="76"/>
      <c r="EG103" s="79" t="str">
        <f t="shared" si="152"/>
        <v xml:space="preserve"> </v>
      </c>
      <c r="EH103" s="76"/>
      <c r="EI103" s="76"/>
      <c r="EJ103" s="79" t="str">
        <f t="shared" si="153"/>
        <v xml:space="preserve"> </v>
      </c>
      <c r="EK103" s="76"/>
      <c r="EL103" s="76"/>
      <c r="EM103" s="79" t="str">
        <f t="shared" si="154"/>
        <v>cien  Pesos</v>
      </c>
      <c r="EN103" s="79"/>
      <c r="EO103" s="79" t="str">
        <f t="shared" si="155"/>
        <v xml:space="preserve"> </v>
      </c>
      <c r="EP103" s="76"/>
    </row>
    <row r="104" spans="1:146" hidden="1" x14ac:dyDescent="0.2">
      <c r="A104" s="74">
        <v>101</v>
      </c>
      <c r="B104" s="75" t="str">
        <f t="shared" si="85"/>
        <v>Ciento Un Pesos M/L</v>
      </c>
      <c r="C104" s="76"/>
      <c r="D104" s="77">
        <f t="shared" si="86"/>
        <v>101</v>
      </c>
      <c r="E104" s="76" t="str">
        <f t="shared" si="87"/>
        <v/>
      </c>
      <c r="F104" s="76" t="str">
        <f t="shared" si="88"/>
        <v xml:space="preserve"> Pesos</v>
      </c>
      <c r="G104" s="76" t="str">
        <f t="shared" si="89"/>
        <v xml:space="preserve">  billones</v>
      </c>
      <c r="H104" s="76"/>
      <c r="I104" s="76" t="str">
        <f t="shared" si="90"/>
        <v xml:space="preserve"> Pesos</v>
      </c>
      <c r="J104" s="76" t="s">
        <v>79</v>
      </c>
      <c r="K104" s="76"/>
      <c r="L104" s="76" t="str">
        <f t="shared" si="91"/>
        <v xml:space="preserve"> Pesos</v>
      </c>
      <c r="M104" s="76" t="str">
        <f t="shared" si="92"/>
        <v xml:space="preserve">  millones</v>
      </c>
      <c r="N104" s="76"/>
      <c r="O104" s="76" t="str">
        <f t="shared" si="93"/>
        <v xml:space="preserve"> Pesos</v>
      </c>
      <c r="P104" s="76" t="s">
        <v>79</v>
      </c>
      <c r="Q104" s="76"/>
      <c r="R104" s="76" t="str">
        <f t="shared" si="94"/>
        <v xml:space="preserve"> y </v>
      </c>
      <c r="S104" s="76" t="str">
        <f t="shared" si="95"/>
        <v xml:space="preserve"> Pesos</v>
      </c>
      <c r="T104" s="76" t="str">
        <f t="shared" si="96"/>
        <v xml:space="preserve"> Centavos</v>
      </c>
      <c r="U104" s="76" t="str">
        <f t="shared" si="97"/>
        <v xml:space="preserve"> centavos</v>
      </c>
      <c r="V104" s="76">
        <v>15</v>
      </c>
      <c r="W104" s="76">
        <v>14</v>
      </c>
      <c r="X104" s="76">
        <v>13</v>
      </c>
      <c r="Y104" s="76">
        <v>12</v>
      </c>
      <c r="Z104" s="76">
        <v>11</v>
      </c>
      <c r="AA104" s="76">
        <v>10</v>
      </c>
      <c r="AB104" s="76">
        <v>9</v>
      </c>
      <c r="AC104" s="76">
        <f t="shared" si="161"/>
        <v>8</v>
      </c>
      <c r="AD104" s="76">
        <f t="shared" si="161"/>
        <v>7</v>
      </c>
      <c r="AE104" s="76">
        <f t="shared" si="161"/>
        <v>6</v>
      </c>
      <c r="AF104" s="76">
        <f t="shared" si="161"/>
        <v>5</v>
      </c>
      <c r="AG104" s="76">
        <f t="shared" si="161"/>
        <v>4</v>
      </c>
      <c r="AH104" s="76">
        <f t="shared" si="161"/>
        <v>3</v>
      </c>
      <c r="AI104" s="76">
        <f t="shared" si="161"/>
        <v>2</v>
      </c>
      <c r="AJ104" s="76">
        <f t="shared" si="161"/>
        <v>1</v>
      </c>
      <c r="AK104" s="76">
        <f t="shared" si="161"/>
        <v>0</v>
      </c>
      <c r="AL104" s="76">
        <f t="shared" si="161"/>
        <v>-1</v>
      </c>
      <c r="AM104" s="76">
        <f t="shared" si="161"/>
        <v>-2</v>
      </c>
      <c r="AN104" s="76"/>
      <c r="AO104" s="78">
        <f t="shared" si="160"/>
        <v>0</v>
      </c>
      <c r="AP104" s="78">
        <f t="shared" si="160"/>
        <v>0</v>
      </c>
      <c r="AQ104" s="78">
        <f t="shared" si="160"/>
        <v>0</v>
      </c>
      <c r="AR104" s="78">
        <f t="shared" si="160"/>
        <v>0</v>
      </c>
      <c r="AS104" s="78">
        <f t="shared" si="160"/>
        <v>0</v>
      </c>
      <c r="AT104" s="78">
        <f t="shared" si="160"/>
        <v>0</v>
      </c>
      <c r="AU104" s="78">
        <f t="shared" si="160"/>
        <v>0</v>
      </c>
      <c r="AV104" s="78">
        <f t="shared" si="159"/>
        <v>0</v>
      </c>
      <c r="AW104" s="78">
        <f t="shared" si="159"/>
        <v>0</v>
      </c>
      <c r="AX104" s="78">
        <f t="shared" si="159"/>
        <v>0</v>
      </c>
      <c r="AY104" s="78">
        <f t="shared" si="159"/>
        <v>0</v>
      </c>
      <c r="AZ104" s="78">
        <f t="shared" si="159"/>
        <v>0</v>
      </c>
      <c r="BA104" s="78">
        <f t="shared" si="159"/>
        <v>1</v>
      </c>
      <c r="BB104" s="78">
        <f t="shared" si="159"/>
        <v>10</v>
      </c>
      <c r="BC104" s="78">
        <f t="shared" si="159"/>
        <v>101</v>
      </c>
      <c r="BD104" s="78">
        <f t="shared" si="159"/>
        <v>1010</v>
      </c>
      <c r="BE104" s="78">
        <f t="shared" si="158"/>
        <v>10100</v>
      </c>
      <c r="BF104" s="76"/>
      <c r="BG104" s="76">
        <f t="shared" si="98"/>
        <v>0</v>
      </c>
      <c r="BH104" s="78">
        <f t="shared" si="99"/>
        <v>0</v>
      </c>
      <c r="BI104" s="78">
        <f t="shared" si="100"/>
        <v>0</v>
      </c>
      <c r="BJ104" s="78">
        <f t="shared" si="101"/>
        <v>0</v>
      </c>
      <c r="BK104" s="78">
        <f t="shared" si="102"/>
        <v>0</v>
      </c>
      <c r="BL104" s="78">
        <f t="shared" si="103"/>
        <v>0</v>
      </c>
      <c r="BM104" s="78">
        <f t="shared" si="104"/>
        <v>0</v>
      </c>
      <c r="BN104" s="78">
        <f t="shared" si="105"/>
        <v>0</v>
      </c>
      <c r="BO104" s="78">
        <f t="shared" si="106"/>
        <v>0</v>
      </c>
      <c r="BP104" s="78">
        <f t="shared" si="107"/>
        <v>0</v>
      </c>
      <c r="BQ104" s="78">
        <f t="shared" si="108"/>
        <v>0</v>
      </c>
      <c r="BR104" s="78">
        <f t="shared" si="109"/>
        <v>0</v>
      </c>
      <c r="BS104" s="78">
        <f t="shared" si="110"/>
        <v>100</v>
      </c>
      <c r="BT104" s="78">
        <f t="shared" si="111"/>
        <v>0</v>
      </c>
      <c r="BU104" s="78">
        <f t="shared" si="112"/>
        <v>1</v>
      </c>
      <c r="BV104" s="78">
        <f t="shared" si="113"/>
        <v>0</v>
      </c>
      <c r="BW104" s="78">
        <f t="shared" si="114"/>
        <v>0</v>
      </c>
      <c r="BX104" s="76"/>
      <c r="BY104" s="76"/>
      <c r="BZ104" s="78">
        <f t="shared" si="115"/>
        <v>0</v>
      </c>
      <c r="CA104" s="78"/>
      <c r="CB104" s="78"/>
      <c r="CC104" s="78">
        <f t="shared" si="116"/>
        <v>0</v>
      </c>
      <c r="CD104" s="78"/>
      <c r="CE104" s="78"/>
      <c r="CF104" s="78">
        <f t="shared" si="117"/>
        <v>0</v>
      </c>
      <c r="CG104" s="76"/>
      <c r="CH104" s="78"/>
      <c r="CI104" s="78">
        <f t="shared" si="118"/>
        <v>0</v>
      </c>
      <c r="CJ104" s="76"/>
      <c r="CK104" s="78"/>
      <c r="CL104" s="78">
        <f t="shared" si="119"/>
        <v>1</v>
      </c>
      <c r="CM104" s="76"/>
      <c r="CN104" s="78">
        <f t="shared" si="120"/>
        <v>0</v>
      </c>
      <c r="CO104" s="76"/>
      <c r="CP104" s="76"/>
      <c r="CQ104" s="76" t="str">
        <f t="shared" si="121"/>
        <v/>
      </c>
      <c r="CR104" s="76" t="str">
        <f t="shared" si="122"/>
        <v/>
      </c>
      <c r="CS104" s="76" t="str">
        <f t="shared" si="123"/>
        <v xml:space="preserve">   billones</v>
      </c>
      <c r="CT104" s="76" t="str">
        <f t="shared" si="124"/>
        <v/>
      </c>
      <c r="CU104" s="76" t="str">
        <f t="shared" si="125"/>
        <v/>
      </c>
      <c r="CV104" s="76" t="str">
        <f t="shared" si="126"/>
        <v xml:space="preserve">  mil</v>
      </c>
      <c r="CW104" s="76" t="str">
        <f t="shared" si="127"/>
        <v/>
      </c>
      <c r="CX104" s="76" t="str">
        <f t="shared" si="128"/>
        <v/>
      </c>
      <c r="CY104" s="76" t="str">
        <f t="shared" si="129"/>
        <v xml:space="preserve">   millones</v>
      </c>
      <c r="CZ104" s="76" t="str">
        <f t="shared" si="130"/>
        <v/>
      </c>
      <c r="DA104" s="76" t="str">
        <f t="shared" si="131"/>
        <v/>
      </c>
      <c r="DB104" s="76" t="str">
        <f t="shared" si="132"/>
        <v xml:space="preserve">  mil</v>
      </c>
      <c r="DC104" s="76" t="str">
        <f t="shared" si="133"/>
        <v xml:space="preserve">Ciento </v>
      </c>
      <c r="DD104" s="76" t="str">
        <f t="shared" si="134"/>
        <v xml:space="preserve">  y </v>
      </c>
      <c r="DE104" s="76" t="str">
        <f t="shared" si="135"/>
        <v>Un Pesos</v>
      </c>
      <c r="DF104" s="76" t="str">
        <f t="shared" si="136"/>
        <v xml:space="preserve">  Centavos</v>
      </c>
      <c r="DG104" s="76" t="str">
        <f t="shared" si="137"/>
        <v xml:space="preserve">  centavos</v>
      </c>
      <c r="DH104" s="76" t="str">
        <f t="shared" si="138"/>
        <v xml:space="preserve"> </v>
      </c>
      <c r="DI104" s="76" t="str">
        <f t="shared" si="139"/>
        <v/>
      </c>
      <c r="DJ104" s="76"/>
      <c r="DK104" s="76" t="str">
        <f t="shared" si="140"/>
        <v xml:space="preserve"> </v>
      </c>
      <c r="DL104" s="76" t="str">
        <f t="shared" si="141"/>
        <v/>
      </c>
      <c r="DM104" s="76"/>
      <c r="DN104" s="76" t="str">
        <f t="shared" si="142"/>
        <v xml:space="preserve"> </v>
      </c>
      <c r="DO104" s="76" t="str">
        <f t="shared" si="143"/>
        <v/>
      </c>
      <c r="DP104" s="76"/>
      <c r="DQ104" s="76" t="str">
        <f t="shared" si="144"/>
        <v xml:space="preserve"> </v>
      </c>
      <c r="DR104" s="76" t="str">
        <f t="shared" si="145"/>
        <v/>
      </c>
      <c r="DS104" s="76"/>
      <c r="DT104" s="76" t="str">
        <f t="shared" si="146"/>
        <v>Un</v>
      </c>
      <c r="DU104" s="76" t="str">
        <f t="shared" si="147"/>
        <v xml:space="preserve"> Pesos</v>
      </c>
      <c r="DV104" s="76" t="str">
        <f t="shared" si="148"/>
        <v xml:space="preserve"> </v>
      </c>
      <c r="DW104" s="76" t="str">
        <f t="shared" si="149"/>
        <v/>
      </c>
      <c r="DX104" s="76"/>
      <c r="DY104" s="76"/>
      <c r="DZ104" s="76"/>
      <c r="EA104" s="76" t="str">
        <f t="shared" si="150"/>
        <v xml:space="preserve"> </v>
      </c>
      <c r="EB104" s="76"/>
      <c r="EC104" s="76"/>
      <c r="ED104" s="76" t="str">
        <f t="shared" si="151"/>
        <v xml:space="preserve"> </v>
      </c>
      <c r="EE104" s="76"/>
      <c r="EF104" s="76"/>
      <c r="EG104" s="79" t="str">
        <f t="shared" si="152"/>
        <v xml:space="preserve"> </v>
      </c>
      <c r="EH104" s="76"/>
      <c r="EI104" s="76"/>
      <c r="EJ104" s="79" t="str">
        <f t="shared" si="153"/>
        <v xml:space="preserve"> </v>
      </c>
      <c r="EK104" s="76"/>
      <c r="EL104" s="76"/>
      <c r="EM104" s="79" t="str">
        <f t="shared" si="154"/>
        <v>Ciento Un Pesos</v>
      </c>
      <c r="EN104" s="79"/>
      <c r="EO104" s="79" t="str">
        <f t="shared" si="155"/>
        <v xml:space="preserve"> </v>
      </c>
      <c r="EP104" s="76"/>
    </row>
    <row r="105" spans="1:146" hidden="1" x14ac:dyDescent="0.2">
      <c r="A105" s="74">
        <v>102</v>
      </c>
      <c r="B105" s="75" t="str">
        <f t="shared" si="85"/>
        <v>Ciento Dos Pesos M/L</v>
      </c>
      <c r="C105" s="76"/>
      <c r="D105" s="77">
        <f t="shared" si="86"/>
        <v>102</v>
      </c>
      <c r="E105" s="76" t="str">
        <f t="shared" si="87"/>
        <v/>
      </c>
      <c r="F105" s="76" t="str">
        <f t="shared" si="88"/>
        <v xml:space="preserve"> Pesos</v>
      </c>
      <c r="G105" s="76" t="str">
        <f t="shared" si="89"/>
        <v xml:space="preserve">  billones</v>
      </c>
      <c r="H105" s="76"/>
      <c r="I105" s="76" t="str">
        <f t="shared" si="90"/>
        <v xml:space="preserve"> Pesos</v>
      </c>
      <c r="J105" s="76" t="s">
        <v>79</v>
      </c>
      <c r="K105" s="76"/>
      <c r="L105" s="76" t="str">
        <f t="shared" si="91"/>
        <v xml:space="preserve"> Pesos</v>
      </c>
      <c r="M105" s="76" t="str">
        <f t="shared" si="92"/>
        <v xml:space="preserve">  millones</v>
      </c>
      <c r="N105" s="76"/>
      <c r="O105" s="76" t="str">
        <f t="shared" si="93"/>
        <v xml:space="preserve"> Pesos</v>
      </c>
      <c r="P105" s="76" t="s">
        <v>79</v>
      </c>
      <c r="Q105" s="76"/>
      <c r="R105" s="76" t="str">
        <f t="shared" si="94"/>
        <v xml:space="preserve"> y </v>
      </c>
      <c r="S105" s="76" t="str">
        <f t="shared" si="95"/>
        <v xml:space="preserve"> Pesos</v>
      </c>
      <c r="T105" s="76" t="str">
        <f t="shared" si="96"/>
        <v xml:space="preserve"> Centavos</v>
      </c>
      <c r="U105" s="76" t="str">
        <f t="shared" si="97"/>
        <v xml:space="preserve"> centavos</v>
      </c>
      <c r="V105" s="76">
        <v>15</v>
      </c>
      <c r="W105" s="76">
        <v>14</v>
      </c>
      <c r="X105" s="76">
        <v>13</v>
      </c>
      <c r="Y105" s="76">
        <v>12</v>
      </c>
      <c r="Z105" s="76">
        <v>11</v>
      </c>
      <c r="AA105" s="76">
        <v>10</v>
      </c>
      <c r="AB105" s="76">
        <v>9</v>
      </c>
      <c r="AC105" s="76">
        <f t="shared" si="161"/>
        <v>8</v>
      </c>
      <c r="AD105" s="76">
        <f t="shared" si="161"/>
        <v>7</v>
      </c>
      <c r="AE105" s="76">
        <f t="shared" si="161"/>
        <v>6</v>
      </c>
      <c r="AF105" s="76">
        <f t="shared" si="161"/>
        <v>5</v>
      </c>
      <c r="AG105" s="76">
        <f t="shared" si="161"/>
        <v>4</v>
      </c>
      <c r="AH105" s="76">
        <f t="shared" si="161"/>
        <v>3</v>
      </c>
      <c r="AI105" s="76">
        <f t="shared" si="161"/>
        <v>2</v>
      </c>
      <c r="AJ105" s="76">
        <f t="shared" si="161"/>
        <v>1</v>
      </c>
      <c r="AK105" s="76">
        <f t="shared" si="161"/>
        <v>0</v>
      </c>
      <c r="AL105" s="76">
        <f t="shared" si="161"/>
        <v>-1</v>
      </c>
      <c r="AM105" s="76">
        <f t="shared" si="161"/>
        <v>-2</v>
      </c>
      <c r="AN105" s="76"/>
      <c r="AO105" s="78">
        <f t="shared" si="160"/>
        <v>0</v>
      </c>
      <c r="AP105" s="78">
        <f t="shared" si="160"/>
        <v>0</v>
      </c>
      <c r="AQ105" s="78">
        <f t="shared" si="160"/>
        <v>0</v>
      </c>
      <c r="AR105" s="78">
        <f t="shared" si="160"/>
        <v>0</v>
      </c>
      <c r="AS105" s="78">
        <f t="shared" si="160"/>
        <v>0</v>
      </c>
      <c r="AT105" s="78">
        <f t="shared" si="160"/>
        <v>0</v>
      </c>
      <c r="AU105" s="78">
        <f t="shared" si="160"/>
        <v>0</v>
      </c>
      <c r="AV105" s="78">
        <f t="shared" si="159"/>
        <v>0</v>
      </c>
      <c r="AW105" s="78">
        <f t="shared" si="159"/>
        <v>0</v>
      </c>
      <c r="AX105" s="78">
        <f t="shared" si="159"/>
        <v>0</v>
      </c>
      <c r="AY105" s="78">
        <f t="shared" si="159"/>
        <v>0</v>
      </c>
      <c r="AZ105" s="78">
        <f t="shared" si="159"/>
        <v>0</v>
      </c>
      <c r="BA105" s="78">
        <f t="shared" si="159"/>
        <v>1</v>
      </c>
      <c r="BB105" s="78">
        <f t="shared" si="159"/>
        <v>10</v>
      </c>
      <c r="BC105" s="78">
        <f t="shared" si="159"/>
        <v>102</v>
      </c>
      <c r="BD105" s="78">
        <f t="shared" si="159"/>
        <v>1020</v>
      </c>
      <c r="BE105" s="78">
        <f t="shared" si="158"/>
        <v>10200</v>
      </c>
      <c r="BF105" s="76"/>
      <c r="BG105" s="76">
        <f t="shared" si="98"/>
        <v>0</v>
      </c>
      <c r="BH105" s="78">
        <f t="shared" si="99"/>
        <v>0</v>
      </c>
      <c r="BI105" s="78">
        <f t="shared" si="100"/>
        <v>0</v>
      </c>
      <c r="BJ105" s="78">
        <f t="shared" si="101"/>
        <v>0</v>
      </c>
      <c r="BK105" s="78">
        <f t="shared" si="102"/>
        <v>0</v>
      </c>
      <c r="BL105" s="78">
        <f t="shared" si="103"/>
        <v>0</v>
      </c>
      <c r="BM105" s="78">
        <f t="shared" si="104"/>
        <v>0</v>
      </c>
      <c r="BN105" s="78">
        <f t="shared" si="105"/>
        <v>0</v>
      </c>
      <c r="BO105" s="78">
        <f t="shared" si="106"/>
        <v>0</v>
      </c>
      <c r="BP105" s="78">
        <f t="shared" si="107"/>
        <v>0</v>
      </c>
      <c r="BQ105" s="78">
        <f t="shared" si="108"/>
        <v>0</v>
      </c>
      <c r="BR105" s="78">
        <f t="shared" si="109"/>
        <v>0</v>
      </c>
      <c r="BS105" s="78">
        <f t="shared" si="110"/>
        <v>100</v>
      </c>
      <c r="BT105" s="78">
        <f t="shared" si="111"/>
        <v>0</v>
      </c>
      <c r="BU105" s="78">
        <f t="shared" si="112"/>
        <v>2</v>
      </c>
      <c r="BV105" s="78">
        <f t="shared" si="113"/>
        <v>0</v>
      </c>
      <c r="BW105" s="78">
        <f t="shared" si="114"/>
        <v>0</v>
      </c>
      <c r="BX105" s="76"/>
      <c r="BY105" s="76"/>
      <c r="BZ105" s="78">
        <f t="shared" si="115"/>
        <v>0</v>
      </c>
      <c r="CA105" s="78"/>
      <c r="CB105" s="78"/>
      <c r="CC105" s="78">
        <f t="shared" si="116"/>
        <v>0</v>
      </c>
      <c r="CD105" s="78"/>
      <c r="CE105" s="78"/>
      <c r="CF105" s="78">
        <f t="shared" si="117"/>
        <v>0</v>
      </c>
      <c r="CG105" s="76"/>
      <c r="CH105" s="78"/>
      <c r="CI105" s="78">
        <f t="shared" si="118"/>
        <v>0</v>
      </c>
      <c r="CJ105" s="76"/>
      <c r="CK105" s="78"/>
      <c r="CL105" s="78">
        <f t="shared" si="119"/>
        <v>2</v>
      </c>
      <c r="CM105" s="76"/>
      <c r="CN105" s="78">
        <f t="shared" si="120"/>
        <v>0</v>
      </c>
      <c r="CO105" s="76"/>
      <c r="CP105" s="76"/>
      <c r="CQ105" s="76" t="str">
        <f t="shared" si="121"/>
        <v/>
      </c>
      <c r="CR105" s="76" t="str">
        <f t="shared" si="122"/>
        <v/>
      </c>
      <c r="CS105" s="76" t="str">
        <f t="shared" si="123"/>
        <v xml:space="preserve">   billones</v>
      </c>
      <c r="CT105" s="76" t="str">
        <f t="shared" si="124"/>
        <v/>
      </c>
      <c r="CU105" s="76" t="str">
        <f t="shared" si="125"/>
        <v/>
      </c>
      <c r="CV105" s="76" t="str">
        <f t="shared" si="126"/>
        <v xml:space="preserve">  mil</v>
      </c>
      <c r="CW105" s="76" t="str">
        <f t="shared" si="127"/>
        <v/>
      </c>
      <c r="CX105" s="76" t="str">
        <f t="shared" si="128"/>
        <v/>
      </c>
      <c r="CY105" s="76" t="str">
        <f t="shared" si="129"/>
        <v xml:space="preserve">   millones</v>
      </c>
      <c r="CZ105" s="76" t="str">
        <f t="shared" si="130"/>
        <v/>
      </c>
      <c r="DA105" s="76" t="str">
        <f t="shared" si="131"/>
        <v/>
      </c>
      <c r="DB105" s="76" t="str">
        <f t="shared" si="132"/>
        <v xml:space="preserve">  mil</v>
      </c>
      <c r="DC105" s="76" t="str">
        <f t="shared" si="133"/>
        <v xml:space="preserve">Ciento </v>
      </c>
      <c r="DD105" s="76" t="str">
        <f t="shared" si="134"/>
        <v xml:space="preserve">  y </v>
      </c>
      <c r="DE105" s="76" t="str">
        <f t="shared" si="135"/>
        <v>Dos Pesos</v>
      </c>
      <c r="DF105" s="76" t="str">
        <f t="shared" si="136"/>
        <v xml:space="preserve">  Centavos</v>
      </c>
      <c r="DG105" s="76" t="str">
        <f t="shared" si="137"/>
        <v xml:space="preserve">  centavos</v>
      </c>
      <c r="DH105" s="76" t="str">
        <f t="shared" si="138"/>
        <v xml:space="preserve"> </v>
      </c>
      <c r="DI105" s="76" t="str">
        <f t="shared" si="139"/>
        <v/>
      </c>
      <c r="DJ105" s="76"/>
      <c r="DK105" s="76" t="str">
        <f t="shared" si="140"/>
        <v xml:space="preserve"> </v>
      </c>
      <c r="DL105" s="76" t="str">
        <f t="shared" si="141"/>
        <v/>
      </c>
      <c r="DM105" s="76"/>
      <c r="DN105" s="76" t="str">
        <f t="shared" si="142"/>
        <v xml:space="preserve"> </v>
      </c>
      <c r="DO105" s="76" t="str">
        <f t="shared" si="143"/>
        <v/>
      </c>
      <c r="DP105" s="76"/>
      <c r="DQ105" s="76" t="str">
        <f t="shared" si="144"/>
        <v xml:space="preserve"> </v>
      </c>
      <c r="DR105" s="76" t="str">
        <f t="shared" si="145"/>
        <v/>
      </c>
      <c r="DS105" s="76"/>
      <c r="DT105" s="76" t="str">
        <f t="shared" si="146"/>
        <v>Dos</v>
      </c>
      <c r="DU105" s="76" t="str">
        <f t="shared" si="147"/>
        <v xml:space="preserve"> Pesos</v>
      </c>
      <c r="DV105" s="76" t="str">
        <f t="shared" si="148"/>
        <v xml:space="preserve"> </v>
      </c>
      <c r="DW105" s="76" t="str">
        <f t="shared" si="149"/>
        <v/>
      </c>
      <c r="DX105" s="76"/>
      <c r="DY105" s="76"/>
      <c r="DZ105" s="76"/>
      <c r="EA105" s="76" t="str">
        <f t="shared" si="150"/>
        <v xml:space="preserve"> </v>
      </c>
      <c r="EB105" s="76"/>
      <c r="EC105" s="76"/>
      <c r="ED105" s="76" t="str">
        <f t="shared" si="151"/>
        <v xml:space="preserve"> </v>
      </c>
      <c r="EE105" s="76"/>
      <c r="EF105" s="76"/>
      <c r="EG105" s="79" t="str">
        <f t="shared" si="152"/>
        <v xml:space="preserve"> </v>
      </c>
      <c r="EH105" s="76"/>
      <c r="EI105" s="76"/>
      <c r="EJ105" s="79" t="str">
        <f t="shared" si="153"/>
        <v xml:space="preserve"> </v>
      </c>
      <c r="EK105" s="76"/>
      <c r="EL105" s="76"/>
      <c r="EM105" s="79" t="str">
        <f t="shared" si="154"/>
        <v>Ciento Dos Pesos</v>
      </c>
      <c r="EN105" s="79"/>
      <c r="EO105" s="79" t="str">
        <f t="shared" si="155"/>
        <v xml:space="preserve"> </v>
      </c>
      <c r="EP105" s="76"/>
    </row>
    <row r="106" spans="1:146" hidden="1" x14ac:dyDescent="0.2">
      <c r="A106" s="74">
        <v>103</v>
      </c>
      <c r="B106" s="75" t="str">
        <f t="shared" si="85"/>
        <v>Ciento Tres Pesos M/L</v>
      </c>
      <c r="C106" s="76"/>
      <c r="D106" s="77">
        <f t="shared" si="86"/>
        <v>103</v>
      </c>
      <c r="E106" s="76" t="str">
        <f t="shared" si="87"/>
        <v/>
      </c>
      <c r="F106" s="76" t="str">
        <f t="shared" si="88"/>
        <v xml:space="preserve"> Pesos</v>
      </c>
      <c r="G106" s="76" t="str">
        <f t="shared" si="89"/>
        <v xml:space="preserve">  billones</v>
      </c>
      <c r="H106" s="76"/>
      <c r="I106" s="76" t="str">
        <f t="shared" si="90"/>
        <v xml:space="preserve"> Pesos</v>
      </c>
      <c r="J106" s="76" t="s">
        <v>79</v>
      </c>
      <c r="K106" s="76"/>
      <c r="L106" s="76" t="str">
        <f t="shared" si="91"/>
        <v xml:space="preserve"> Pesos</v>
      </c>
      <c r="M106" s="76" t="str">
        <f t="shared" si="92"/>
        <v xml:space="preserve">  millones</v>
      </c>
      <c r="N106" s="76"/>
      <c r="O106" s="76" t="str">
        <f t="shared" si="93"/>
        <v xml:space="preserve"> Pesos</v>
      </c>
      <c r="P106" s="76" t="s">
        <v>79</v>
      </c>
      <c r="Q106" s="76"/>
      <c r="R106" s="76" t="str">
        <f t="shared" si="94"/>
        <v xml:space="preserve"> y </v>
      </c>
      <c r="S106" s="76" t="str">
        <f t="shared" si="95"/>
        <v xml:space="preserve"> Pesos</v>
      </c>
      <c r="T106" s="76" t="str">
        <f t="shared" si="96"/>
        <v xml:space="preserve"> Centavos</v>
      </c>
      <c r="U106" s="76" t="str">
        <f t="shared" si="97"/>
        <v xml:space="preserve"> centavos</v>
      </c>
      <c r="V106" s="76">
        <v>15</v>
      </c>
      <c r="W106" s="76">
        <v>14</v>
      </c>
      <c r="X106" s="76">
        <v>13</v>
      </c>
      <c r="Y106" s="76">
        <v>12</v>
      </c>
      <c r="Z106" s="76">
        <v>11</v>
      </c>
      <c r="AA106" s="76">
        <v>10</v>
      </c>
      <c r="AB106" s="76">
        <v>9</v>
      </c>
      <c r="AC106" s="76">
        <f t="shared" si="161"/>
        <v>8</v>
      </c>
      <c r="AD106" s="76">
        <f t="shared" si="161"/>
        <v>7</v>
      </c>
      <c r="AE106" s="76">
        <f t="shared" si="161"/>
        <v>6</v>
      </c>
      <c r="AF106" s="76">
        <f t="shared" si="161"/>
        <v>5</v>
      </c>
      <c r="AG106" s="76">
        <f t="shared" si="161"/>
        <v>4</v>
      </c>
      <c r="AH106" s="76">
        <f t="shared" si="161"/>
        <v>3</v>
      </c>
      <c r="AI106" s="76">
        <f t="shared" si="161"/>
        <v>2</v>
      </c>
      <c r="AJ106" s="76">
        <f t="shared" si="161"/>
        <v>1</v>
      </c>
      <c r="AK106" s="76">
        <f t="shared" si="161"/>
        <v>0</v>
      </c>
      <c r="AL106" s="76">
        <f t="shared" si="161"/>
        <v>-1</v>
      </c>
      <c r="AM106" s="76">
        <f t="shared" si="161"/>
        <v>-2</v>
      </c>
      <c r="AN106" s="76"/>
      <c r="AO106" s="78">
        <f t="shared" si="160"/>
        <v>0</v>
      </c>
      <c r="AP106" s="78">
        <f t="shared" si="160"/>
        <v>0</v>
      </c>
      <c r="AQ106" s="78">
        <f t="shared" si="160"/>
        <v>0</v>
      </c>
      <c r="AR106" s="78">
        <f t="shared" si="160"/>
        <v>0</v>
      </c>
      <c r="AS106" s="78">
        <f t="shared" si="160"/>
        <v>0</v>
      </c>
      <c r="AT106" s="78">
        <f t="shared" si="160"/>
        <v>0</v>
      </c>
      <c r="AU106" s="78">
        <f t="shared" si="160"/>
        <v>0</v>
      </c>
      <c r="AV106" s="78">
        <f t="shared" si="159"/>
        <v>0</v>
      </c>
      <c r="AW106" s="78">
        <f t="shared" si="159"/>
        <v>0</v>
      </c>
      <c r="AX106" s="78">
        <f t="shared" si="159"/>
        <v>0</v>
      </c>
      <c r="AY106" s="78">
        <f t="shared" si="159"/>
        <v>0</v>
      </c>
      <c r="AZ106" s="78">
        <f t="shared" si="159"/>
        <v>0</v>
      </c>
      <c r="BA106" s="78">
        <f t="shared" si="159"/>
        <v>1</v>
      </c>
      <c r="BB106" s="78">
        <f t="shared" si="159"/>
        <v>10</v>
      </c>
      <c r="BC106" s="78">
        <f t="shared" si="159"/>
        <v>103</v>
      </c>
      <c r="BD106" s="78">
        <f t="shared" si="159"/>
        <v>1030</v>
      </c>
      <c r="BE106" s="78">
        <f t="shared" si="158"/>
        <v>10300</v>
      </c>
      <c r="BF106" s="76"/>
      <c r="BG106" s="76">
        <f t="shared" si="98"/>
        <v>0</v>
      </c>
      <c r="BH106" s="78">
        <f t="shared" si="99"/>
        <v>0</v>
      </c>
      <c r="BI106" s="78">
        <f t="shared" si="100"/>
        <v>0</v>
      </c>
      <c r="BJ106" s="78">
        <f t="shared" si="101"/>
        <v>0</v>
      </c>
      <c r="BK106" s="78">
        <f t="shared" si="102"/>
        <v>0</v>
      </c>
      <c r="BL106" s="78">
        <f t="shared" si="103"/>
        <v>0</v>
      </c>
      <c r="BM106" s="78">
        <f t="shared" si="104"/>
        <v>0</v>
      </c>
      <c r="BN106" s="78">
        <f t="shared" si="105"/>
        <v>0</v>
      </c>
      <c r="BO106" s="78">
        <f t="shared" si="106"/>
        <v>0</v>
      </c>
      <c r="BP106" s="78">
        <f t="shared" si="107"/>
        <v>0</v>
      </c>
      <c r="BQ106" s="78">
        <f t="shared" si="108"/>
        <v>0</v>
      </c>
      <c r="BR106" s="78">
        <f t="shared" si="109"/>
        <v>0</v>
      </c>
      <c r="BS106" s="78">
        <f t="shared" si="110"/>
        <v>100</v>
      </c>
      <c r="BT106" s="78">
        <f t="shared" si="111"/>
        <v>0</v>
      </c>
      <c r="BU106" s="78">
        <f t="shared" si="112"/>
        <v>3</v>
      </c>
      <c r="BV106" s="78">
        <f t="shared" si="113"/>
        <v>0</v>
      </c>
      <c r="BW106" s="78">
        <f t="shared" si="114"/>
        <v>0</v>
      </c>
      <c r="BX106" s="76"/>
      <c r="BY106" s="76"/>
      <c r="BZ106" s="78">
        <f t="shared" si="115"/>
        <v>0</v>
      </c>
      <c r="CA106" s="78"/>
      <c r="CB106" s="78"/>
      <c r="CC106" s="78">
        <f t="shared" si="116"/>
        <v>0</v>
      </c>
      <c r="CD106" s="78"/>
      <c r="CE106" s="78"/>
      <c r="CF106" s="78">
        <f t="shared" si="117"/>
        <v>0</v>
      </c>
      <c r="CG106" s="76"/>
      <c r="CH106" s="78"/>
      <c r="CI106" s="78">
        <f t="shared" si="118"/>
        <v>0</v>
      </c>
      <c r="CJ106" s="76"/>
      <c r="CK106" s="78"/>
      <c r="CL106" s="78">
        <f t="shared" si="119"/>
        <v>3</v>
      </c>
      <c r="CM106" s="76"/>
      <c r="CN106" s="78">
        <f t="shared" si="120"/>
        <v>0</v>
      </c>
      <c r="CO106" s="76"/>
      <c r="CP106" s="76"/>
      <c r="CQ106" s="76" t="str">
        <f t="shared" si="121"/>
        <v/>
      </c>
      <c r="CR106" s="76" t="str">
        <f t="shared" si="122"/>
        <v/>
      </c>
      <c r="CS106" s="76" t="str">
        <f t="shared" si="123"/>
        <v xml:space="preserve">   billones</v>
      </c>
      <c r="CT106" s="76" t="str">
        <f t="shared" si="124"/>
        <v/>
      </c>
      <c r="CU106" s="76" t="str">
        <f t="shared" si="125"/>
        <v/>
      </c>
      <c r="CV106" s="76" t="str">
        <f t="shared" si="126"/>
        <v xml:space="preserve">  mil</v>
      </c>
      <c r="CW106" s="76" t="str">
        <f t="shared" si="127"/>
        <v/>
      </c>
      <c r="CX106" s="76" t="str">
        <f t="shared" si="128"/>
        <v/>
      </c>
      <c r="CY106" s="76" t="str">
        <f t="shared" si="129"/>
        <v xml:space="preserve">   millones</v>
      </c>
      <c r="CZ106" s="76" t="str">
        <f t="shared" si="130"/>
        <v/>
      </c>
      <c r="DA106" s="76" t="str">
        <f t="shared" si="131"/>
        <v/>
      </c>
      <c r="DB106" s="76" t="str">
        <f t="shared" si="132"/>
        <v xml:space="preserve">  mil</v>
      </c>
      <c r="DC106" s="76" t="str">
        <f t="shared" si="133"/>
        <v xml:space="preserve">Ciento </v>
      </c>
      <c r="DD106" s="76" t="str">
        <f t="shared" si="134"/>
        <v xml:space="preserve">  y </v>
      </c>
      <c r="DE106" s="76" t="str">
        <f t="shared" si="135"/>
        <v>Tres Pesos</v>
      </c>
      <c r="DF106" s="76" t="str">
        <f t="shared" si="136"/>
        <v xml:space="preserve">  Centavos</v>
      </c>
      <c r="DG106" s="76" t="str">
        <f t="shared" si="137"/>
        <v xml:space="preserve">  centavos</v>
      </c>
      <c r="DH106" s="76" t="str">
        <f t="shared" si="138"/>
        <v xml:space="preserve"> </v>
      </c>
      <c r="DI106" s="76" t="str">
        <f t="shared" si="139"/>
        <v/>
      </c>
      <c r="DJ106" s="76"/>
      <c r="DK106" s="76" t="str">
        <f t="shared" si="140"/>
        <v xml:space="preserve"> </v>
      </c>
      <c r="DL106" s="76" t="str">
        <f t="shared" si="141"/>
        <v/>
      </c>
      <c r="DM106" s="76"/>
      <c r="DN106" s="76" t="str">
        <f t="shared" si="142"/>
        <v xml:space="preserve"> </v>
      </c>
      <c r="DO106" s="76" t="str">
        <f t="shared" si="143"/>
        <v/>
      </c>
      <c r="DP106" s="76"/>
      <c r="DQ106" s="76" t="str">
        <f t="shared" si="144"/>
        <v xml:space="preserve"> </v>
      </c>
      <c r="DR106" s="76" t="str">
        <f t="shared" si="145"/>
        <v/>
      </c>
      <c r="DS106" s="76"/>
      <c r="DT106" s="76" t="str">
        <f t="shared" si="146"/>
        <v>Tres</v>
      </c>
      <c r="DU106" s="76" t="str">
        <f t="shared" si="147"/>
        <v xml:space="preserve"> Pesos</v>
      </c>
      <c r="DV106" s="76" t="str">
        <f t="shared" si="148"/>
        <v xml:space="preserve"> </v>
      </c>
      <c r="DW106" s="76" t="str">
        <f t="shared" si="149"/>
        <v/>
      </c>
      <c r="DX106" s="76"/>
      <c r="DY106" s="76"/>
      <c r="DZ106" s="76"/>
      <c r="EA106" s="76" t="str">
        <f t="shared" si="150"/>
        <v xml:space="preserve"> </v>
      </c>
      <c r="EB106" s="76"/>
      <c r="EC106" s="76"/>
      <c r="ED106" s="76" t="str">
        <f t="shared" si="151"/>
        <v xml:space="preserve"> </v>
      </c>
      <c r="EE106" s="76"/>
      <c r="EF106" s="76"/>
      <c r="EG106" s="79" t="str">
        <f t="shared" si="152"/>
        <v xml:space="preserve"> </v>
      </c>
      <c r="EH106" s="76"/>
      <c r="EI106" s="76"/>
      <c r="EJ106" s="79" t="str">
        <f t="shared" si="153"/>
        <v xml:space="preserve"> </v>
      </c>
      <c r="EK106" s="76"/>
      <c r="EL106" s="76"/>
      <c r="EM106" s="79" t="str">
        <f t="shared" si="154"/>
        <v>Ciento Tres Pesos</v>
      </c>
      <c r="EN106" s="79"/>
      <c r="EO106" s="79" t="str">
        <f t="shared" si="155"/>
        <v xml:space="preserve"> </v>
      </c>
      <c r="EP106" s="76"/>
    </row>
    <row r="107" spans="1:146" hidden="1" x14ac:dyDescent="0.2">
      <c r="A107" s="74">
        <v>104</v>
      </c>
      <c r="B107" s="75" t="str">
        <f t="shared" si="85"/>
        <v>Ciento Cuatro Pesos M/L</v>
      </c>
      <c r="C107" s="76"/>
      <c r="D107" s="77">
        <f t="shared" si="86"/>
        <v>104</v>
      </c>
      <c r="E107" s="76" t="str">
        <f t="shared" si="87"/>
        <v/>
      </c>
      <c r="F107" s="76" t="str">
        <f t="shared" si="88"/>
        <v xml:space="preserve"> Pesos</v>
      </c>
      <c r="G107" s="76" t="str">
        <f t="shared" si="89"/>
        <v xml:space="preserve">  billones</v>
      </c>
      <c r="H107" s="76"/>
      <c r="I107" s="76" t="str">
        <f t="shared" si="90"/>
        <v xml:space="preserve"> Pesos</v>
      </c>
      <c r="J107" s="76" t="s">
        <v>79</v>
      </c>
      <c r="K107" s="76"/>
      <c r="L107" s="76" t="str">
        <f t="shared" si="91"/>
        <v xml:space="preserve"> Pesos</v>
      </c>
      <c r="M107" s="76" t="str">
        <f t="shared" si="92"/>
        <v xml:space="preserve">  millones</v>
      </c>
      <c r="N107" s="76"/>
      <c r="O107" s="76" t="str">
        <f t="shared" si="93"/>
        <v xml:space="preserve"> Pesos</v>
      </c>
      <c r="P107" s="76" t="s">
        <v>79</v>
      </c>
      <c r="Q107" s="76"/>
      <c r="R107" s="76" t="str">
        <f t="shared" si="94"/>
        <v xml:space="preserve"> y </v>
      </c>
      <c r="S107" s="76" t="str">
        <f t="shared" si="95"/>
        <v xml:space="preserve"> Pesos</v>
      </c>
      <c r="T107" s="76" t="str">
        <f t="shared" si="96"/>
        <v xml:space="preserve"> Centavos</v>
      </c>
      <c r="U107" s="76" t="str">
        <f t="shared" si="97"/>
        <v xml:space="preserve"> centavos</v>
      </c>
      <c r="V107" s="76">
        <v>15</v>
      </c>
      <c r="W107" s="76">
        <v>14</v>
      </c>
      <c r="X107" s="76">
        <v>13</v>
      </c>
      <c r="Y107" s="76">
        <v>12</v>
      </c>
      <c r="Z107" s="76">
        <v>11</v>
      </c>
      <c r="AA107" s="76">
        <v>10</v>
      </c>
      <c r="AB107" s="76">
        <v>9</v>
      </c>
      <c r="AC107" s="76">
        <f t="shared" si="161"/>
        <v>8</v>
      </c>
      <c r="AD107" s="76">
        <f t="shared" si="161"/>
        <v>7</v>
      </c>
      <c r="AE107" s="76">
        <f t="shared" si="161"/>
        <v>6</v>
      </c>
      <c r="AF107" s="76">
        <f t="shared" si="161"/>
        <v>5</v>
      </c>
      <c r="AG107" s="76">
        <f t="shared" si="161"/>
        <v>4</v>
      </c>
      <c r="AH107" s="76">
        <f t="shared" si="161"/>
        <v>3</v>
      </c>
      <c r="AI107" s="76">
        <f t="shared" si="161"/>
        <v>2</v>
      </c>
      <c r="AJ107" s="76">
        <f t="shared" si="161"/>
        <v>1</v>
      </c>
      <c r="AK107" s="76">
        <f t="shared" si="161"/>
        <v>0</v>
      </c>
      <c r="AL107" s="76">
        <f t="shared" si="161"/>
        <v>-1</v>
      </c>
      <c r="AM107" s="76">
        <f t="shared" si="161"/>
        <v>-2</v>
      </c>
      <c r="AN107" s="76"/>
      <c r="AO107" s="78">
        <f t="shared" si="160"/>
        <v>0</v>
      </c>
      <c r="AP107" s="78">
        <f t="shared" si="160"/>
        <v>0</v>
      </c>
      <c r="AQ107" s="78">
        <f t="shared" si="160"/>
        <v>0</v>
      </c>
      <c r="AR107" s="78">
        <f t="shared" si="160"/>
        <v>0</v>
      </c>
      <c r="AS107" s="78">
        <f t="shared" si="160"/>
        <v>0</v>
      </c>
      <c r="AT107" s="78">
        <f t="shared" si="160"/>
        <v>0</v>
      </c>
      <c r="AU107" s="78">
        <f t="shared" si="160"/>
        <v>0</v>
      </c>
      <c r="AV107" s="78">
        <f t="shared" si="159"/>
        <v>0</v>
      </c>
      <c r="AW107" s="78">
        <f t="shared" si="159"/>
        <v>0</v>
      </c>
      <c r="AX107" s="78">
        <f t="shared" si="159"/>
        <v>0</v>
      </c>
      <c r="AY107" s="78">
        <f t="shared" si="159"/>
        <v>0</v>
      </c>
      <c r="AZ107" s="78">
        <f t="shared" si="159"/>
        <v>0</v>
      </c>
      <c r="BA107" s="78">
        <f t="shared" si="159"/>
        <v>1</v>
      </c>
      <c r="BB107" s="78">
        <f t="shared" si="159"/>
        <v>10</v>
      </c>
      <c r="BC107" s="78">
        <f t="shared" si="159"/>
        <v>104</v>
      </c>
      <c r="BD107" s="78">
        <f t="shared" si="159"/>
        <v>1040</v>
      </c>
      <c r="BE107" s="78">
        <f t="shared" si="158"/>
        <v>10400</v>
      </c>
      <c r="BF107" s="76"/>
      <c r="BG107" s="76">
        <f t="shared" si="98"/>
        <v>0</v>
      </c>
      <c r="BH107" s="78">
        <f t="shared" si="99"/>
        <v>0</v>
      </c>
      <c r="BI107" s="78">
        <f t="shared" si="100"/>
        <v>0</v>
      </c>
      <c r="BJ107" s="78">
        <f t="shared" si="101"/>
        <v>0</v>
      </c>
      <c r="BK107" s="78">
        <f t="shared" si="102"/>
        <v>0</v>
      </c>
      <c r="BL107" s="78">
        <f t="shared" si="103"/>
        <v>0</v>
      </c>
      <c r="BM107" s="78">
        <f t="shared" si="104"/>
        <v>0</v>
      </c>
      <c r="BN107" s="78">
        <f t="shared" si="105"/>
        <v>0</v>
      </c>
      <c r="BO107" s="78">
        <f t="shared" si="106"/>
        <v>0</v>
      </c>
      <c r="BP107" s="78">
        <f t="shared" si="107"/>
        <v>0</v>
      </c>
      <c r="BQ107" s="78">
        <f t="shared" si="108"/>
        <v>0</v>
      </c>
      <c r="BR107" s="78">
        <f t="shared" si="109"/>
        <v>0</v>
      </c>
      <c r="BS107" s="78">
        <f t="shared" si="110"/>
        <v>100</v>
      </c>
      <c r="BT107" s="78">
        <f t="shared" si="111"/>
        <v>0</v>
      </c>
      <c r="BU107" s="78">
        <f t="shared" si="112"/>
        <v>4</v>
      </c>
      <c r="BV107" s="78">
        <f t="shared" si="113"/>
        <v>0</v>
      </c>
      <c r="BW107" s="78">
        <f t="shared" si="114"/>
        <v>0</v>
      </c>
      <c r="BX107" s="76"/>
      <c r="BY107" s="76"/>
      <c r="BZ107" s="78">
        <f t="shared" si="115"/>
        <v>0</v>
      </c>
      <c r="CA107" s="78"/>
      <c r="CB107" s="78"/>
      <c r="CC107" s="78">
        <f t="shared" si="116"/>
        <v>0</v>
      </c>
      <c r="CD107" s="78"/>
      <c r="CE107" s="78"/>
      <c r="CF107" s="78">
        <f t="shared" si="117"/>
        <v>0</v>
      </c>
      <c r="CG107" s="76"/>
      <c r="CH107" s="78"/>
      <c r="CI107" s="78">
        <f t="shared" si="118"/>
        <v>0</v>
      </c>
      <c r="CJ107" s="76"/>
      <c r="CK107" s="78"/>
      <c r="CL107" s="78">
        <f t="shared" si="119"/>
        <v>4</v>
      </c>
      <c r="CM107" s="76"/>
      <c r="CN107" s="78">
        <f t="shared" si="120"/>
        <v>0</v>
      </c>
      <c r="CO107" s="76"/>
      <c r="CP107" s="76"/>
      <c r="CQ107" s="76" t="str">
        <f t="shared" si="121"/>
        <v/>
      </c>
      <c r="CR107" s="76" t="str">
        <f t="shared" si="122"/>
        <v/>
      </c>
      <c r="CS107" s="76" t="str">
        <f t="shared" si="123"/>
        <v xml:space="preserve">   billones</v>
      </c>
      <c r="CT107" s="76" t="str">
        <f t="shared" si="124"/>
        <v/>
      </c>
      <c r="CU107" s="76" t="str">
        <f t="shared" si="125"/>
        <v/>
      </c>
      <c r="CV107" s="76" t="str">
        <f t="shared" si="126"/>
        <v xml:space="preserve">  mil</v>
      </c>
      <c r="CW107" s="76" t="str">
        <f t="shared" si="127"/>
        <v/>
      </c>
      <c r="CX107" s="76" t="str">
        <f t="shared" si="128"/>
        <v/>
      </c>
      <c r="CY107" s="76" t="str">
        <f t="shared" si="129"/>
        <v xml:space="preserve">   millones</v>
      </c>
      <c r="CZ107" s="76" t="str">
        <f t="shared" si="130"/>
        <v/>
      </c>
      <c r="DA107" s="76" t="str">
        <f t="shared" si="131"/>
        <v/>
      </c>
      <c r="DB107" s="76" t="str">
        <f t="shared" si="132"/>
        <v xml:space="preserve">  mil</v>
      </c>
      <c r="DC107" s="76" t="str">
        <f t="shared" si="133"/>
        <v xml:space="preserve">Ciento </v>
      </c>
      <c r="DD107" s="76" t="str">
        <f t="shared" si="134"/>
        <v xml:space="preserve">  y </v>
      </c>
      <c r="DE107" s="76" t="str">
        <f t="shared" si="135"/>
        <v>Cuatro Pesos</v>
      </c>
      <c r="DF107" s="76" t="str">
        <f t="shared" si="136"/>
        <v xml:space="preserve">  Centavos</v>
      </c>
      <c r="DG107" s="76" t="str">
        <f t="shared" si="137"/>
        <v xml:space="preserve">  centavos</v>
      </c>
      <c r="DH107" s="76" t="str">
        <f t="shared" si="138"/>
        <v xml:space="preserve"> </v>
      </c>
      <c r="DI107" s="76" t="str">
        <f t="shared" si="139"/>
        <v/>
      </c>
      <c r="DJ107" s="76"/>
      <c r="DK107" s="76" t="str">
        <f t="shared" si="140"/>
        <v xml:space="preserve"> </v>
      </c>
      <c r="DL107" s="76" t="str">
        <f t="shared" si="141"/>
        <v/>
      </c>
      <c r="DM107" s="76"/>
      <c r="DN107" s="76" t="str">
        <f t="shared" si="142"/>
        <v xml:space="preserve"> </v>
      </c>
      <c r="DO107" s="76" t="str">
        <f t="shared" si="143"/>
        <v/>
      </c>
      <c r="DP107" s="76"/>
      <c r="DQ107" s="76" t="str">
        <f t="shared" si="144"/>
        <v xml:space="preserve"> </v>
      </c>
      <c r="DR107" s="76" t="str">
        <f t="shared" si="145"/>
        <v/>
      </c>
      <c r="DS107" s="76"/>
      <c r="DT107" s="76" t="str">
        <f t="shared" si="146"/>
        <v>Cuatro</v>
      </c>
      <c r="DU107" s="76" t="str">
        <f t="shared" si="147"/>
        <v xml:space="preserve"> Pesos</v>
      </c>
      <c r="DV107" s="76" t="str">
        <f t="shared" si="148"/>
        <v xml:space="preserve"> </v>
      </c>
      <c r="DW107" s="76" t="str">
        <f t="shared" si="149"/>
        <v/>
      </c>
      <c r="DX107" s="76"/>
      <c r="DY107" s="76"/>
      <c r="DZ107" s="76"/>
      <c r="EA107" s="76" t="str">
        <f t="shared" si="150"/>
        <v xml:space="preserve"> </v>
      </c>
      <c r="EB107" s="76"/>
      <c r="EC107" s="76"/>
      <c r="ED107" s="76" t="str">
        <f t="shared" si="151"/>
        <v xml:space="preserve"> </v>
      </c>
      <c r="EE107" s="76"/>
      <c r="EF107" s="76"/>
      <c r="EG107" s="79" t="str">
        <f t="shared" si="152"/>
        <v xml:space="preserve"> </v>
      </c>
      <c r="EH107" s="76"/>
      <c r="EI107" s="76"/>
      <c r="EJ107" s="79" t="str">
        <f t="shared" si="153"/>
        <v xml:space="preserve"> </v>
      </c>
      <c r="EK107" s="76"/>
      <c r="EL107" s="76"/>
      <c r="EM107" s="79" t="str">
        <f t="shared" si="154"/>
        <v>Ciento Cuatro Pesos</v>
      </c>
      <c r="EN107" s="79"/>
      <c r="EO107" s="79" t="str">
        <f t="shared" si="155"/>
        <v xml:space="preserve"> </v>
      </c>
      <c r="EP107" s="76"/>
    </row>
    <row r="108" spans="1:146" hidden="1" x14ac:dyDescent="0.2">
      <c r="A108" s="74">
        <v>105</v>
      </c>
      <c r="B108" s="75" t="str">
        <f t="shared" si="85"/>
        <v>Ciento Cinco Pesos M/L</v>
      </c>
      <c r="C108" s="76"/>
      <c r="D108" s="77">
        <f t="shared" si="86"/>
        <v>105</v>
      </c>
      <c r="E108" s="76" t="str">
        <f t="shared" si="87"/>
        <v/>
      </c>
      <c r="F108" s="76" t="str">
        <f t="shared" si="88"/>
        <v xml:space="preserve"> Pesos</v>
      </c>
      <c r="G108" s="76" t="str">
        <f t="shared" si="89"/>
        <v xml:space="preserve">  billones</v>
      </c>
      <c r="H108" s="76"/>
      <c r="I108" s="76" t="str">
        <f t="shared" si="90"/>
        <v xml:space="preserve"> Pesos</v>
      </c>
      <c r="J108" s="76" t="s">
        <v>79</v>
      </c>
      <c r="K108" s="76"/>
      <c r="L108" s="76" t="str">
        <f t="shared" si="91"/>
        <v xml:space="preserve"> Pesos</v>
      </c>
      <c r="M108" s="76" t="str">
        <f t="shared" si="92"/>
        <v xml:space="preserve">  millones</v>
      </c>
      <c r="N108" s="76"/>
      <c r="O108" s="76" t="str">
        <f t="shared" si="93"/>
        <v xml:space="preserve"> Pesos</v>
      </c>
      <c r="P108" s="76" t="s">
        <v>79</v>
      </c>
      <c r="Q108" s="76"/>
      <c r="R108" s="76" t="str">
        <f t="shared" si="94"/>
        <v xml:space="preserve"> y </v>
      </c>
      <c r="S108" s="76" t="str">
        <f t="shared" si="95"/>
        <v xml:space="preserve"> Pesos</v>
      </c>
      <c r="T108" s="76" t="str">
        <f t="shared" si="96"/>
        <v xml:space="preserve"> Centavos</v>
      </c>
      <c r="U108" s="76" t="str">
        <f t="shared" si="97"/>
        <v xml:space="preserve"> centavos</v>
      </c>
      <c r="V108" s="76">
        <v>15</v>
      </c>
      <c r="W108" s="76">
        <v>14</v>
      </c>
      <c r="X108" s="76">
        <v>13</v>
      </c>
      <c r="Y108" s="76">
        <v>12</v>
      </c>
      <c r="Z108" s="76">
        <v>11</v>
      </c>
      <c r="AA108" s="76">
        <v>10</v>
      </c>
      <c r="AB108" s="76">
        <v>9</v>
      </c>
      <c r="AC108" s="76">
        <f t="shared" si="161"/>
        <v>8</v>
      </c>
      <c r="AD108" s="76">
        <f t="shared" si="161"/>
        <v>7</v>
      </c>
      <c r="AE108" s="76">
        <f t="shared" si="161"/>
        <v>6</v>
      </c>
      <c r="AF108" s="76">
        <f t="shared" si="161"/>
        <v>5</v>
      </c>
      <c r="AG108" s="76">
        <f t="shared" si="161"/>
        <v>4</v>
      </c>
      <c r="AH108" s="76">
        <f t="shared" si="161"/>
        <v>3</v>
      </c>
      <c r="AI108" s="76">
        <f t="shared" si="161"/>
        <v>2</v>
      </c>
      <c r="AJ108" s="76">
        <f t="shared" si="161"/>
        <v>1</v>
      </c>
      <c r="AK108" s="76">
        <f t="shared" si="161"/>
        <v>0</v>
      </c>
      <c r="AL108" s="76">
        <f t="shared" si="161"/>
        <v>-1</v>
      </c>
      <c r="AM108" s="76">
        <f t="shared" si="161"/>
        <v>-2</v>
      </c>
      <c r="AN108" s="76"/>
      <c r="AO108" s="78">
        <f t="shared" si="160"/>
        <v>0</v>
      </c>
      <c r="AP108" s="78">
        <f t="shared" si="160"/>
        <v>0</v>
      </c>
      <c r="AQ108" s="78">
        <f t="shared" si="160"/>
        <v>0</v>
      </c>
      <c r="AR108" s="78">
        <f t="shared" si="160"/>
        <v>0</v>
      </c>
      <c r="AS108" s="78">
        <f t="shared" si="160"/>
        <v>0</v>
      </c>
      <c r="AT108" s="78">
        <f t="shared" si="160"/>
        <v>0</v>
      </c>
      <c r="AU108" s="78">
        <f t="shared" si="160"/>
        <v>0</v>
      </c>
      <c r="AV108" s="78">
        <f t="shared" si="159"/>
        <v>0</v>
      </c>
      <c r="AW108" s="78">
        <f t="shared" si="159"/>
        <v>0</v>
      </c>
      <c r="AX108" s="78">
        <f t="shared" si="159"/>
        <v>0</v>
      </c>
      <c r="AY108" s="78">
        <f t="shared" si="159"/>
        <v>0</v>
      </c>
      <c r="AZ108" s="78">
        <f t="shared" si="159"/>
        <v>0</v>
      </c>
      <c r="BA108" s="78">
        <f t="shared" si="159"/>
        <v>1</v>
      </c>
      <c r="BB108" s="78">
        <f t="shared" si="159"/>
        <v>10</v>
      </c>
      <c r="BC108" s="78">
        <f t="shared" si="159"/>
        <v>105</v>
      </c>
      <c r="BD108" s="78">
        <f t="shared" si="159"/>
        <v>1050</v>
      </c>
      <c r="BE108" s="78">
        <f t="shared" si="158"/>
        <v>10500</v>
      </c>
      <c r="BF108" s="76"/>
      <c r="BG108" s="76">
        <f t="shared" si="98"/>
        <v>0</v>
      </c>
      <c r="BH108" s="78">
        <f t="shared" si="99"/>
        <v>0</v>
      </c>
      <c r="BI108" s="78">
        <f t="shared" si="100"/>
        <v>0</v>
      </c>
      <c r="BJ108" s="78">
        <f t="shared" si="101"/>
        <v>0</v>
      </c>
      <c r="BK108" s="78">
        <f t="shared" si="102"/>
        <v>0</v>
      </c>
      <c r="BL108" s="78">
        <f t="shared" si="103"/>
        <v>0</v>
      </c>
      <c r="BM108" s="78">
        <f t="shared" si="104"/>
        <v>0</v>
      </c>
      <c r="BN108" s="78">
        <f t="shared" si="105"/>
        <v>0</v>
      </c>
      <c r="BO108" s="78">
        <f t="shared" si="106"/>
        <v>0</v>
      </c>
      <c r="BP108" s="78">
        <f t="shared" si="107"/>
        <v>0</v>
      </c>
      <c r="BQ108" s="78">
        <f t="shared" si="108"/>
        <v>0</v>
      </c>
      <c r="BR108" s="78">
        <f t="shared" si="109"/>
        <v>0</v>
      </c>
      <c r="BS108" s="78">
        <f t="shared" si="110"/>
        <v>100</v>
      </c>
      <c r="BT108" s="78">
        <f t="shared" si="111"/>
        <v>0</v>
      </c>
      <c r="BU108" s="78">
        <f t="shared" si="112"/>
        <v>5</v>
      </c>
      <c r="BV108" s="78">
        <f t="shared" si="113"/>
        <v>0</v>
      </c>
      <c r="BW108" s="78">
        <f t="shared" si="114"/>
        <v>0</v>
      </c>
      <c r="BX108" s="76"/>
      <c r="BY108" s="76"/>
      <c r="BZ108" s="78">
        <f t="shared" si="115"/>
        <v>0</v>
      </c>
      <c r="CA108" s="78"/>
      <c r="CB108" s="78"/>
      <c r="CC108" s="78">
        <f t="shared" si="116"/>
        <v>0</v>
      </c>
      <c r="CD108" s="78"/>
      <c r="CE108" s="78"/>
      <c r="CF108" s="78">
        <f t="shared" si="117"/>
        <v>0</v>
      </c>
      <c r="CG108" s="76"/>
      <c r="CH108" s="78"/>
      <c r="CI108" s="78">
        <f t="shared" si="118"/>
        <v>0</v>
      </c>
      <c r="CJ108" s="76"/>
      <c r="CK108" s="78"/>
      <c r="CL108" s="78">
        <f t="shared" si="119"/>
        <v>5</v>
      </c>
      <c r="CM108" s="76"/>
      <c r="CN108" s="78">
        <f t="shared" si="120"/>
        <v>0</v>
      </c>
      <c r="CO108" s="76"/>
      <c r="CP108" s="76"/>
      <c r="CQ108" s="76" t="str">
        <f t="shared" si="121"/>
        <v/>
      </c>
      <c r="CR108" s="76" t="str">
        <f t="shared" si="122"/>
        <v/>
      </c>
      <c r="CS108" s="76" t="str">
        <f t="shared" si="123"/>
        <v xml:space="preserve">   billones</v>
      </c>
      <c r="CT108" s="76" t="str">
        <f t="shared" si="124"/>
        <v/>
      </c>
      <c r="CU108" s="76" t="str">
        <f t="shared" si="125"/>
        <v/>
      </c>
      <c r="CV108" s="76" t="str">
        <f t="shared" si="126"/>
        <v xml:space="preserve">  mil</v>
      </c>
      <c r="CW108" s="76" t="str">
        <f t="shared" si="127"/>
        <v/>
      </c>
      <c r="CX108" s="76" t="str">
        <f t="shared" si="128"/>
        <v/>
      </c>
      <c r="CY108" s="76" t="str">
        <f t="shared" si="129"/>
        <v xml:space="preserve">   millones</v>
      </c>
      <c r="CZ108" s="76" t="str">
        <f t="shared" si="130"/>
        <v/>
      </c>
      <c r="DA108" s="76" t="str">
        <f t="shared" si="131"/>
        <v/>
      </c>
      <c r="DB108" s="76" t="str">
        <f t="shared" si="132"/>
        <v xml:space="preserve">  mil</v>
      </c>
      <c r="DC108" s="76" t="str">
        <f t="shared" si="133"/>
        <v xml:space="preserve">Ciento </v>
      </c>
      <c r="DD108" s="76" t="str">
        <f t="shared" si="134"/>
        <v xml:space="preserve">  y </v>
      </c>
      <c r="DE108" s="76" t="str">
        <f t="shared" si="135"/>
        <v>Cinco Pesos</v>
      </c>
      <c r="DF108" s="76" t="str">
        <f t="shared" si="136"/>
        <v xml:space="preserve">  Centavos</v>
      </c>
      <c r="DG108" s="76" t="str">
        <f t="shared" si="137"/>
        <v xml:space="preserve">  centavos</v>
      </c>
      <c r="DH108" s="76" t="str">
        <f t="shared" si="138"/>
        <v xml:space="preserve"> </v>
      </c>
      <c r="DI108" s="76" t="str">
        <f t="shared" si="139"/>
        <v/>
      </c>
      <c r="DJ108" s="76"/>
      <c r="DK108" s="76" t="str">
        <f t="shared" si="140"/>
        <v xml:space="preserve"> </v>
      </c>
      <c r="DL108" s="76" t="str">
        <f t="shared" si="141"/>
        <v/>
      </c>
      <c r="DM108" s="76"/>
      <c r="DN108" s="76" t="str">
        <f t="shared" si="142"/>
        <v xml:space="preserve"> </v>
      </c>
      <c r="DO108" s="76" t="str">
        <f t="shared" si="143"/>
        <v/>
      </c>
      <c r="DP108" s="76"/>
      <c r="DQ108" s="76" t="str">
        <f t="shared" si="144"/>
        <v xml:space="preserve"> </v>
      </c>
      <c r="DR108" s="76" t="str">
        <f t="shared" si="145"/>
        <v/>
      </c>
      <c r="DS108" s="76"/>
      <c r="DT108" s="76" t="str">
        <f t="shared" si="146"/>
        <v>Cinco</v>
      </c>
      <c r="DU108" s="76" t="str">
        <f t="shared" si="147"/>
        <v xml:space="preserve"> Pesos</v>
      </c>
      <c r="DV108" s="76" t="str">
        <f t="shared" si="148"/>
        <v xml:space="preserve"> </v>
      </c>
      <c r="DW108" s="76" t="str">
        <f t="shared" si="149"/>
        <v/>
      </c>
      <c r="DX108" s="76"/>
      <c r="DY108" s="76"/>
      <c r="DZ108" s="76"/>
      <c r="EA108" s="76" t="str">
        <f t="shared" si="150"/>
        <v xml:space="preserve"> </v>
      </c>
      <c r="EB108" s="76"/>
      <c r="EC108" s="76"/>
      <c r="ED108" s="76" t="str">
        <f t="shared" si="151"/>
        <v xml:space="preserve"> </v>
      </c>
      <c r="EE108" s="76"/>
      <c r="EF108" s="76"/>
      <c r="EG108" s="79" t="str">
        <f t="shared" si="152"/>
        <v xml:space="preserve"> </v>
      </c>
      <c r="EH108" s="76"/>
      <c r="EI108" s="76"/>
      <c r="EJ108" s="79" t="str">
        <f t="shared" si="153"/>
        <v xml:space="preserve"> </v>
      </c>
      <c r="EK108" s="76"/>
      <c r="EL108" s="76"/>
      <c r="EM108" s="79" t="str">
        <f t="shared" si="154"/>
        <v>Ciento Cinco Pesos</v>
      </c>
      <c r="EN108" s="79"/>
      <c r="EO108" s="79" t="str">
        <f t="shared" si="155"/>
        <v xml:space="preserve"> </v>
      </c>
      <c r="EP108" s="76"/>
    </row>
    <row r="109" spans="1:146" hidden="1" x14ac:dyDescent="0.2">
      <c r="A109" s="74">
        <v>106</v>
      </c>
      <c r="B109" s="75" t="str">
        <f t="shared" si="85"/>
        <v>Ciento Seis Pesos M/L</v>
      </c>
      <c r="C109" s="76"/>
      <c r="D109" s="77">
        <f t="shared" si="86"/>
        <v>106</v>
      </c>
      <c r="E109" s="76" t="str">
        <f t="shared" si="87"/>
        <v/>
      </c>
      <c r="F109" s="76" t="str">
        <f t="shared" si="88"/>
        <v xml:space="preserve"> Pesos</v>
      </c>
      <c r="G109" s="76" t="str">
        <f t="shared" si="89"/>
        <v xml:space="preserve">  billones</v>
      </c>
      <c r="H109" s="76"/>
      <c r="I109" s="76" t="str">
        <f t="shared" si="90"/>
        <v xml:space="preserve"> Pesos</v>
      </c>
      <c r="J109" s="76" t="s">
        <v>79</v>
      </c>
      <c r="K109" s="76"/>
      <c r="L109" s="76" t="str">
        <f t="shared" si="91"/>
        <v xml:space="preserve"> Pesos</v>
      </c>
      <c r="M109" s="76" t="str">
        <f t="shared" si="92"/>
        <v xml:space="preserve">  millones</v>
      </c>
      <c r="N109" s="76"/>
      <c r="O109" s="76" t="str">
        <f t="shared" si="93"/>
        <v xml:space="preserve"> Pesos</v>
      </c>
      <c r="P109" s="76" t="s">
        <v>79</v>
      </c>
      <c r="Q109" s="76"/>
      <c r="R109" s="76" t="str">
        <f t="shared" si="94"/>
        <v xml:space="preserve"> y </v>
      </c>
      <c r="S109" s="76" t="str">
        <f t="shared" si="95"/>
        <v xml:space="preserve"> Pesos</v>
      </c>
      <c r="T109" s="76" t="str">
        <f t="shared" si="96"/>
        <v xml:space="preserve"> Centavos</v>
      </c>
      <c r="U109" s="76" t="str">
        <f t="shared" si="97"/>
        <v xml:space="preserve"> centavos</v>
      </c>
      <c r="V109" s="76">
        <v>15</v>
      </c>
      <c r="W109" s="76">
        <v>14</v>
      </c>
      <c r="X109" s="76">
        <v>13</v>
      </c>
      <c r="Y109" s="76">
        <v>12</v>
      </c>
      <c r="Z109" s="76">
        <v>11</v>
      </c>
      <c r="AA109" s="76">
        <v>10</v>
      </c>
      <c r="AB109" s="76">
        <v>9</v>
      </c>
      <c r="AC109" s="76">
        <f t="shared" si="161"/>
        <v>8</v>
      </c>
      <c r="AD109" s="76">
        <f t="shared" si="161"/>
        <v>7</v>
      </c>
      <c r="AE109" s="76">
        <f t="shared" si="161"/>
        <v>6</v>
      </c>
      <c r="AF109" s="76">
        <f t="shared" si="161"/>
        <v>5</v>
      </c>
      <c r="AG109" s="76">
        <f t="shared" si="161"/>
        <v>4</v>
      </c>
      <c r="AH109" s="76">
        <f t="shared" si="161"/>
        <v>3</v>
      </c>
      <c r="AI109" s="76">
        <f t="shared" si="161"/>
        <v>2</v>
      </c>
      <c r="AJ109" s="76">
        <f t="shared" si="161"/>
        <v>1</v>
      </c>
      <c r="AK109" s="76">
        <f t="shared" si="161"/>
        <v>0</v>
      </c>
      <c r="AL109" s="76">
        <f t="shared" si="161"/>
        <v>-1</v>
      </c>
      <c r="AM109" s="76">
        <f t="shared" si="161"/>
        <v>-2</v>
      </c>
      <c r="AN109" s="76"/>
      <c r="AO109" s="78">
        <f t="shared" si="160"/>
        <v>0</v>
      </c>
      <c r="AP109" s="78">
        <f t="shared" si="160"/>
        <v>0</v>
      </c>
      <c r="AQ109" s="78">
        <f t="shared" si="160"/>
        <v>0</v>
      </c>
      <c r="AR109" s="78">
        <f t="shared" si="160"/>
        <v>0</v>
      </c>
      <c r="AS109" s="78">
        <f t="shared" si="160"/>
        <v>0</v>
      </c>
      <c r="AT109" s="78">
        <f t="shared" si="160"/>
        <v>0</v>
      </c>
      <c r="AU109" s="78">
        <f t="shared" si="160"/>
        <v>0</v>
      </c>
      <c r="AV109" s="78">
        <f t="shared" si="159"/>
        <v>0</v>
      </c>
      <c r="AW109" s="78">
        <f t="shared" si="159"/>
        <v>0</v>
      </c>
      <c r="AX109" s="78">
        <f t="shared" si="159"/>
        <v>0</v>
      </c>
      <c r="AY109" s="78">
        <f t="shared" si="159"/>
        <v>0</v>
      </c>
      <c r="AZ109" s="78">
        <f t="shared" si="159"/>
        <v>0</v>
      </c>
      <c r="BA109" s="78">
        <f t="shared" si="159"/>
        <v>1</v>
      </c>
      <c r="BB109" s="78">
        <f t="shared" si="159"/>
        <v>10</v>
      </c>
      <c r="BC109" s="78">
        <f t="shared" si="159"/>
        <v>106</v>
      </c>
      <c r="BD109" s="78">
        <f t="shared" si="159"/>
        <v>1060</v>
      </c>
      <c r="BE109" s="78">
        <f t="shared" si="158"/>
        <v>10600</v>
      </c>
      <c r="BF109" s="76"/>
      <c r="BG109" s="76">
        <f t="shared" si="98"/>
        <v>0</v>
      </c>
      <c r="BH109" s="78">
        <f t="shared" si="99"/>
        <v>0</v>
      </c>
      <c r="BI109" s="78">
        <f t="shared" si="100"/>
        <v>0</v>
      </c>
      <c r="BJ109" s="78">
        <f t="shared" si="101"/>
        <v>0</v>
      </c>
      <c r="BK109" s="78">
        <f t="shared" si="102"/>
        <v>0</v>
      </c>
      <c r="BL109" s="78">
        <f t="shared" si="103"/>
        <v>0</v>
      </c>
      <c r="BM109" s="78">
        <f t="shared" si="104"/>
        <v>0</v>
      </c>
      <c r="BN109" s="78">
        <f t="shared" si="105"/>
        <v>0</v>
      </c>
      <c r="BO109" s="78">
        <f t="shared" si="106"/>
        <v>0</v>
      </c>
      <c r="BP109" s="78">
        <f t="shared" si="107"/>
        <v>0</v>
      </c>
      <c r="BQ109" s="78">
        <f t="shared" si="108"/>
        <v>0</v>
      </c>
      <c r="BR109" s="78">
        <f t="shared" si="109"/>
        <v>0</v>
      </c>
      <c r="BS109" s="78">
        <f t="shared" si="110"/>
        <v>100</v>
      </c>
      <c r="BT109" s="78">
        <f t="shared" si="111"/>
        <v>0</v>
      </c>
      <c r="BU109" s="78">
        <f t="shared" si="112"/>
        <v>6</v>
      </c>
      <c r="BV109" s="78">
        <f t="shared" si="113"/>
        <v>0</v>
      </c>
      <c r="BW109" s="78">
        <f t="shared" si="114"/>
        <v>0</v>
      </c>
      <c r="BX109" s="76"/>
      <c r="BY109" s="76"/>
      <c r="BZ109" s="78">
        <f t="shared" si="115"/>
        <v>0</v>
      </c>
      <c r="CA109" s="78"/>
      <c r="CB109" s="78"/>
      <c r="CC109" s="78">
        <f t="shared" si="116"/>
        <v>0</v>
      </c>
      <c r="CD109" s="78"/>
      <c r="CE109" s="78"/>
      <c r="CF109" s="78">
        <f t="shared" si="117"/>
        <v>0</v>
      </c>
      <c r="CG109" s="76"/>
      <c r="CH109" s="78"/>
      <c r="CI109" s="78">
        <f t="shared" si="118"/>
        <v>0</v>
      </c>
      <c r="CJ109" s="76"/>
      <c r="CK109" s="78"/>
      <c r="CL109" s="78">
        <f t="shared" si="119"/>
        <v>6</v>
      </c>
      <c r="CM109" s="76"/>
      <c r="CN109" s="78">
        <f t="shared" si="120"/>
        <v>0</v>
      </c>
      <c r="CO109" s="76"/>
      <c r="CP109" s="76"/>
      <c r="CQ109" s="76" t="str">
        <f t="shared" si="121"/>
        <v/>
      </c>
      <c r="CR109" s="76" t="str">
        <f t="shared" si="122"/>
        <v/>
      </c>
      <c r="CS109" s="76" t="str">
        <f t="shared" si="123"/>
        <v xml:space="preserve">   billones</v>
      </c>
      <c r="CT109" s="76" t="str">
        <f t="shared" si="124"/>
        <v/>
      </c>
      <c r="CU109" s="76" t="str">
        <f t="shared" si="125"/>
        <v/>
      </c>
      <c r="CV109" s="76" t="str">
        <f t="shared" si="126"/>
        <v xml:space="preserve">  mil</v>
      </c>
      <c r="CW109" s="76" t="str">
        <f t="shared" si="127"/>
        <v/>
      </c>
      <c r="CX109" s="76" t="str">
        <f t="shared" si="128"/>
        <v/>
      </c>
      <c r="CY109" s="76" t="str">
        <f t="shared" si="129"/>
        <v xml:space="preserve">   millones</v>
      </c>
      <c r="CZ109" s="76" t="str">
        <f t="shared" si="130"/>
        <v/>
      </c>
      <c r="DA109" s="76" t="str">
        <f t="shared" si="131"/>
        <v/>
      </c>
      <c r="DB109" s="76" t="str">
        <f t="shared" si="132"/>
        <v xml:space="preserve">  mil</v>
      </c>
      <c r="DC109" s="76" t="str">
        <f t="shared" si="133"/>
        <v xml:space="preserve">Ciento </v>
      </c>
      <c r="DD109" s="76" t="str">
        <f t="shared" si="134"/>
        <v xml:space="preserve">  y </v>
      </c>
      <c r="DE109" s="76" t="str">
        <f t="shared" si="135"/>
        <v>Seis Pesos</v>
      </c>
      <c r="DF109" s="76" t="str">
        <f t="shared" si="136"/>
        <v xml:space="preserve">  Centavos</v>
      </c>
      <c r="DG109" s="76" t="str">
        <f t="shared" si="137"/>
        <v xml:space="preserve">  centavos</v>
      </c>
      <c r="DH109" s="76" t="str">
        <f t="shared" si="138"/>
        <v xml:space="preserve"> </v>
      </c>
      <c r="DI109" s="76" t="str">
        <f t="shared" si="139"/>
        <v/>
      </c>
      <c r="DJ109" s="76"/>
      <c r="DK109" s="76" t="str">
        <f t="shared" si="140"/>
        <v xml:space="preserve"> </v>
      </c>
      <c r="DL109" s="76" t="str">
        <f t="shared" si="141"/>
        <v/>
      </c>
      <c r="DM109" s="76"/>
      <c r="DN109" s="76" t="str">
        <f t="shared" si="142"/>
        <v xml:space="preserve"> </v>
      </c>
      <c r="DO109" s="76" t="str">
        <f t="shared" si="143"/>
        <v/>
      </c>
      <c r="DP109" s="76"/>
      <c r="DQ109" s="76" t="str">
        <f t="shared" si="144"/>
        <v xml:space="preserve"> </v>
      </c>
      <c r="DR109" s="76" t="str">
        <f t="shared" si="145"/>
        <v/>
      </c>
      <c r="DS109" s="76"/>
      <c r="DT109" s="76" t="str">
        <f t="shared" si="146"/>
        <v>Seis</v>
      </c>
      <c r="DU109" s="76" t="str">
        <f t="shared" si="147"/>
        <v xml:space="preserve"> Pesos</v>
      </c>
      <c r="DV109" s="76" t="str">
        <f t="shared" si="148"/>
        <v xml:space="preserve"> </v>
      </c>
      <c r="DW109" s="76" t="str">
        <f t="shared" si="149"/>
        <v/>
      </c>
      <c r="DX109" s="76"/>
      <c r="DY109" s="76"/>
      <c r="DZ109" s="76"/>
      <c r="EA109" s="76" t="str">
        <f t="shared" si="150"/>
        <v xml:space="preserve"> </v>
      </c>
      <c r="EB109" s="76"/>
      <c r="EC109" s="76"/>
      <c r="ED109" s="76" t="str">
        <f t="shared" si="151"/>
        <v xml:space="preserve"> </v>
      </c>
      <c r="EE109" s="76"/>
      <c r="EF109" s="76"/>
      <c r="EG109" s="79" t="str">
        <f t="shared" si="152"/>
        <v xml:space="preserve"> </v>
      </c>
      <c r="EH109" s="76"/>
      <c r="EI109" s="76"/>
      <c r="EJ109" s="79" t="str">
        <f t="shared" si="153"/>
        <v xml:space="preserve"> </v>
      </c>
      <c r="EK109" s="76"/>
      <c r="EL109" s="76"/>
      <c r="EM109" s="79" t="str">
        <f t="shared" si="154"/>
        <v>Ciento Seis Pesos</v>
      </c>
      <c r="EN109" s="79"/>
      <c r="EO109" s="79" t="str">
        <f t="shared" si="155"/>
        <v xml:space="preserve"> </v>
      </c>
      <c r="EP109" s="76"/>
    </row>
    <row r="110" spans="1:146" hidden="1" x14ac:dyDescent="0.2">
      <c r="A110" s="74">
        <v>107</v>
      </c>
      <c r="B110" s="75" t="str">
        <f t="shared" si="85"/>
        <v>Ciento Siete Pesos M/L</v>
      </c>
      <c r="C110" s="76"/>
      <c r="D110" s="77">
        <f t="shared" si="86"/>
        <v>107</v>
      </c>
      <c r="E110" s="76" t="str">
        <f t="shared" si="87"/>
        <v/>
      </c>
      <c r="F110" s="76" t="str">
        <f t="shared" si="88"/>
        <v xml:space="preserve"> Pesos</v>
      </c>
      <c r="G110" s="76" t="str">
        <f t="shared" si="89"/>
        <v xml:space="preserve">  billones</v>
      </c>
      <c r="H110" s="76"/>
      <c r="I110" s="76" t="str">
        <f t="shared" si="90"/>
        <v xml:space="preserve"> Pesos</v>
      </c>
      <c r="J110" s="76" t="s">
        <v>79</v>
      </c>
      <c r="K110" s="76"/>
      <c r="L110" s="76" t="str">
        <f t="shared" si="91"/>
        <v xml:space="preserve"> Pesos</v>
      </c>
      <c r="M110" s="76" t="str">
        <f t="shared" si="92"/>
        <v xml:space="preserve">  millones</v>
      </c>
      <c r="N110" s="76"/>
      <c r="O110" s="76" t="str">
        <f t="shared" si="93"/>
        <v xml:space="preserve"> Pesos</v>
      </c>
      <c r="P110" s="76" t="s">
        <v>79</v>
      </c>
      <c r="Q110" s="76"/>
      <c r="R110" s="76" t="str">
        <f t="shared" si="94"/>
        <v xml:space="preserve"> y </v>
      </c>
      <c r="S110" s="76" t="str">
        <f t="shared" si="95"/>
        <v xml:space="preserve"> Pesos</v>
      </c>
      <c r="T110" s="76" t="str">
        <f t="shared" si="96"/>
        <v xml:space="preserve"> Centavos</v>
      </c>
      <c r="U110" s="76" t="str">
        <f t="shared" si="97"/>
        <v xml:space="preserve"> centavos</v>
      </c>
      <c r="V110" s="76">
        <v>15</v>
      </c>
      <c r="W110" s="76">
        <v>14</v>
      </c>
      <c r="X110" s="76">
        <v>13</v>
      </c>
      <c r="Y110" s="76">
        <v>12</v>
      </c>
      <c r="Z110" s="76">
        <v>11</v>
      </c>
      <c r="AA110" s="76">
        <v>10</v>
      </c>
      <c r="AB110" s="76">
        <v>9</v>
      </c>
      <c r="AC110" s="76">
        <f t="shared" si="161"/>
        <v>8</v>
      </c>
      <c r="AD110" s="76">
        <f t="shared" si="161"/>
        <v>7</v>
      </c>
      <c r="AE110" s="76">
        <f t="shared" si="161"/>
        <v>6</v>
      </c>
      <c r="AF110" s="76">
        <f t="shared" si="161"/>
        <v>5</v>
      </c>
      <c r="AG110" s="76">
        <f t="shared" si="161"/>
        <v>4</v>
      </c>
      <c r="AH110" s="76">
        <f t="shared" si="161"/>
        <v>3</v>
      </c>
      <c r="AI110" s="76">
        <f t="shared" si="161"/>
        <v>2</v>
      </c>
      <c r="AJ110" s="76">
        <f t="shared" si="161"/>
        <v>1</v>
      </c>
      <c r="AK110" s="76">
        <f t="shared" si="161"/>
        <v>0</v>
      </c>
      <c r="AL110" s="76">
        <f t="shared" si="161"/>
        <v>-1</v>
      </c>
      <c r="AM110" s="76">
        <f t="shared" si="161"/>
        <v>-2</v>
      </c>
      <c r="AN110" s="76"/>
      <c r="AO110" s="78">
        <f t="shared" si="160"/>
        <v>0</v>
      </c>
      <c r="AP110" s="78">
        <f t="shared" si="160"/>
        <v>0</v>
      </c>
      <c r="AQ110" s="78">
        <f t="shared" si="160"/>
        <v>0</v>
      </c>
      <c r="AR110" s="78">
        <f t="shared" si="160"/>
        <v>0</v>
      </c>
      <c r="AS110" s="78">
        <f t="shared" si="160"/>
        <v>0</v>
      </c>
      <c r="AT110" s="78">
        <f t="shared" si="160"/>
        <v>0</v>
      </c>
      <c r="AU110" s="78">
        <f t="shared" si="160"/>
        <v>0</v>
      </c>
      <c r="AV110" s="78">
        <f t="shared" si="159"/>
        <v>0</v>
      </c>
      <c r="AW110" s="78">
        <f t="shared" si="159"/>
        <v>0</v>
      </c>
      <c r="AX110" s="78">
        <f t="shared" si="159"/>
        <v>0</v>
      </c>
      <c r="AY110" s="78">
        <f t="shared" si="159"/>
        <v>0</v>
      </c>
      <c r="AZ110" s="78">
        <f t="shared" si="159"/>
        <v>0</v>
      </c>
      <c r="BA110" s="78">
        <f t="shared" si="159"/>
        <v>1</v>
      </c>
      <c r="BB110" s="78">
        <f t="shared" si="159"/>
        <v>10</v>
      </c>
      <c r="BC110" s="78">
        <f t="shared" si="159"/>
        <v>107</v>
      </c>
      <c r="BD110" s="78">
        <f t="shared" si="159"/>
        <v>1070</v>
      </c>
      <c r="BE110" s="78">
        <f t="shared" si="158"/>
        <v>10700</v>
      </c>
      <c r="BF110" s="76"/>
      <c r="BG110" s="76">
        <f t="shared" si="98"/>
        <v>0</v>
      </c>
      <c r="BH110" s="78">
        <f t="shared" si="99"/>
        <v>0</v>
      </c>
      <c r="BI110" s="78">
        <f t="shared" si="100"/>
        <v>0</v>
      </c>
      <c r="BJ110" s="78">
        <f t="shared" si="101"/>
        <v>0</v>
      </c>
      <c r="BK110" s="78">
        <f t="shared" si="102"/>
        <v>0</v>
      </c>
      <c r="BL110" s="78">
        <f t="shared" si="103"/>
        <v>0</v>
      </c>
      <c r="BM110" s="78">
        <f t="shared" si="104"/>
        <v>0</v>
      </c>
      <c r="BN110" s="78">
        <f t="shared" si="105"/>
        <v>0</v>
      </c>
      <c r="BO110" s="78">
        <f t="shared" si="106"/>
        <v>0</v>
      </c>
      <c r="BP110" s="78">
        <f t="shared" si="107"/>
        <v>0</v>
      </c>
      <c r="BQ110" s="78">
        <f t="shared" si="108"/>
        <v>0</v>
      </c>
      <c r="BR110" s="78">
        <f t="shared" si="109"/>
        <v>0</v>
      </c>
      <c r="BS110" s="78">
        <f t="shared" si="110"/>
        <v>100</v>
      </c>
      <c r="BT110" s="78">
        <f t="shared" si="111"/>
        <v>0</v>
      </c>
      <c r="BU110" s="78">
        <f t="shared" si="112"/>
        <v>7</v>
      </c>
      <c r="BV110" s="78">
        <f t="shared" si="113"/>
        <v>0</v>
      </c>
      <c r="BW110" s="78">
        <f t="shared" si="114"/>
        <v>0</v>
      </c>
      <c r="BX110" s="76"/>
      <c r="BY110" s="76"/>
      <c r="BZ110" s="78">
        <f t="shared" si="115"/>
        <v>0</v>
      </c>
      <c r="CA110" s="78"/>
      <c r="CB110" s="78"/>
      <c r="CC110" s="78">
        <f t="shared" si="116"/>
        <v>0</v>
      </c>
      <c r="CD110" s="78"/>
      <c r="CE110" s="78"/>
      <c r="CF110" s="78">
        <f t="shared" si="117"/>
        <v>0</v>
      </c>
      <c r="CG110" s="76"/>
      <c r="CH110" s="78"/>
      <c r="CI110" s="78">
        <f t="shared" si="118"/>
        <v>0</v>
      </c>
      <c r="CJ110" s="76"/>
      <c r="CK110" s="78"/>
      <c r="CL110" s="78">
        <f t="shared" si="119"/>
        <v>7</v>
      </c>
      <c r="CM110" s="76"/>
      <c r="CN110" s="78">
        <f t="shared" si="120"/>
        <v>0</v>
      </c>
      <c r="CO110" s="76"/>
      <c r="CP110" s="76"/>
      <c r="CQ110" s="76" t="str">
        <f t="shared" si="121"/>
        <v/>
      </c>
      <c r="CR110" s="76" t="str">
        <f t="shared" si="122"/>
        <v/>
      </c>
      <c r="CS110" s="76" t="str">
        <f t="shared" si="123"/>
        <v xml:space="preserve">   billones</v>
      </c>
      <c r="CT110" s="76" t="str">
        <f t="shared" si="124"/>
        <v/>
      </c>
      <c r="CU110" s="76" t="str">
        <f t="shared" si="125"/>
        <v/>
      </c>
      <c r="CV110" s="76" t="str">
        <f t="shared" si="126"/>
        <v xml:space="preserve">  mil</v>
      </c>
      <c r="CW110" s="76" t="str">
        <f t="shared" si="127"/>
        <v/>
      </c>
      <c r="CX110" s="76" t="str">
        <f t="shared" si="128"/>
        <v/>
      </c>
      <c r="CY110" s="76" t="str">
        <f t="shared" si="129"/>
        <v xml:space="preserve">   millones</v>
      </c>
      <c r="CZ110" s="76" t="str">
        <f t="shared" si="130"/>
        <v/>
      </c>
      <c r="DA110" s="76" t="str">
        <f t="shared" si="131"/>
        <v/>
      </c>
      <c r="DB110" s="76" t="str">
        <f t="shared" si="132"/>
        <v xml:space="preserve">  mil</v>
      </c>
      <c r="DC110" s="76" t="str">
        <f t="shared" si="133"/>
        <v xml:space="preserve">Ciento </v>
      </c>
      <c r="DD110" s="76" t="str">
        <f t="shared" si="134"/>
        <v xml:space="preserve">  y </v>
      </c>
      <c r="DE110" s="76" t="str">
        <f t="shared" si="135"/>
        <v>Siete Pesos</v>
      </c>
      <c r="DF110" s="76" t="str">
        <f t="shared" si="136"/>
        <v xml:space="preserve">  Centavos</v>
      </c>
      <c r="DG110" s="76" t="str">
        <f t="shared" si="137"/>
        <v xml:space="preserve">  centavos</v>
      </c>
      <c r="DH110" s="76" t="str">
        <f t="shared" si="138"/>
        <v xml:space="preserve"> </v>
      </c>
      <c r="DI110" s="76" t="str">
        <f t="shared" si="139"/>
        <v/>
      </c>
      <c r="DJ110" s="76"/>
      <c r="DK110" s="76" t="str">
        <f t="shared" si="140"/>
        <v xml:space="preserve"> </v>
      </c>
      <c r="DL110" s="76" t="str">
        <f t="shared" si="141"/>
        <v/>
      </c>
      <c r="DM110" s="76"/>
      <c r="DN110" s="76" t="str">
        <f t="shared" si="142"/>
        <v xml:space="preserve"> </v>
      </c>
      <c r="DO110" s="76" t="str">
        <f t="shared" si="143"/>
        <v/>
      </c>
      <c r="DP110" s="76"/>
      <c r="DQ110" s="76" t="str">
        <f t="shared" si="144"/>
        <v xml:space="preserve"> </v>
      </c>
      <c r="DR110" s="76" t="str">
        <f t="shared" si="145"/>
        <v/>
      </c>
      <c r="DS110" s="76"/>
      <c r="DT110" s="76" t="str">
        <f t="shared" si="146"/>
        <v>Siete</v>
      </c>
      <c r="DU110" s="76" t="str">
        <f t="shared" si="147"/>
        <v xml:space="preserve"> Pesos</v>
      </c>
      <c r="DV110" s="76" t="str">
        <f t="shared" si="148"/>
        <v xml:space="preserve"> </v>
      </c>
      <c r="DW110" s="76" t="str">
        <f t="shared" si="149"/>
        <v/>
      </c>
      <c r="DX110" s="76"/>
      <c r="DY110" s="76"/>
      <c r="DZ110" s="76"/>
      <c r="EA110" s="76" t="str">
        <f t="shared" si="150"/>
        <v xml:space="preserve"> </v>
      </c>
      <c r="EB110" s="76"/>
      <c r="EC110" s="76"/>
      <c r="ED110" s="76" t="str">
        <f t="shared" si="151"/>
        <v xml:space="preserve"> </v>
      </c>
      <c r="EE110" s="76"/>
      <c r="EF110" s="76"/>
      <c r="EG110" s="79" t="str">
        <f t="shared" si="152"/>
        <v xml:space="preserve"> </v>
      </c>
      <c r="EH110" s="76"/>
      <c r="EI110" s="76"/>
      <c r="EJ110" s="79" t="str">
        <f t="shared" si="153"/>
        <v xml:space="preserve"> </v>
      </c>
      <c r="EK110" s="76"/>
      <c r="EL110" s="76"/>
      <c r="EM110" s="79" t="str">
        <f t="shared" si="154"/>
        <v>Ciento Siete Pesos</v>
      </c>
      <c r="EN110" s="79"/>
      <c r="EO110" s="79" t="str">
        <f t="shared" si="155"/>
        <v xml:space="preserve"> </v>
      </c>
      <c r="EP110" s="76"/>
    </row>
    <row r="111" spans="1:146" hidden="1" x14ac:dyDescent="0.2">
      <c r="A111" s="74">
        <v>108</v>
      </c>
      <c r="B111" s="75" t="str">
        <f t="shared" si="85"/>
        <v>Ciento Ocho Pesos M/L</v>
      </c>
      <c r="C111" s="76"/>
      <c r="D111" s="77">
        <f t="shared" si="86"/>
        <v>108</v>
      </c>
      <c r="E111" s="76" t="str">
        <f t="shared" si="87"/>
        <v/>
      </c>
      <c r="F111" s="76" t="str">
        <f t="shared" si="88"/>
        <v xml:space="preserve"> Pesos</v>
      </c>
      <c r="G111" s="76" t="str">
        <f t="shared" si="89"/>
        <v xml:space="preserve">  billones</v>
      </c>
      <c r="H111" s="76"/>
      <c r="I111" s="76" t="str">
        <f t="shared" si="90"/>
        <v xml:space="preserve"> Pesos</v>
      </c>
      <c r="J111" s="76" t="s">
        <v>79</v>
      </c>
      <c r="K111" s="76"/>
      <c r="L111" s="76" t="str">
        <f t="shared" si="91"/>
        <v xml:space="preserve"> Pesos</v>
      </c>
      <c r="M111" s="76" t="str">
        <f t="shared" si="92"/>
        <v xml:space="preserve">  millones</v>
      </c>
      <c r="N111" s="76"/>
      <c r="O111" s="76" t="str">
        <f t="shared" si="93"/>
        <v xml:space="preserve"> Pesos</v>
      </c>
      <c r="P111" s="76" t="s">
        <v>79</v>
      </c>
      <c r="Q111" s="76"/>
      <c r="R111" s="76" t="str">
        <f t="shared" si="94"/>
        <v xml:space="preserve"> y </v>
      </c>
      <c r="S111" s="76" t="str">
        <f t="shared" si="95"/>
        <v xml:space="preserve"> Pesos</v>
      </c>
      <c r="T111" s="76" t="str">
        <f t="shared" si="96"/>
        <v xml:space="preserve"> Centavos</v>
      </c>
      <c r="U111" s="76" t="str">
        <f t="shared" si="97"/>
        <v xml:space="preserve"> centavos</v>
      </c>
      <c r="V111" s="76">
        <v>15</v>
      </c>
      <c r="W111" s="76">
        <v>14</v>
      </c>
      <c r="X111" s="76">
        <v>13</v>
      </c>
      <c r="Y111" s="76">
        <v>12</v>
      </c>
      <c r="Z111" s="76">
        <v>11</v>
      </c>
      <c r="AA111" s="76">
        <v>10</v>
      </c>
      <c r="AB111" s="76">
        <v>9</v>
      </c>
      <c r="AC111" s="76">
        <f t="shared" si="161"/>
        <v>8</v>
      </c>
      <c r="AD111" s="76">
        <f t="shared" si="161"/>
        <v>7</v>
      </c>
      <c r="AE111" s="76">
        <f t="shared" si="161"/>
        <v>6</v>
      </c>
      <c r="AF111" s="76">
        <f t="shared" si="161"/>
        <v>5</v>
      </c>
      <c r="AG111" s="76">
        <f t="shared" si="161"/>
        <v>4</v>
      </c>
      <c r="AH111" s="76">
        <f t="shared" si="161"/>
        <v>3</v>
      </c>
      <c r="AI111" s="76">
        <f t="shared" si="161"/>
        <v>2</v>
      </c>
      <c r="AJ111" s="76">
        <f t="shared" si="161"/>
        <v>1</v>
      </c>
      <c r="AK111" s="76">
        <f t="shared" si="161"/>
        <v>0</v>
      </c>
      <c r="AL111" s="76">
        <f t="shared" si="161"/>
        <v>-1</v>
      </c>
      <c r="AM111" s="76">
        <f t="shared" si="161"/>
        <v>-2</v>
      </c>
      <c r="AN111" s="76"/>
      <c r="AO111" s="78">
        <f t="shared" si="160"/>
        <v>0</v>
      </c>
      <c r="AP111" s="78">
        <f t="shared" si="160"/>
        <v>0</v>
      </c>
      <c r="AQ111" s="78">
        <f t="shared" si="160"/>
        <v>0</v>
      </c>
      <c r="AR111" s="78">
        <f t="shared" si="160"/>
        <v>0</v>
      </c>
      <c r="AS111" s="78">
        <f t="shared" si="160"/>
        <v>0</v>
      </c>
      <c r="AT111" s="78">
        <f t="shared" si="160"/>
        <v>0</v>
      </c>
      <c r="AU111" s="78">
        <f t="shared" si="160"/>
        <v>0</v>
      </c>
      <c r="AV111" s="78">
        <f t="shared" si="159"/>
        <v>0</v>
      </c>
      <c r="AW111" s="78">
        <f t="shared" si="159"/>
        <v>0</v>
      </c>
      <c r="AX111" s="78">
        <f t="shared" si="159"/>
        <v>0</v>
      </c>
      <c r="AY111" s="78">
        <f t="shared" si="159"/>
        <v>0</v>
      </c>
      <c r="AZ111" s="78">
        <f t="shared" si="159"/>
        <v>0</v>
      </c>
      <c r="BA111" s="78">
        <f t="shared" si="159"/>
        <v>1</v>
      </c>
      <c r="BB111" s="78">
        <f t="shared" si="159"/>
        <v>10</v>
      </c>
      <c r="BC111" s="78">
        <f t="shared" si="159"/>
        <v>108</v>
      </c>
      <c r="BD111" s="78">
        <f t="shared" si="159"/>
        <v>1080</v>
      </c>
      <c r="BE111" s="78">
        <f t="shared" si="158"/>
        <v>10800</v>
      </c>
      <c r="BF111" s="76"/>
      <c r="BG111" s="76">
        <f t="shared" si="98"/>
        <v>0</v>
      </c>
      <c r="BH111" s="78">
        <f t="shared" si="99"/>
        <v>0</v>
      </c>
      <c r="BI111" s="78">
        <f t="shared" si="100"/>
        <v>0</v>
      </c>
      <c r="BJ111" s="78">
        <f t="shared" si="101"/>
        <v>0</v>
      </c>
      <c r="BK111" s="78">
        <f t="shared" si="102"/>
        <v>0</v>
      </c>
      <c r="BL111" s="78">
        <f t="shared" si="103"/>
        <v>0</v>
      </c>
      <c r="BM111" s="78">
        <f t="shared" si="104"/>
        <v>0</v>
      </c>
      <c r="BN111" s="78">
        <f t="shared" si="105"/>
        <v>0</v>
      </c>
      <c r="BO111" s="78">
        <f t="shared" si="106"/>
        <v>0</v>
      </c>
      <c r="BP111" s="78">
        <f t="shared" si="107"/>
        <v>0</v>
      </c>
      <c r="BQ111" s="78">
        <f t="shared" si="108"/>
        <v>0</v>
      </c>
      <c r="BR111" s="78">
        <f t="shared" si="109"/>
        <v>0</v>
      </c>
      <c r="BS111" s="78">
        <f t="shared" si="110"/>
        <v>100</v>
      </c>
      <c r="BT111" s="78">
        <f t="shared" si="111"/>
        <v>0</v>
      </c>
      <c r="BU111" s="78">
        <f t="shared" si="112"/>
        <v>8</v>
      </c>
      <c r="BV111" s="78">
        <f t="shared" si="113"/>
        <v>0</v>
      </c>
      <c r="BW111" s="78">
        <f t="shared" si="114"/>
        <v>0</v>
      </c>
      <c r="BX111" s="76"/>
      <c r="BY111" s="76"/>
      <c r="BZ111" s="78">
        <f t="shared" si="115"/>
        <v>0</v>
      </c>
      <c r="CA111" s="78"/>
      <c r="CB111" s="78"/>
      <c r="CC111" s="78">
        <f t="shared" si="116"/>
        <v>0</v>
      </c>
      <c r="CD111" s="78"/>
      <c r="CE111" s="78"/>
      <c r="CF111" s="78">
        <f t="shared" si="117"/>
        <v>0</v>
      </c>
      <c r="CG111" s="76"/>
      <c r="CH111" s="78"/>
      <c r="CI111" s="78">
        <f t="shared" si="118"/>
        <v>0</v>
      </c>
      <c r="CJ111" s="76"/>
      <c r="CK111" s="78"/>
      <c r="CL111" s="78">
        <f t="shared" si="119"/>
        <v>8</v>
      </c>
      <c r="CM111" s="76"/>
      <c r="CN111" s="78">
        <f t="shared" si="120"/>
        <v>0</v>
      </c>
      <c r="CO111" s="76"/>
      <c r="CP111" s="76"/>
      <c r="CQ111" s="76" t="str">
        <f t="shared" si="121"/>
        <v/>
      </c>
      <c r="CR111" s="76" t="str">
        <f t="shared" si="122"/>
        <v/>
      </c>
      <c r="CS111" s="76" t="str">
        <f t="shared" si="123"/>
        <v xml:space="preserve">   billones</v>
      </c>
      <c r="CT111" s="76" t="str">
        <f t="shared" si="124"/>
        <v/>
      </c>
      <c r="CU111" s="76" t="str">
        <f t="shared" si="125"/>
        <v/>
      </c>
      <c r="CV111" s="76" t="str">
        <f t="shared" si="126"/>
        <v xml:space="preserve">  mil</v>
      </c>
      <c r="CW111" s="76" t="str">
        <f t="shared" si="127"/>
        <v/>
      </c>
      <c r="CX111" s="76" t="str">
        <f t="shared" si="128"/>
        <v/>
      </c>
      <c r="CY111" s="76" t="str">
        <f t="shared" si="129"/>
        <v xml:space="preserve">   millones</v>
      </c>
      <c r="CZ111" s="76" t="str">
        <f t="shared" si="130"/>
        <v/>
      </c>
      <c r="DA111" s="76" t="str">
        <f t="shared" si="131"/>
        <v/>
      </c>
      <c r="DB111" s="76" t="str">
        <f t="shared" si="132"/>
        <v xml:space="preserve">  mil</v>
      </c>
      <c r="DC111" s="76" t="str">
        <f t="shared" si="133"/>
        <v xml:space="preserve">Ciento </v>
      </c>
      <c r="DD111" s="76" t="str">
        <f t="shared" si="134"/>
        <v xml:space="preserve">  y </v>
      </c>
      <c r="DE111" s="76" t="str">
        <f t="shared" si="135"/>
        <v>Ocho Pesos</v>
      </c>
      <c r="DF111" s="76" t="str">
        <f t="shared" si="136"/>
        <v xml:space="preserve">  Centavos</v>
      </c>
      <c r="DG111" s="76" t="str">
        <f t="shared" si="137"/>
        <v xml:space="preserve">  centavos</v>
      </c>
      <c r="DH111" s="76" t="str">
        <f t="shared" si="138"/>
        <v xml:space="preserve"> </v>
      </c>
      <c r="DI111" s="76" t="str">
        <f t="shared" si="139"/>
        <v/>
      </c>
      <c r="DJ111" s="76"/>
      <c r="DK111" s="76" t="str">
        <f t="shared" si="140"/>
        <v xml:space="preserve"> </v>
      </c>
      <c r="DL111" s="76" t="str">
        <f t="shared" si="141"/>
        <v/>
      </c>
      <c r="DM111" s="76"/>
      <c r="DN111" s="76" t="str">
        <f t="shared" si="142"/>
        <v xml:space="preserve"> </v>
      </c>
      <c r="DO111" s="76" t="str">
        <f t="shared" si="143"/>
        <v/>
      </c>
      <c r="DP111" s="76"/>
      <c r="DQ111" s="76" t="str">
        <f t="shared" si="144"/>
        <v xml:space="preserve"> </v>
      </c>
      <c r="DR111" s="76" t="str">
        <f t="shared" si="145"/>
        <v/>
      </c>
      <c r="DS111" s="76"/>
      <c r="DT111" s="76" t="str">
        <f t="shared" si="146"/>
        <v>Ocho</v>
      </c>
      <c r="DU111" s="76" t="str">
        <f t="shared" si="147"/>
        <v xml:space="preserve"> Pesos</v>
      </c>
      <c r="DV111" s="76" t="str">
        <f t="shared" si="148"/>
        <v xml:space="preserve"> </v>
      </c>
      <c r="DW111" s="76" t="str">
        <f t="shared" si="149"/>
        <v/>
      </c>
      <c r="DX111" s="76"/>
      <c r="DY111" s="76"/>
      <c r="DZ111" s="76"/>
      <c r="EA111" s="76" t="str">
        <f t="shared" si="150"/>
        <v xml:space="preserve"> </v>
      </c>
      <c r="EB111" s="76"/>
      <c r="EC111" s="76"/>
      <c r="ED111" s="76" t="str">
        <f t="shared" si="151"/>
        <v xml:space="preserve"> </v>
      </c>
      <c r="EE111" s="76"/>
      <c r="EF111" s="76"/>
      <c r="EG111" s="79" t="str">
        <f t="shared" si="152"/>
        <v xml:space="preserve"> </v>
      </c>
      <c r="EH111" s="76"/>
      <c r="EI111" s="76"/>
      <c r="EJ111" s="79" t="str">
        <f t="shared" si="153"/>
        <v xml:space="preserve"> </v>
      </c>
      <c r="EK111" s="76"/>
      <c r="EL111" s="76"/>
      <c r="EM111" s="79" t="str">
        <f t="shared" si="154"/>
        <v>Ciento Ocho Pesos</v>
      </c>
      <c r="EN111" s="79"/>
      <c r="EO111" s="79" t="str">
        <f t="shared" si="155"/>
        <v xml:space="preserve"> </v>
      </c>
      <c r="EP111" s="76"/>
    </row>
    <row r="112" spans="1:146" hidden="1" x14ac:dyDescent="0.2">
      <c r="A112" s="74">
        <v>109</v>
      </c>
      <c r="B112" s="75" t="str">
        <f t="shared" si="85"/>
        <v>Ciento Nueve Pesos M/L</v>
      </c>
      <c r="C112" s="76"/>
      <c r="D112" s="77">
        <f t="shared" si="86"/>
        <v>109</v>
      </c>
      <c r="E112" s="76" t="str">
        <f t="shared" si="87"/>
        <v/>
      </c>
      <c r="F112" s="76" t="str">
        <f t="shared" si="88"/>
        <v xml:space="preserve"> Pesos</v>
      </c>
      <c r="G112" s="76" t="str">
        <f t="shared" si="89"/>
        <v xml:space="preserve">  billones</v>
      </c>
      <c r="H112" s="76"/>
      <c r="I112" s="76" t="str">
        <f t="shared" si="90"/>
        <v xml:space="preserve"> Pesos</v>
      </c>
      <c r="J112" s="76" t="s">
        <v>79</v>
      </c>
      <c r="K112" s="76"/>
      <c r="L112" s="76" t="str">
        <f t="shared" si="91"/>
        <v xml:space="preserve"> Pesos</v>
      </c>
      <c r="M112" s="76" t="str">
        <f t="shared" si="92"/>
        <v xml:space="preserve">  millones</v>
      </c>
      <c r="N112" s="76"/>
      <c r="O112" s="76" t="str">
        <f t="shared" si="93"/>
        <v xml:space="preserve"> Pesos</v>
      </c>
      <c r="P112" s="76" t="s">
        <v>79</v>
      </c>
      <c r="Q112" s="76"/>
      <c r="R112" s="76" t="str">
        <f t="shared" si="94"/>
        <v xml:space="preserve"> y </v>
      </c>
      <c r="S112" s="76" t="str">
        <f t="shared" si="95"/>
        <v xml:space="preserve"> Pesos</v>
      </c>
      <c r="T112" s="76" t="str">
        <f t="shared" si="96"/>
        <v xml:space="preserve"> Centavos</v>
      </c>
      <c r="U112" s="76" t="str">
        <f t="shared" si="97"/>
        <v xml:space="preserve"> centavos</v>
      </c>
      <c r="V112" s="76">
        <v>15</v>
      </c>
      <c r="W112" s="76">
        <v>14</v>
      </c>
      <c r="X112" s="76">
        <v>13</v>
      </c>
      <c r="Y112" s="76">
        <v>12</v>
      </c>
      <c r="Z112" s="76">
        <v>11</v>
      </c>
      <c r="AA112" s="76">
        <v>10</v>
      </c>
      <c r="AB112" s="76">
        <v>9</v>
      </c>
      <c r="AC112" s="76">
        <f t="shared" si="161"/>
        <v>8</v>
      </c>
      <c r="AD112" s="76">
        <f t="shared" si="161"/>
        <v>7</v>
      </c>
      <c r="AE112" s="76">
        <f t="shared" si="161"/>
        <v>6</v>
      </c>
      <c r="AF112" s="76">
        <f t="shared" si="161"/>
        <v>5</v>
      </c>
      <c r="AG112" s="76">
        <f t="shared" si="161"/>
        <v>4</v>
      </c>
      <c r="AH112" s="76">
        <f t="shared" si="161"/>
        <v>3</v>
      </c>
      <c r="AI112" s="76">
        <f t="shared" si="161"/>
        <v>2</v>
      </c>
      <c r="AJ112" s="76">
        <f t="shared" si="161"/>
        <v>1</v>
      </c>
      <c r="AK112" s="76">
        <f t="shared" si="161"/>
        <v>0</v>
      </c>
      <c r="AL112" s="76">
        <f t="shared" si="161"/>
        <v>-1</v>
      </c>
      <c r="AM112" s="76">
        <f t="shared" si="161"/>
        <v>-2</v>
      </c>
      <c r="AN112" s="76"/>
      <c r="AO112" s="78">
        <f t="shared" si="160"/>
        <v>0</v>
      </c>
      <c r="AP112" s="78">
        <f t="shared" si="160"/>
        <v>0</v>
      </c>
      <c r="AQ112" s="78">
        <f t="shared" si="160"/>
        <v>0</v>
      </c>
      <c r="AR112" s="78">
        <f t="shared" si="160"/>
        <v>0</v>
      </c>
      <c r="AS112" s="78">
        <f t="shared" si="160"/>
        <v>0</v>
      </c>
      <c r="AT112" s="78">
        <f t="shared" si="160"/>
        <v>0</v>
      </c>
      <c r="AU112" s="78">
        <f t="shared" si="160"/>
        <v>0</v>
      </c>
      <c r="AV112" s="78">
        <f t="shared" si="159"/>
        <v>0</v>
      </c>
      <c r="AW112" s="78">
        <f t="shared" si="159"/>
        <v>0</v>
      </c>
      <c r="AX112" s="78">
        <f t="shared" si="159"/>
        <v>0</v>
      </c>
      <c r="AY112" s="78">
        <f t="shared" si="159"/>
        <v>0</v>
      </c>
      <c r="AZ112" s="78">
        <f t="shared" si="159"/>
        <v>0</v>
      </c>
      <c r="BA112" s="78">
        <f t="shared" si="159"/>
        <v>1</v>
      </c>
      <c r="BB112" s="78">
        <f t="shared" si="159"/>
        <v>10</v>
      </c>
      <c r="BC112" s="78">
        <f t="shared" si="159"/>
        <v>109</v>
      </c>
      <c r="BD112" s="78">
        <f t="shared" si="159"/>
        <v>1090</v>
      </c>
      <c r="BE112" s="78">
        <f t="shared" si="158"/>
        <v>10900</v>
      </c>
      <c r="BF112" s="76"/>
      <c r="BG112" s="76">
        <f t="shared" si="98"/>
        <v>0</v>
      </c>
      <c r="BH112" s="78">
        <f t="shared" si="99"/>
        <v>0</v>
      </c>
      <c r="BI112" s="78">
        <f t="shared" si="100"/>
        <v>0</v>
      </c>
      <c r="BJ112" s="78">
        <f t="shared" si="101"/>
        <v>0</v>
      </c>
      <c r="BK112" s="78">
        <f t="shared" si="102"/>
        <v>0</v>
      </c>
      <c r="BL112" s="78">
        <f t="shared" si="103"/>
        <v>0</v>
      </c>
      <c r="BM112" s="78">
        <f t="shared" si="104"/>
        <v>0</v>
      </c>
      <c r="BN112" s="78">
        <f t="shared" si="105"/>
        <v>0</v>
      </c>
      <c r="BO112" s="78">
        <f t="shared" si="106"/>
        <v>0</v>
      </c>
      <c r="BP112" s="78">
        <f t="shared" si="107"/>
        <v>0</v>
      </c>
      <c r="BQ112" s="78">
        <f t="shared" si="108"/>
        <v>0</v>
      </c>
      <c r="BR112" s="78">
        <f t="shared" si="109"/>
        <v>0</v>
      </c>
      <c r="BS112" s="78">
        <f t="shared" si="110"/>
        <v>100</v>
      </c>
      <c r="BT112" s="78">
        <f t="shared" si="111"/>
        <v>0</v>
      </c>
      <c r="BU112" s="78">
        <f t="shared" si="112"/>
        <v>9</v>
      </c>
      <c r="BV112" s="78">
        <f t="shared" si="113"/>
        <v>0</v>
      </c>
      <c r="BW112" s="78">
        <f t="shared" si="114"/>
        <v>0</v>
      </c>
      <c r="BX112" s="76"/>
      <c r="BY112" s="76"/>
      <c r="BZ112" s="78">
        <f t="shared" si="115"/>
        <v>0</v>
      </c>
      <c r="CA112" s="78"/>
      <c r="CB112" s="78"/>
      <c r="CC112" s="78">
        <f t="shared" si="116"/>
        <v>0</v>
      </c>
      <c r="CD112" s="78"/>
      <c r="CE112" s="78"/>
      <c r="CF112" s="78">
        <f t="shared" si="117"/>
        <v>0</v>
      </c>
      <c r="CG112" s="76"/>
      <c r="CH112" s="78"/>
      <c r="CI112" s="78">
        <f t="shared" si="118"/>
        <v>0</v>
      </c>
      <c r="CJ112" s="76"/>
      <c r="CK112" s="78"/>
      <c r="CL112" s="78">
        <f t="shared" si="119"/>
        <v>9</v>
      </c>
      <c r="CM112" s="76"/>
      <c r="CN112" s="78">
        <f t="shared" si="120"/>
        <v>0</v>
      </c>
      <c r="CO112" s="76"/>
      <c r="CP112" s="76"/>
      <c r="CQ112" s="76" t="str">
        <f t="shared" si="121"/>
        <v/>
      </c>
      <c r="CR112" s="76" t="str">
        <f t="shared" si="122"/>
        <v/>
      </c>
      <c r="CS112" s="76" t="str">
        <f t="shared" si="123"/>
        <v xml:space="preserve">   billones</v>
      </c>
      <c r="CT112" s="76" t="str">
        <f t="shared" si="124"/>
        <v/>
      </c>
      <c r="CU112" s="76" t="str">
        <f t="shared" si="125"/>
        <v/>
      </c>
      <c r="CV112" s="76" t="str">
        <f t="shared" si="126"/>
        <v xml:space="preserve">  mil</v>
      </c>
      <c r="CW112" s="76" t="str">
        <f t="shared" si="127"/>
        <v/>
      </c>
      <c r="CX112" s="76" t="str">
        <f t="shared" si="128"/>
        <v/>
      </c>
      <c r="CY112" s="76" t="str">
        <f t="shared" si="129"/>
        <v xml:space="preserve">   millones</v>
      </c>
      <c r="CZ112" s="76" t="str">
        <f t="shared" si="130"/>
        <v/>
      </c>
      <c r="DA112" s="76" t="str">
        <f t="shared" si="131"/>
        <v/>
      </c>
      <c r="DB112" s="76" t="str">
        <f t="shared" si="132"/>
        <v xml:space="preserve">  mil</v>
      </c>
      <c r="DC112" s="76" t="str">
        <f t="shared" si="133"/>
        <v xml:space="preserve">Ciento </v>
      </c>
      <c r="DD112" s="76" t="str">
        <f t="shared" si="134"/>
        <v xml:space="preserve">  y </v>
      </c>
      <c r="DE112" s="76" t="str">
        <f t="shared" si="135"/>
        <v>Nueve Pesos</v>
      </c>
      <c r="DF112" s="76" t="str">
        <f t="shared" si="136"/>
        <v xml:space="preserve">  Centavos</v>
      </c>
      <c r="DG112" s="76" t="str">
        <f t="shared" si="137"/>
        <v xml:space="preserve">  centavos</v>
      </c>
      <c r="DH112" s="76" t="str">
        <f t="shared" si="138"/>
        <v xml:space="preserve"> </v>
      </c>
      <c r="DI112" s="76" t="str">
        <f t="shared" si="139"/>
        <v/>
      </c>
      <c r="DJ112" s="76"/>
      <c r="DK112" s="76" t="str">
        <f t="shared" si="140"/>
        <v xml:space="preserve"> </v>
      </c>
      <c r="DL112" s="76" t="str">
        <f t="shared" si="141"/>
        <v/>
      </c>
      <c r="DM112" s="76"/>
      <c r="DN112" s="76" t="str">
        <f t="shared" si="142"/>
        <v xml:space="preserve"> </v>
      </c>
      <c r="DO112" s="76" t="str">
        <f t="shared" si="143"/>
        <v/>
      </c>
      <c r="DP112" s="76"/>
      <c r="DQ112" s="76" t="str">
        <f t="shared" si="144"/>
        <v xml:space="preserve"> </v>
      </c>
      <c r="DR112" s="76" t="str">
        <f t="shared" si="145"/>
        <v/>
      </c>
      <c r="DS112" s="76"/>
      <c r="DT112" s="76" t="str">
        <f t="shared" si="146"/>
        <v>Nueve</v>
      </c>
      <c r="DU112" s="76" t="str">
        <f t="shared" si="147"/>
        <v xml:space="preserve"> Pesos</v>
      </c>
      <c r="DV112" s="76" t="str">
        <f t="shared" si="148"/>
        <v xml:space="preserve"> </v>
      </c>
      <c r="DW112" s="76" t="str">
        <f t="shared" si="149"/>
        <v/>
      </c>
      <c r="DX112" s="76"/>
      <c r="DY112" s="76"/>
      <c r="DZ112" s="76"/>
      <c r="EA112" s="76" t="str">
        <f t="shared" si="150"/>
        <v xml:space="preserve"> </v>
      </c>
      <c r="EB112" s="76"/>
      <c r="EC112" s="76"/>
      <c r="ED112" s="76" t="str">
        <f t="shared" si="151"/>
        <v xml:space="preserve"> </v>
      </c>
      <c r="EE112" s="76"/>
      <c r="EF112" s="76"/>
      <c r="EG112" s="79" t="str">
        <f t="shared" si="152"/>
        <v xml:space="preserve"> </v>
      </c>
      <c r="EH112" s="76"/>
      <c r="EI112" s="76"/>
      <c r="EJ112" s="79" t="str">
        <f t="shared" si="153"/>
        <v xml:space="preserve"> </v>
      </c>
      <c r="EK112" s="76"/>
      <c r="EL112" s="76"/>
      <c r="EM112" s="79" t="str">
        <f t="shared" si="154"/>
        <v>Ciento Nueve Pesos</v>
      </c>
      <c r="EN112" s="79"/>
      <c r="EO112" s="79" t="str">
        <f t="shared" si="155"/>
        <v xml:space="preserve"> </v>
      </c>
      <c r="EP112" s="76"/>
    </row>
    <row r="113" spans="1:146" hidden="1" x14ac:dyDescent="0.2">
      <c r="A113" s="74">
        <v>110</v>
      </c>
      <c r="B113" s="75" t="str">
        <f t="shared" si="85"/>
        <v>Ciento Diez Pesos M/L</v>
      </c>
      <c r="C113" s="76"/>
      <c r="D113" s="77">
        <f t="shared" si="86"/>
        <v>110</v>
      </c>
      <c r="E113" s="76" t="str">
        <f t="shared" si="87"/>
        <v/>
      </c>
      <c r="F113" s="76" t="str">
        <f t="shared" si="88"/>
        <v xml:space="preserve"> Pesos</v>
      </c>
      <c r="G113" s="76" t="str">
        <f t="shared" si="89"/>
        <v xml:space="preserve">  billones</v>
      </c>
      <c r="H113" s="76"/>
      <c r="I113" s="76" t="str">
        <f t="shared" si="90"/>
        <v xml:space="preserve"> Pesos</v>
      </c>
      <c r="J113" s="76" t="s">
        <v>79</v>
      </c>
      <c r="K113" s="76"/>
      <c r="L113" s="76" t="str">
        <f t="shared" si="91"/>
        <v xml:space="preserve"> Pesos</v>
      </c>
      <c r="M113" s="76" t="str">
        <f t="shared" si="92"/>
        <v xml:space="preserve">  millones</v>
      </c>
      <c r="N113" s="76"/>
      <c r="O113" s="76" t="str">
        <f t="shared" si="93"/>
        <v xml:space="preserve"> Pesos</v>
      </c>
      <c r="P113" s="76" t="s">
        <v>79</v>
      </c>
      <c r="Q113" s="76"/>
      <c r="R113" s="76" t="str">
        <f t="shared" si="94"/>
        <v xml:space="preserve"> Pesos</v>
      </c>
      <c r="S113" s="76" t="str">
        <f t="shared" si="95"/>
        <v xml:space="preserve"> Pesos</v>
      </c>
      <c r="T113" s="76" t="str">
        <f t="shared" si="96"/>
        <v xml:space="preserve"> Centavos</v>
      </c>
      <c r="U113" s="76" t="str">
        <f t="shared" si="97"/>
        <v xml:space="preserve"> centavos</v>
      </c>
      <c r="V113" s="76">
        <v>15</v>
      </c>
      <c r="W113" s="76">
        <v>14</v>
      </c>
      <c r="X113" s="76">
        <v>13</v>
      </c>
      <c r="Y113" s="76">
        <v>12</v>
      </c>
      <c r="Z113" s="76">
        <v>11</v>
      </c>
      <c r="AA113" s="76">
        <v>10</v>
      </c>
      <c r="AB113" s="76">
        <v>9</v>
      </c>
      <c r="AC113" s="76">
        <f t="shared" si="161"/>
        <v>8</v>
      </c>
      <c r="AD113" s="76">
        <f t="shared" si="161"/>
        <v>7</v>
      </c>
      <c r="AE113" s="76">
        <f t="shared" si="161"/>
        <v>6</v>
      </c>
      <c r="AF113" s="76">
        <f t="shared" si="161"/>
        <v>5</v>
      </c>
      <c r="AG113" s="76">
        <f t="shared" si="161"/>
        <v>4</v>
      </c>
      <c r="AH113" s="76">
        <f t="shared" si="161"/>
        <v>3</v>
      </c>
      <c r="AI113" s="76">
        <f t="shared" si="161"/>
        <v>2</v>
      </c>
      <c r="AJ113" s="76">
        <f t="shared" si="161"/>
        <v>1</v>
      </c>
      <c r="AK113" s="76">
        <f t="shared" si="161"/>
        <v>0</v>
      </c>
      <c r="AL113" s="76">
        <f t="shared" si="161"/>
        <v>-1</v>
      </c>
      <c r="AM113" s="76">
        <f t="shared" si="161"/>
        <v>-2</v>
      </c>
      <c r="AN113" s="76"/>
      <c r="AO113" s="78">
        <f t="shared" si="160"/>
        <v>0</v>
      </c>
      <c r="AP113" s="78">
        <f t="shared" si="160"/>
        <v>0</v>
      </c>
      <c r="AQ113" s="78">
        <f t="shared" si="160"/>
        <v>0</v>
      </c>
      <c r="AR113" s="78">
        <f t="shared" si="160"/>
        <v>0</v>
      </c>
      <c r="AS113" s="78">
        <f t="shared" si="160"/>
        <v>0</v>
      </c>
      <c r="AT113" s="78">
        <f t="shared" si="160"/>
        <v>0</v>
      </c>
      <c r="AU113" s="78">
        <f t="shared" si="160"/>
        <v>0</v>
      </c>
      <c r="AV113" s="78">
        <f t="shared" si="159"/>
        <v>0</v>
      </c>
      <c r="AW113" s="78">
        <f t="shared" si="159"/>
        <v>0</v>
      </c>
      <c r="AX113" s="78">
        <f t="shared" si="159"/>
        <v>0</v>
      </c>
      <c r="AY113" s="78">
        <f t="shared" si="159"/>
        <v>0</v>
      </c>
      <c r="AZ113" s="78">
        <f t="shared" si="159"/>
        <v>0</v>
      </c>
      <c r="BA113" s="78">
        <f t="shared" si="159"/>
        <v>1</v>
      </c>
      <c r="BB113" s="78">
        <f t="shared" si="159"/>
        <v>11</v>
      </c>
      <c r="BC113" s="78">
        <f t="shared" si="159"/>
        <v>110</v>
      </c>
      <c r="BD113" s="78">
        <f t="shared" si="159"/>
        <v>1100</v>
      </c>
      <c r="BE113" s="78">
        <f t="shared" si="158"/>
        <v>11000</v>
      </c>
      <c r="BF113" s="76"/>
      <c r="BG113" s="76">
        <f t="shared" si="98"/>
        <v>0</v>
      </c>
      <c r="BH113" s="78">
        <f t="shared" si="99"/>
        <v>0</v>
      </c>
      <c r="BI113" s="78">
        <f t="shared" si="100"/>
        <v>0</v>
      </c>
      <c r="BJ113" s="78">
        <f t="shared" si="101"/>
        <v>0</v>
      </c>
      <c r="BK113" s="78">
        <f t="shared" si="102"/>
        <v>0</v>
      </c>
      <c r="BL113" s="78">
        <f t="shared" si="103"/>
        <v>0</v>
      </c>
      <c r="BM113" s="78">
        <f t="shared" si="104"/>
        <v>0</v>
      </c>
      <c r="BN113" s="78">
        <f t="shared" si="105"/>
        <v>0</v>
      </c>
      <c r="BO113" s="78">
        <f t="shared" si="106"/>
        <v>0</v>
      </c>
      <c r="BP113" s="78">
        <f t="shared" si="107"/>
        <v>0</v>
      </c>
      <c r="BQ113" s="78">
        <f t="shared" si="108"/>
        <v>0</v>
      </c>
      <c r="BR113" s="78">
        <f t="shared" si="109"/>
        <v>0</v>
      </c>
      <c r="BS113" s="78">
        <f t="shared" si="110"/>
        <v>100</v>
      </c>
      <c r="BT113" s="78">
        <f t="shared" si="111"/>
        <v>10</v>
      </c>
      <c r="BU113" s="78">
        <f t="shared" si="112"/>
        <v>0</v>
      </c>
      <c r="BV113" s="78">
        <f t="shared" si="113"/>
        <v>0</v>
      </c>
      <c r="BW113" s="78">
        <f t="shared" si="114"/>
        <v>0</v>
      </c>
      <c r="BX113" s="76"/>
      <c r="BY113" s="76"/>
      <c r="BZ113" s="78">
        <f t="shared" si="115"/>
        <v>0</v>
      </c>
      <c r="CA113" s="78"/>
      <c r="CB113" s="78"/>
      <c r="CC113" s="78">
        <f t="shared" si="116"/>
        <v>0</v>
      </c>
      <c r="CD113" s="78"/>
      <c r="CE113" s="78"/>
      <c r="CF113" s="78">
        <f t="shared" si="117"/>
        <v>0</v>
      </c>
      <c r="CG113" s="76"/>
      <c r="CH113" s="78"/>
      <c r="CI113" s="78">
        <f t="shared" si="118"/>
        <v>0</v>
      </c>
      <c r="CJ113" s="76"/>
      <c r="CK113" s="78"/>
      <c r="CL113" s="78">
        <f t="shared" si="119"/>
        <v>10</v>
      </c>
      <c r="CM113" s="76"/>
      <c r="CN113" s="78">
        <f t="shared" si="120"/>
        <v>0</v>
      </c>
      <c r="CO113" s="76"/>
      <c r="CP113" s="76"/>
      <c r="CQ113" s="76" t="str">
        <f t="shared" si="121"/>
        <v/>
      </c>
      <c r="CR113" s="76" t="str">
        <f t="shared" si="122"/>
        <v/>
      </c>
      <c r="CS113" s="76" t="str">
        <f t="shared" si="123"/>
        <v xml:space="preserve">   billones</v>
      </c>
      <c r="CT113" s="76" t="str">
        <f t="shared" si="124"/>
        <v/>
      </c>
      <c r="CU113" s="76" t="str">
        <f t="shared" si="125"/>
        <v/>
      </c>
      <c r="CV113" s="76" t="str">
        <f t="shared" si="126"/>
        <v xml:space="preserve">  mil</v>
      </c>
      <c r="CW113" s="76" t="str">
        <f t="shared" si="127"/>
        <v/>
      </c>
      <c r="CX113" s="76" t="str">
        <f t="shared" si="128"/>
        <v/>
      </c>
      <c r="CY113" s="76" t="str">
        <f t="shared" si="129"/>
        <v xml:space="preserve">   millones</v>
      </c>
      <c r="CZ113" s="76" t="str">
        <f t="shared" si="130"/>
        <v/>
      </c>
      <c r="DA113" s="76" t="str">
        <f t="shared" si="131"/>
        <v/>
      </c>
      <c r="DB113" s="76" t="str">
        <f t="shared" si="132"/>
        <v xml:space="preserve">  mil</v>
      </c>
      <c r="DC113" s="76" t="str">
        <f t="shared" si="133"/>
        <v xml:space="preserve">Ciento </v>
      </c>
      <c r="DD113" s="76" t="str">
        <f t="shared" si="134"/>
        <v>Diez Pesos</v>
      </c>
      <c r="DE113" s="76" t="str">
        <f t="shared" si="135"/>
        <v xml:space="preserve">  Pesos</v>
      </c>
      <c r="DF113" s="76" t="str">
        <f t="shared" si="136"/>
        <v xml:space="preserve">  Centavos</v>
      </c>
      <c r="DG113" s="76" t="str">
        <f t="shared" si="137"/>
        <v xml:space="preserve">  centavos</v>
      </c>
      <c r="DH113" s="76" t="str">
        <f t="shared" si="138"/>
        <v xml:space="preserve"> </v>
      </c>
      <c r="DI113" s="76" t="str">
        <f t="shared" si="139"/>
        <v/>
      </c>
      <c r="DJ113" s="76"/>
      <c r="DK113" s="76" t="str">
        <f t="shared" si="140"/>
        <v xml:space="preserve"> </v>
      </c>
      <c r="DL113" s="76" t="str">
        <f t="shared" si="141"/>
        <v/>
      </c>
      <c r="DM113" s="76"/>
      <c r="DN113" s="76" t="str">
        <f t="shared" si="142"/>
        <v xml:space="preserve"> </v>
      </c>
      <c r="DO113" s="76" t="str">
        <f t="shared" si="143"/>
        <v/>
      </c>
      <c r="DP113" s="76"/>
      <c r="DQ113" s="76" t="str">
        <f t="shared" si="144"/>
        <v xml:space="preserve"> </v>
      </c>
      <c r="DR113" s="76" t="str">
        <f t="shared" si="145"/>
        <v/>
      </c>
      <c r="DS113" s="76"/>
      <c r="DT113" s="76" t="str">
        <f t="shared" si="146"/>
        <v>Diez</v>
      </c>
      <c r="DU113" s="76" t="str">
        <f t="shared" si="147"/>
        <v xml:space="preserve"> Pesos</v>
      </c>
      <c r="DV113" s="76" t="str">
        <f t="shared" si="148"/>
        <v xml:space="preserve"> </v>
      </c>
      <c r="DW113" s="76" t="str">
        <f t="shared" si="149"/>
        <v/>
      </c>
      <c r="DX113" s="76"/>
      <c r="DY113" s="76"/>
      <c r="DZ113" s="76"/>
      <c r="EA113" s="76" t="str">
        <f t="shared" si="150"/>
        <v xml:space="preserve"> </v>
      </c>
      <c r="EB113" s="76"/>
      <c r="EC113" s="76"/>
      <c r="ED113" s="76" t="str">
        <f t="shared" si="151"/>
        <v xml:space="preserve"> </v>
      </c>
      <c r="EE113" s="76"/>
      <c r="EF113" s="76"/>
      <c r="EG113" s="79" t="str">
        <f t="shared" si="152"/>
        <v xml:space="preserve"> </v>
      </c>
      <c r="EH113" s="76"/>
      <c r="EI113" s="76"/>
      <c r="EJ113" s="79" t="str">
        <f t="shared" si="153"/>
        <v xml:space="preserve"> </v>
      </c>
      <c r="EK113" s="76"/>
      <c r="EL113" s="76"/>
      <c r="EM113" s="79" t="str">
        <f t="shared" si="154"/>
        <v>Ciento Diez Pesos</v>
      </c>
      <c r="EN113" s="79"/>
      <c r="EO113" s="79" t="str">
        <f t="shared" si="155"/>
        <v xml:space="preserve"> </v>
      </c>
      <c r="EP113" s="76"/>
    </row>
    <row r="114" spans="1:146" hidden="1" x14ac:dyDescent="0.2">
      <c r="A114" s="74">
        <v>111</v>
      </c>
      <c r="B114" s="75" t="str">
        <f t="shared" si="85"/>
        <v>Ciento Once Pesos M/L</v>
      </c>
      <c r="C114" s="76"/>
      <c r="D114" s="77">
        <f t="shared" si="86"/>
        <v>111</v>
      </c>
      <c r="E114" s="76" t="str">
        <f t="shared" si="87"/>
        <v/>
      </c>
      <c r="F114" s="76" t="str">
        <f t="shared" si="88"/>
        <v xml:space="preserve"> Pesos</v>
      </c>
      <c r="G114" s="76" t="str">
        <f t="shared" si="89"/>
        <v xml:space="preserve">  billones</v>
      </c>
      <c r="H114" s="76"/>
      <c r="I114" s="76" t="str">
        <f t="shared" si="90"/>
        <v xml:space="preserve"> Pesos</v>
      </c>
      <c r="J114" s="76" t="s">
        <v>79</v>
      </c>
      <c r="K114" s="76"/>
      <c r="L114" s="76" t="str">
        <f t="shared" si="91"/>
        <v xml:space="preserve"> Pesos</v>
      </c>
      <c r="M114" s="76" t="str">
        <f t="shared" si="92"/>
        <v xml:space="preserve">  millones</v>
      </c>
      <c r="N114" s="76"/>
      <c r="O114" s="76" t="str">
        <f t="shared" si="93"/>
        <v xml:space="preserve"> Pesos</v>
      </c>
      <c r="P114" s="76" t="s">
        <v>79</v>
      </c>
      <c r="Q114" s="76"/>
      <c r="R114" s="76" t="str">
        <f t="shared" si="94"/>
        <v xml:space="preserve"> y </v>
      </c>
      <c r="S114" s="76" t="str">
        <f t="shared" si="95"/>
        <v xml:space="preserve"> Pesos</v>
      </c>
      <c r="T114" s="76" t="str">
        <f t="shared" si="96"/>
        <v xml:space="preserve"> Centavos</v>
      </c>
      <c r="U114" s="76" t="str">
        <f t="shared" si="97"/>
        <v xml:space="preserve"> centavos</v>
      </c>
      <c r="V114" s="76">
        <v>15</v>
      </c>
      <c r="W114" s="76">
        <v>14</v>
      </c>
      <c r="X114" s="76">
        <v>13</v>
      </c>
      <c r="Y114" s="76">
        <v>12</v>
      </c>
      <c r="Z114" s="76">
        <v>11</v>
      </c>
      <c r="AA114" s="76">
        <v>10</v>
      </c>
      <c r="AB114" s="76">
        <v>9</v>
      </c>
      <c r="AC114" s="76">
        <f t="shared" si="161"/>
        <v>8</v>
      </c>
      <c r="AD114" s="76">
        <f t="shared" si="161"/>
        <v>7</v>
      </c>
      <c r="AE114" s="76">
        <f t="shared" si="161"/>
        <v>6</v>
      </c>
      <c r="AF114" s="76">
        <f t="shared" si="161"/>
        <v>5</v>
      </c>
      <c r="AG114" s="76">
        <f t="shared" si="161"/>
        <v>4</v>
      </c>
      <c r="AH114" s="76">
        <f t="shared" si="161"/>
        <v>3</v>
      </c>
      <c r="AI114" s="76">
        <f t="shared" si="161"/>
        <v>2</v>
      </c>
      <c r="AJ114" s="76">
        <f t="shared" si="161"/>
        <v>1</v>
      </c>
      <c r="AK114" s="76">
        <f t="shared" si="161"/>
        <v>0</v>
      </c>
      <c r="AL114" s="76">
        <f t="shared" si="161"/>
        <v>-1</v>
      </c>
      <c r="AM114" s="76">
        <f t="shared" si="161"/>
        <v>-2</v>
      </c>
      <c r="AN114" s="76"/>
      <c r="AO114" s="78">
        <f t="shared" si="160"/>
        <v>0</v>
      </c>
      <c r="AP114" s="78">
        <f t="shared" si="160"/>
        <v>0</v>
      </c>
      <c r="AQ114" s="78">
        <f t="shared" si="160"/>
        <v>0</v>
      </c>
      <c r="AR114" s="78">
        <f t="shared" si="160"/>
        <v>0</v>
      </c>
      <c r="AS114" s="78">
        <f t="shared" si="160"/>
        <v>0</v>
      </c>
      <c r="AT114" s="78">
        <f t="shared" si="160"/>
        <v>0</v>
      </c>
      <c r="AU114" s="78">
        <f t="shared" si="160"/>
        <v>0</v>
      </c>
      <c r="AV114" s="78">
        <f t="shared" si="159"/>
        <v>0</v>
      </c>
      <c r="AW114" s="78">
        <f t="shared" si="159"/>
        <v>0</v>
      </c>
      <c r="AX114" s="78">
        <f t="shared" si="159"/>
        <v>0</v>
      </c>
      <c r="AY114" s="78">
        <f t="shared" si="159"/>
        <v>0</v>
      </c>
      <c r="AZ114" s="78">
        <f t="shared" si="159"/>
        <v>0</v>
      </c>
      <c r="BA114" s="78">
        <f t="shared" si="159"/>
        <v>1</v>
      </c>
      <c r="BB114" s="78">
        <f t="shared" si="159"/>
        <v>11</v>
      </c>
      <c r="BC114" s="78">
        <f t="shared" si="159"/>
        <v>111</v>
      </c>
      <c r="BD114" s="78">
        <f t="shared" si="159"/>
        <v>1110</v>
      </c>
      <c r="BE114" s="78">
        <f t="shared" si="158"/>
        <v>11100</v>
      </c>
      <c r="BF114" s="76"/>
      <c r="BG114" s="76">
        <f t="shared" si="98"/>
        <v>0</v>
      </c>
      <c r="BH114" s="78">
        <f t="shared" si="99"/>
        <v>0</v>
      </c>
      <c r="BI114" s="78">
        <f t="shared" si="100"/>
        <v>0</v>
      </c>
      <c r="BJ114" s="78">
        <f t="shared" si="101"/>
        <v>0</v>
      </c>
      <c r="BK114" s="78">
        <f t="shared" si="102"/>
        <v>0</v>
      </c>
      <c r="BL114" s="78">
        <f t="shared" si="103"/>
        <v>0</v>
      </c>
      <c r="BM114" s="78">
        <f t="shared" si="104"/>
        <v>0</v>
      </c>
      <c r="BN114" s="78">
        <f t="shared" si="105"/>
        <v>0</v>
      </c>
      <c r="BO114" s="78">
        <f t="shared" si="106"/>
        <v>0</v>
      </c>
      <c r="BP114" s="78">
        <f t="shared" si="107"/>
        <v>0</v>
      </c>
      <c r="BQ114" s="78">
        <f t="shared" si="108"/>
        <v>0</v>
      </c>
      <c r="BR114" s="78">
        <f t="shared" si="109"/>
        <v>0</v>
      </c>
      <c r="BS114" s="78">
        <f t="shared" si="110"/>
        <v>100</v>
      </c>
      <c r="BT114" s="78">
        <f t="shared" si="111"/>
        <v>10</v>
      </c>
      <c r="BU114" s="78">
        <f t="shared" si="112"/>
        <v>1</v>
      </c>
      <c r="BV114" s="78">
        <f t="shared" si="113"/>
        <v>0</v>
      </c>
      <c r="BW114" s="78">
        <f t="shared" si="114"/>
        <v>0</v>
      </c>
      <c r="BX114" s="76"/>
      <c r="BY114" s="76"/>
      <c r="BZ114" s="78">
        <f t="shared" si="115"/>
        <v>0</v>
      </c>
      <c r="CA114" s="78"/>
      <c r="CB114" s="78"/>
      <c r="CC114" s="78">
        <f t="shared" si="116"/>
        <v>0</v>
      </c>
      <c r="CD114" s="78"/>
      <c r="CE114" s="78"/>
      <c r="CF114" s="78">
        <f t="shared" si="117"/>
        <v>0</v>
      </c>
      <c r="CG114" s="76"/>
      <c r="CH114" s="78"/>
      <c r="CI114" s="78">
        <f t="shared" si="118"/>
        <v>0</v>
      </c>
      <c r="CJ114" s="76"/>
      <c r="CK114" s="78"/>
      <c r="CL114" s="78">
        <f t="shared" si="119"/>
        <v>11</v>
      </c>
      <c r="CM114" s="76"/>
      <c r="CN114" s="78">
        <f t="shared" si="120"/>
        <v>0</v>
      </c>
      <c r="CO114" s="76"/>
      <c r="CP114" s="76"/>
      <c r="CQ114" s="76" t="str">
        <f t="shared" si="121"/>
        <v/>
      </c>
      <c r="CR114" s="76" t="str">
        <f t="shared" si="122"/>
        <v/>
      </c>
      <c r="CS114" s="76" t="str">
        <f t="shared" si="123"/>
        <v xml:space="preserve">   billones</v>
      </c>
      <c r="CT114" s="76" t="str">
        <f t="shared" si="124"/>
        <v/>
      </c>
      <c r="CU114" s="76" t="str">
        <f t="shared" si="125"/>
        <v/>
      </c>
      <c r="CV114" s="76" t="str">
        <f t="shared" si="126"/>
        <v xml:space="preserve">  mil</v>
      </c>
      <c r="CW114" s="76" t="str">
        <f t="shared" si="127"/>
        <v/>
      </c>
      <c r="CX114" s="76" t="str">
        <f t="shared" si="128"/>
        <v/>
      </c>
      <c r="CY114" s="76" t="str">
        <f t="shared" si="129"/>
        <v xml:space="preserve">   millones</v>
      </c>
      <c r="CZ114" s="76" t="str">
        <f t="shared" si="130"/>
        <v/>
      </c>
      <c r="DA114" s="76" t="str">
        <f t="shared" si="131"/>
        <v/>
      </c>
      <c r="DB114" s="76" t="str">
        <f t="shared" si="132"/>
        <v xml:space="preserve">  mil</v>
      </c>
      <c r="DC114" s="76" t="str">
        <f t="shared" si="133"/>
        <v xml:space="preserve">Ciento </v>
      </c>
      <c r="DD114" s="76" t="str">
        <f t="shared" si="134"/>
        <v xml:space="preserve">Diez y </v>
      </c>
      <c r="DE114" s="76" t="str">
        <f t="shared" si="135"/>
        <v>Un Pesos</v>
      </c>
      <c r="DF114" s="76" t="str">
        <f t="shared" si="136"/>
        <v xml:space="preserve">  Centavos</v>
      </c>
      <c r="DG114" s="76" t="str">
        <f t="shared" si="137"/>
        <v xml:space="preserve">  centavos</v>
      </c>
      <c r="DH114" s="76" t="str">
        <f t="shared" si="138"/>
        <v xml:space="preserve"> </v>
      </c>
      <c r="DI114" s="76" t="str">
        <f t="shared" si="139"/>
        <v/>
      </c>
      <c r="DJ114" s="76"/>
      <c r="DK114" s="76" t="str">
        <f t="shared" si="140"/>
        <v xml:space="preserve"> </v>
      </c>
      <c r="DL114" s="76" t="str">
        <f t="shared" si="141"/>
        <v/>
      </c>
      <c r="DM114" s="76"/>
      <c r="DN114" s="76" t="str">
        <f t="shared" si="142"/>
        <v xml:space="preserve"> </v>
      </c>
      <c r="DO114" s="76" t="str">
        <f t="shared" si="143"/>
        <v/>
      </c>
      <c r="DP114" s="76"/>
      <c r="DQ114" s="76" t="str">
        <f t="shared" si="144"/>
        <v xml:space="preserve"> </v>
      </c>
      <c r="DR114" s="76" t="str">
        <f t="shared" si="145"/>
        <v/>
      </c>
      <c r="DS114" s="76"/>
      <c r="DT114" s="76" t="str">
        <f t="shared" si="146"/>
        <v>Once</v>
      </c>
      <c r="DU114" s="76" t="str">
        <f t="shared" si="147"/>
        <v xml:space="preserve"> Pesos</v>
      </c>
      <c r="DV114" s="76" t="str">
        <f t="shared" si="148"/>
        <v xml:space="preserve"> </v>
      </c>
      <c r="DW114" s="76" t="str">
        <f t="shared" si="149"/>
        <v/>
      </c>
      <c r="DX114" s="76"/>
      <c r="DY114" s="76"/>
      <c r="DZ114" s="76"/>
      <c r="EA114" s="76" t="str">
        <f t="shared" si="150"/>
        <v xml:space="preserve"> </v>
      </c>
      <c r="EB114" s="76"/>
      <c r="EC114" s="76"/>
      <c r="ED114" s="76" t="str">
        <f t="shared" si="151"/>
        <v xml:space="preserve"> </v>
      </c>
      <c r="EE114" s="76"/>
      <c r="EF114" s="76"/>
      <c r="EG114" s="79" t="str">
        <f t="shared" si="152"/>
        <v xml:space="preserve"> </v>
      </c>
      <c r="EH114" s="76"/>
      <c r="EI114" s="76"/>
      <c r="EJ114" s="79" t="str">
        <f t="shared" si="153"/>
        <v xml:space="preserve"> </v>
      </c>
      <c r="EK114" s="76"/>
      <c r="EL114" s="76"/>
      <c r="EM114" s="79" t="str">
        <f t="shared" si="154"/>
        <v>Ciento Once Pesos</v>
      </c>
      <c r="EN114" s="79"/>
      <c r="EO114" s="79" t="str">
        <f t="shared" si="155"/>
        <v xml:space="preserve"> </v>
      </c>
      <c r="EP114" s="76"/>
    </row>
    <row r="115" spans="1:146" hidden="1" x14ac:dyDescent="0.2">
      <c r="A115" s="74">
        <v>112</v>
      </c>
      <c r="B115" s="75" t="str">
        <f t="shared" si="85"/>
        <v>Ciento Doce Pesos M/L</v>
      </c>
      <c r="C115" s="76"/>
      <c r="D115" s="77">
        <f t="shared" si="86"/>
        <v>112</v>
      </c>
      <c r="E115" s="76" t="str">
        <f t="shared" si="87"/>
        <v/>
      </c>
      <c r="F115" s="76" t="str">
        <f t="shared" si="88"/>
        <v xml:space="preserve"> Pesos</v>
      </c>
      <c r="G115" s="76" t="str">
        <f t="shared" si="89"/>
        <v xml:space="preserve">  billones</v>
      </c>
      <c r="H115" s="76"/>
      <c r="I115" s="76" t="str">
        <f t="shared" si="90"/>
        <v xml:space="preserve"> Pesos</v>
      </c>
      <c r="J115" s="76" t="s">
        <v>79</v>
      </c>
      <c r="K115" s="76"/>
      <c r="L115" s="76" t="str">
        <f t="shared" si="91"/>
        <v xml:space="preserve"> Pesos</v>
      </c>
      <c r="M115" s="76" t="str">
        <f t="shared" si="92"/>
        <v xml:space="preserve">  millones</v>
      </c>
      <c r="N115" s="76"/>
      <c r="O115" s="76" t="str">
        <f t="shared" si="93"/>
        <v xml:space="preserve"> Pesos</v>
      </c>
      <c r="P115" s="76" t="s">
        <v>79</v>
      </c>
      <c r="Q115" s="76"/>
      <c r="R115" s="76" t="str">
        <f t="shared" si="94"/>
        <v xml:space="preserve"> y </v>
      </c>
      <c r="S115" s="76" t="str">
        <f t="shared" si="95"/>
        <v xml:space="preserve"> Pesos</v>
      </c>
      <c r="T115" s="76" t="str">
        <f t="shared" si="96"/>
        <v xml:space="preserve"> Centavos</v>
      </c>
      <c r="U115" s="76" t="str">
        <f t="shared" si="97"/>
        <v xml:space="preserve"> centavos</v>
      </c>
      <c r="V115" s="76">
        <v>15</v>
      </c>
      <c r="W115" s="76">
        <v>14</v>
      </c>
      <c r="X115" s="76">
        <v>13</v>
      </c>
      <c r="Y115" s="76">
        <v>12</v>
      </c>
      <c r="Z115" s="76">
        <v>11</v>
      </c>
      <c r="AA115" s="76">
        <v>10</v>
      </c>
      <c r="AB115" s="76">
        <v>9</v>
      </c>
      <c r="AC115" s="76">
        <f t="shared" si="161"/>
        <v>8</v>
      </c>
      <c r="AD115" s="76">
        <f t="shared" si="161"/>
        <v>7</v>
      </c>
      <c r="AE115" s="76">
        <f t="shared" si="161"/>
        <v>6</v>
      </c>
      <c r="AF115" s="76">
        <f t="shared" si="161"/>
        <v>5</v>
      </c>
      <c r="AG115" s="76">
        <f t="shared" si="161"/>
        <v>4</v>
      </c>
      <c r="AH115" s="76">
        <f t="shared" si="161"/>
        <v>3</v>
      </c>
      <c r="AI115" s="76">
        <f t="shared" si="161"/>
        <v>2</v>
      </c>
      <c r="AJ115" s="76">
        <f t="shared" si="161"/>
        <v>1</v>
      </c>
      <c r="AK115" s="76">
        <f t="shared" si="161"/>
        <v>0</v>
      </c>
      <c r="AL115" s="76">
        <f t="shared" si="161"/>
        <v>-1</v>
      </c>
      <c r="AM115" s="76">
        <f t="shared" si="161"/>
        <v>-2</v>
      </c>
      <c r="AN115" s="76"/>
      <c r="AO115" s="78">
        <f t="shared" si="160"/>
        <v>0</v>
      </c>
      <c r="AP115" s="78">
        <f t="shared" si="160"/>
        <v>0</v>
      </c>
      <c r="AQ115" s="78">
        <f t="shared" si="160"/>
        <v>0</v>
      </c>
      <c r="AR115" s="78">
        <f t="shared" si="160"/>
        <v>0</v>
      </c>
      <c r="AS115" s="78">
        <f t="shared" si="160"/>
        <v>0</v>
      </c>
      <c r="AT115" s="78">
        <f t="shared" si="160"/>
        <v>0</v>
      </c>
      <c r="AU115" s="78">
        <f t="shared" si="160"/>
        <v>0</v>
      </c>
      <c r="AV115" s="78">
        <f t="shared" si="159"/>
        <v>0</v>
      </c>
      <c r="AW115" s="78">
        <f t="shared" si="159"/>
        <v>0</v>
      </c>
      <c r="AX115" s="78">
        <f t="shared" si="159"/>
        <v>0</v>
      </c>
      <c r="AY115" s="78">
        <f t="shared" si="159"/>
        <v>0</v>
      </c>
      <c r="AZ115" s="78">
        <f t="shared" si="159"/>
        <v>0</v>
      </c>
      <c r="BA115" s="78">
        <f t="shared" si="159"/>
        <v>1</v>
      </c>
      <c r="BB115" s="78">
        <f t="shared" si="159"/>
        <v>11</v>
      </c>
      <c r="BC115" s="78">
        <f t="shared" si="159"/>
        <v>112</v>
      </c>
      <c r="BD115" s="78">
        <f t="shared" si="159"/>
        <v>1120</v>
      </c>
      <c r="BE115" s="78">
        <f t="shared" si="158"/>
        <v>11200</v>
      </c>
      <c r="BF115" s="76"/>
      <c r="BG115" s="76">
        <f t="shared" si="98"/>
        <v>0</v>
      </c>
      <c r="BH115" s="78">
        <f t="shared" si="99"/>
        <v>0</v>
      </c>
      <c r="BI115" s="78">
        <f t="shared" si="100"/>
        <v>0</v>
      </c>
      <c r="BJ115" s="78">
        <f t="shared" si="101"/>
        <v>0</v>
      </c>
      <c r="BK115" s="78">
        <f t="shared" si="102"/>
        <v>0</v>
      </c>
      <c r="BL115" s="78">
        <f t="shared" si="103"/>
        <v>0</v>
      </c>
      <c r="BM115" s="78">
        <f t="shared" si="104"/>
        <v>0</v>
      </c>
      <c r="BN115" s="78">
        <f t="shared" si="105"/>
        <v>0</v>
      </c>
      <c r="BO115" s="78">
        <f t="shared" si="106"/>
        <v>0</v>
      </c>
      <c r="BP115" s="78">
        <f t="shared" si="107"/>
        <v>0</v>
      </c>
      <c r="BQ115" s="78">
        <f t="shared" si="108"/>
        <v>0</v>
      </c>
      <c r="BR115" s="78">
        <f t="shared" si="109"/>
        <v>0</v>
      </c>
      <c r="BS115" s="78">
        <f t="shared" si="110"/>
        <v>100</v>
      </c>
      <c r="BT115" s="78">
        <f t="shared" si="111"/>
        <v>10</v>
      </c>
      <c r="BU115" s="78">
        <f t="shared" si="112"/>
        <v>2</v>
      </c>
      <c r="BV115" s="78">
        <f t="shared" si="113"/>
        <v>0</v>
      </c>
      <c r="BW115" s="78">
        <f t="shared" si="114"/>
        <v>0</v>
      </c>
      <c r="BX115" s="76"/>
      <c r="BY115" s="76"/>
      <c r="BZ115" s="78">
        <f t="shared" si="115"/>
        <v>0</v>
      </c>
      <c r="CA115" s="78"/>
      <c r="CB115" s="78"/>
      <c r="CC115" s="78">
        <f t="shared" si="116"/>
        <v>0</v>
      </c>
      <c r="CD115" s="78"/>
      <c r="CE115" s="78"/>
      <c r="CF115" s="78">
        <f t="shared" si="117"/>
        <v>0</v>
      </c>
      <c r="CG115" s="76"/>
      <c r="CH115" s="78"/>
      <c r="CI115" s="78">
        <f t="shared" si="118"/>
        <v>0</v>
      </c>
      <c r="CJ115" s="76"/>
      <c r="CK115" s="78"/>
      <c r="CL115" s="78">
        <f t="shared" si="119"/>
        <v>12</v>
      </c>
      <c r="CM115" s="76"/>
      <c r="CN115" s="78">
        <f t="shared" si="120"/>
        <v>0</v>
      </c>
      <c r="CO115" s="76"/>
      <c r="CP115" s="76"/>
      <c r="CQ115" s="76" t="str">
        <f t="shared" si="121"/>
        <v/>
      </c>
      <c r="CR115" s="76" t="str">
        <f t="shared" si="122"/>
        <v/>
      </c>
      <c r="CS115" s="76" t="str">
        <f t="shared" si="123"/>
        <v xml:space="preserve">   billones</v>
      </c>
      <c r="CT115" s="76" t="str">
        <f t="shared" si="124"/>
        <v/>
      </c>
      <c r="CU115" s="76" t="str">
        <f t="shared" si="125"/>
        <v/>
      </c>
      <c r="CV115" s="76" t="str">
        <f t="shared" si="126"/>
        <v xml:space="preserve">  mil</v>
      </c>
      <c r="CW115" s="76" t="str">
        <f t="shared" si="127"/>
        <v/>
      </c>
      <c r="CX115" s="76" t="str">
        <f t="shared" si="128"/>
        <v/>
      </c>
      <c r="CY115" s="76" t="str">
        <f t="shared" si="129"/>
        <v xml:space="preserve">   millones</v>
      </c>
      <c r="CZ115" s="76" t="str">
        <f t="shared" si="130"/>
        <v/>
      </c>
      <c r="DA115" s="76" t="str">
        <f t="shared" si="131"/>
        <v/>
      </c>
      <c r="DB115" s="76" t="str">
        <f t="shared" si="132"/>
        <v xml:space="preserve">  mil</v>
      </c>
      <c r="DC115" s="76" t="str">
        <f t="shared" si="133"/>
        <v xml:space="preserve">Ciento </v>
      </c>
      <c r="DD115" s="76" t="str">
        <f t="shared" si="134"/>
        <v xml:space="preserve">Diez y </v>
      </c>
      <c r="DE115" s="76" t="str">
        <f t="shared" si="135"/>
        <v>Dos Pesos</v>
      </c>
      <c r="DF115" s="76" t="str">
        <f t="shared" si="136"/>
        <v xml:space="preserve">  Centavos</v>
      </c>
      <c r="DG115" s="76" t="str">
        <f t="shared" si="137"/>
        <v xml:space="preserve">  centavos</v>
      </c>
      <c r="DH115" s="76" t="str">
        <f t="shared" si="138"/>
        <v xml:space="preserve"> </v>
      </c>
      <c r="DI115" s="76" t="str">
        <f t="shared" si="139"/>
        <v/>
      </c>
      <c r="DJ115" s="76"/>
      <c r="DK115" s="76" t="str">
        <f t="shared" si="140"/>
        <v xml:space="preserve"> </v>
      </c>
      <c r="DL115" s="76" t="str">
        <f t="shared" si="141"/>
        <v/>
      </c>
      <c r="DM115" s="76"/>
      <c r="DN115" s="76" t="str">
        <f t="shared" si="142"/>
        <v xml:space="preserve"> </v>
      </c>
      <c r="DO115" s="76" t="str">
        <f t="shared" si="143"/>
        <v/>
      </c>
      <c r="DP115" s="76"/>
      <c r="DQ115" s="76" t="str">
        <f t="shared" si="144"/>
        <v xml:space="preserve"> </v>
      </c>
      <c r="DR115" s="76" t="str">
        <f t="shared" si="145"/>
        <v/>
      </c>
      <c r="DS115" s="76"/>
      <c r="DT115" s="76" t="str">
        <f t="shared" si="146"/>
        <v>Doce</v>
      </c>
      <c r="DU115" s="76" t="str">
        <f t="shared" si="147"/>
        <v xml:space="preserve"> Pesos</v>
      </c>
      <c r="DV115" s="76" t="str">
        <f t="shared" si="148"/>
        <v xml:space="preserve"> </v>
      </c>
      <c r="DW115" s="76" t="str">
        <f t="shared" si="149"/>
        <v/>
      </c>
      <c r="DX115" s="76"/>
      <c r="DY115" s="76"/>
      <c r="DZ115" s="76"/>
      <c r="EA115" s="76" t="str">
        <f t="shared" si="150"/>
        <v xml:space="preserve"> </v>
      </c>
      <c r="EB115" s="76"/>
      <c r="EC115" s="76"/>
      <c r="ED115" s="76" t="str">
        <f t="shared" si="151"/>
        <v xml:space="preserve"> </v>
      </c>
      <c r="EE115" s="76"/>
      <c r="EF115" s="76"/>
      <c r="EG115" s="79" t="str">
        <f t="shared" si="152"/>
        <v xml:space="preserve"> </v>
      </c>
      <c r="EH115" s="76"/>
      <c r="EI115" s="76"/>
      <c r="EJ115" s="79" t="str">
        <f t="shared" si="153"/>
        <v xml:space="preserve"> </v>
      </c>
      <c r="EK115" s="76"/>
      <c r="EL115" s="76"/>
      <c r="EM115" s="79" t="str">
        <f t="shared" si="154"/>
        <v>Ciento Doce Pesos</v>
      </c>
      <c r="EN115" s="79"/>
      <c r="EO115" s="79" t="str">
        <f t="shared" si="155"/>
        <v xml:space="preserve"> </v>
      </c>
      <c r="EP115" s="76"/>
    </row>
    <row r="116" spans="1:146" hidden="1" x14ac:dyDescent="0.2">
      <c r="A116" s="74">
        <v>113</v>
      </c>
      <c r="B116" s="75" t="str">
        <f t="shared" si="85"/>
        <v>Ciento Trece Pesos M/L</v>
      </c>
      <c r="C116" s="76"/>
      <c r="D116" s="77">
        <f t="shared" si="86"/>
        <v>113</v>
      </c>
      <c r="E116" s="76" t="str">
        <f t="shared" si="87"/>
        <v/>
      </c>
      <c r="F116" s="76" t="str">
        <f t="shared" si="88"/>
        <v xml:space="preserve"> Pesos</v>
      </c>
      <c r="G116" s="76" t="str">
        <f t="shared" si="89"/>
        <v xml:space="preserve">  billones</v>
      </c>
      <c r="H116" s="76"/>
      <c r="I116" s="76" t="str">
        <f t="shared" si="90"/>
        <v xml:space="preserve"> Pesos</v>
      </c>
      <c r="J116" s="76" t="s">
        <v>79</v>
      </c>
      <c r="K116" s="76"/>
      <c r="L116" s="76" t="str">
        <f t="shared" si="91"/>
        <v xml:space="preserve"> Pesos</v>
      </c>
      <c r="M116" s="76" t="str">
        <f t="shared" si="92"/>
        <v xml:space="preserve">  millones</v>
      </c>
      <c r="N116" s="76"/>
      <c r="O116" s="76" t="str">
        <f t="shared" si="93"/>
        <v xml:space="preserve"> Pesos</v>
      </c>
      <c r="P116" s="76" t="s">
        <v>79</v>
      </c>
      <c r="Q116" s="76"/>
      <c r="R116" s="76" t="str">
        <f t="shared" si="94"/>
        <v xml:space="preserve"> y </v>
      </c>
      <c r="S116" s="76" t="str">
        <f t="shared" si="95"/>
        <v xml:space="preserve"> Pesos</v>
      </c>
      <c r="T116" s="76" t="str">
        <f t="shared" si="96"/>
        <v xml:space="preserve"> Centavos</v>
      </c>
      <c r="U116" s="76" t="str">
        <f t="shared" si="97"/>
        <v xml:space="preserve"> centavos</v>
      </c>
      <c r="V116" s="76">
        <v>15</v>
      </c>
      <c r="W116" s="76">
        <v>14</v>
      </c>
      <c r="X116" s="76">
        <v>13</v>
      </c>
      <c r="Y116" s="76">
        <v>12</v>
      </c>
      <c r="Z116" s="76">
        <v>11</v>
      </c>
      <c r="AA116" s="76">
        <v>10</v>
      </c>
      <c r="AB116" s="76">
        <v>9</v>
      </c>
      <c r="AC116" s="76">
        <f t="shared" ref="AC116:AM131" si="162">AB116-1</f>
        <v>8</v>
      </c>
      <c r="AD116" s="76">
        <f t="shared" si="162"/>
        <v>7</v>
      </c>
      <c r="AE116" s="76">
        <f t="shared" si="162"/>
        <v>6</v>
      </c>
      <c r="AF116" s="76">
        <f t="shared" si="162"/>
        <v>5</v>
      </c>
      <c r="AG116" s="76">
        <f t="shared" si="162"/>
        <v>4</v>
      </c>
      <c r="AH116" s="76">
        <f t="shared" si="162"/>
        <v>3</v>
      </c>
      <c r="AI116" s="76">
        <f t="shared" si="162"/>
        <v>2</v>
      </c>
      <c r="AJ116" s="76">
        <f t="shared" si="162"/>
        <v>1</v>
      </c>
      <c r="AK116" s="76">
        <f t="shared" si="162"/>
        <v>0</v>
      </c>
      <c r="AL116" s="76">
        <f t="shared" si="162"/>
        <v>-1</v>
      </c>
      <c r="AM116" s="76">
        <f t="shared" si="162"/>
        <v>-2</v>
      </c>
      <c r="AN116" s="76"/>
      <c r="AO116" s="78">
        <f t="shared" si="160"/>
        <v>0</v>
      </c>
      <c r="AP116" s="78">
        <f t="shared" si="160"/>
        <v>0</v>
      </c>
      <c r="AQ116" s="78">
        <f t="shared" si="160"/>
        <v>0</v>
      </c>
      <c r="AR116" s="78">
        <f t="shared" si="160"/>
        <v>0</v>
      </c>
      <c r="AS116" s="78">
        <f t="shared" si="160"/>
        <v>0</v>
      </c>
      <c r="AT116" s="78">
        <f t="shared" si="160"/>
        <v>0</v>
      </c>
      <c r="AU116" s="78">
        <f t="shared" si="160"/>
        <v>0</v>
      </c>
      <c r="AV116" s="78">
        <f t="shared" si="159"/>
        <v>0</v>
      </c>
      <c r="AW116" s="78">
        <f t="shared" si="159"/>
        <v>0</v>
      </c>
      <c r="AX116" s="78">
        <f t="shared" si="159"/>
        <v>0</v>
      </c>
      <c r="AY116" s="78">
        <f t="shared" si="159"/>
        <v>0</v>
      </c>
      <c r="AZ116" s="78">
        <f t="shared" si="159"/>
        <v>0</v>
      </c>
      <c r="BA116" s="78">
        <f t="shared" si="159"/>
        <v>1</v>
      </c>
      <c r="BB116" s="78">
        <f t="shared" si="159"/>
        <v>11</v>
      </c>
      <c r="BC116" s="78">
        <f t="shared" si="159"/>
        <v>113</v>
      </c>
      <c r="BD116" s="78">
        <f t="shared" si="159"/>
        <v>1130</v>
      </c>
      <c r="BE116" s="78">
        <f t="shared" si="158"/>
        <v>11300</v>
      </c>
      <c r="BF116" s="76"/>
      <c r="BG116" s="76">
        <f t="shared" si="98"/>
        <v>0</v>
      </c>
      <c r="BH116" s="78">
        <f t="shared" si="99"/>
        <v>0</v>
      </c>
      <c r="BI116" s="78">
        <f t="shared" si="100"/>
        <v>0</v>
      </c>
      <c r="BJ116" s="78">
        <f t="shared" si="101"/>
        <v>0</v>
      </c>
      <c r="BK116" s="78">
        <f t="shared" si="102"/>
        <v>0</v>
      </c>
      <c r="BL116" s="78">
        <f t="shared" si="103"/>
        <v>0</v>
      </c>
      <c r="BM116" s="78">
        <f t="shared" si="104"/>
        <v>0</v>
      </c>
      <c r="BN116" s="78">
        <f t="shared" si="105"/>
        <v>0</v>
      </c>
      <c r="BO116" s="78">
        <f t="shared" si="106"/>
        <v>0</v>
      </c>
      <c r="BP116" s="78">
        <f t="shared" si="107"/>
        <v>0</v>
      </c>
      <c r="BQ116" s="78">
        <f t="shared" si="108"/>
        <v>0</v>
      </c>
      <c r="BR116" s="78">
        <f t="shared" si="109"/>
        <v>0</v>
      </c>
      <c r="BS116" s="78">
        <f t="shared" si="110"/>
        <v>100</v>
      </c>
      <c r="BT116" s="78">
        <f t="shared" si="111"/>
        <v>10</v>
      </c>
      <c r="BU116" s="78">
        <f t="shared" si="112"/>
        <v>3</v>
      </c>
      <c r="BV116" s="78">
        <f t="shared" si="113"/>
        <v>0</v>
      </c>
      <c r="BW116" s="78">
        <f t="shared" si="114"/>
        <v>0</v>
      </c>
      <c r="BX116" s="76"/>
      <c r="BY116" s="76"/>
      <c r="BZ116" s="78">
        <f t="shared" si="115"/>
        <v>0</v>
      </c>
      <c r="CA116" s="78"/>
      <c r="CB116" s="78"/>
      <c r="CC116" s="78">
        <f t="shared" si="116"/>
        <v>0</v>
      </c>
      <c r="CD116" s="78"/>
      <c r="CE116" s="78"/>
      <c r="CF116" s="78">
        <f t="shared" si="117"/>
        <v>0</v>
      </c>
      <c r="CG116" s="76"/>
      <c r="CH116" s="78"/>
      <c r="CI116" s="78">
        <f t="shared" si="118"/>
        <v>0</v>
      </c>
      <c r="CJ116" s="76"/>
      <c r="CK116" s="78"/>
      <c r="CL116" s="78">
        <f t="shared" si="119"/>
        <v>13</v>
      </c>
      <c r="CM116" s="76"/>
      <c r="CN116" s="78">
        <f t="shared" si="120"/>
        <v>0</v>
      </c>
      <c r="CO116" s="76"/>
      <c r="CP116" s="76"/>
      <c r="CQ116" s="76" t="str">
        <f t="shared" si="121"/>
        <v/>
      </c>
      <c r="CR116" s="76" t="str">
        <f t="shared" si="122"/>
        <v/>
      </c>
      <c r="CS116" s="76" t="str">
        <f t="shared" si="123"/>
        <v xml:space="preserve">   billones</v>
      </c>
      <c r="CT116" s="76" t="str">
        <f t="shared" si="124"/>
        <v/>
      </c>
      <c r="CU116" s="76" t="str">
        <f t="shared" si="125"/>
        <v/>
      </c>
      <c r="CV116" s="76" t="str">
        <f t="shared" si="126"/>
        <v xml:space="preserve">  mil</v>
      </c>
      <c r="CW116" s="76" t="str">
        <f t="shared" si="127"/>
        <v/>
      </c>
      <c r="CX116" s="76" t="str">
        <f t="shared" si="128"/>
        <v/>
      </c>
      <c r="CY116" s="76" t="str">
        <f t="shared" si="129"/>
        <v xml:space="preserve">   millones</v>
      </c>
      <c r="CZ116" s="76" t="str">
        <f t="shared" si="130"/>
        <v/>
      </c>
      <c r="DA116" s="76" t="str">
        <f t="shared" si="131"/>
        <v/>
      </c>
      <c r="DB116" s="76" t="str">
        <f t="shared" si="132"/>
        <v xml:space="preserve">  mil</v>
      </c>
      <c r="DC116" s="76" t="str">
        <f t="shared" si="133"/>
        <v xml:space="preserve">Ciento </v>
      </c>
      <c r="DD116" s="76" t="str">
        <f t="shared" si="134"/>
        <v xml:space="preserve">Diez y </v>
      </c>
      <c r="DE116" s="76" t="str">
        <f t="shared" si="135"/>
        <v>Tres Pesos</v>
      </c>
      <c r="DF116" s="76" t="str">
        <f t="shared" si="136"/>
        <v xml:space="preserve">  Centavos</v>
      </c>
      <c r="DG116" s="76" t="str">
        <f t="shared" si="137"/>
        <v xml:space="preserve">  centavos</v>
      </c>
      <c r="DH116" s="76" t="str">
        <f t="shared" si="138"/>
        <v xml:space="preserve"> </v>
      </c>
      <c r="DI116" s="76" t="str">
        <f t="shared" si="139"/>
        <v/>
      </c>
      <c r="DJ116" s="76"/>
      <c r="DK116" s="76" t="str">
        <f t="shared" si="140"/>
        <v xml:space="preserve"> </v>
      </c>
      <c r="DL116" s="76" t="str">
        <f t="shared" si="141"/>
        <v/>
      </c>
      <c r="DM116" s="76"/>
      <c r="DN116" s="76" t="str">
        <f t="shared" si="142"/>
        <v xml:space="preserve"> </v>
      </c>
      <c r="DO116" s="76" t="str">
        <f t="shared" si="143"/>
        <v/>
      </c>
      <c r="DP116" s="76"/>
      <c r="DQ116" s="76" t="str">
        <f t="shared" si="144"/>
        <v xml:space="preserve"> </v>
      </c>
      <c r="DR116" s="76" t="str">
        <f t="shared" si="145"/>
        <v/>
      </c>
      <c r="DS116" s="76"/>
      <c r="DT116" s="76" t="str">
        <f t="shared" si="146"/>
        <v>Trece</v>
      </c>
      <c r="DU116" s="76" t="str">
        <f t="shared" si="147"/>
        <v xml:space="preserve"> Pesos</v>
      </c>
      <c r="DV116" s="76" t="str">
        <f t="shared" si="148"/>
        <v xml:space="preserve"> </v>
      </c>
      <c r="DW116" s="76" t="str">
        <f t="shared" si="149"/>
        <v/>
      </c>
      <c r="DX116" s="76"/>
      <c r="DY116" s="76"/>
      <c r="DZ116" s="76"/>
      <c r="EA116" s="76" t="str">
        <f t="shared" si="150"/>
        <v xml:space="preserve"> </v>
      </c>
      <c r="EB116" s="76"/>
      <c r="EC116" s="76"/>
      <c r="ED116" s="76" t="str">
        <f t="shared" si="151"/>
        <v xml:space="preserve"> </v>
      </c>
      <c r="EE116" s="76"/>
      <c r="EF116" s="76"/>
      <c r="EG116" s="79" t="str">
        <f t="shared" si="152"/>
        <v xml:space="preserve"> </v>
      </c>
      <c r="EH116" s="76"/>
      <c r="EI116" s="76"/>
      <c r="EJ116" s="79" t="str">
        <f t="shared" si="153"/>
        <v xml:space="preserve"> </v>
      </c>
      <c r="EK116" s="76"/>
      <c r="EL116" s="76"/>
      <c r="EM116" s="79" t="str">
        <f t="shared" si="154"/>
        <v>Ciento Trece Pesos</v>
      </c>
      <c r="EN116" s="79"/>
      <c r="EO116" s="79" t="str">
        <f t="shared" si="155"/>
        <v xml:space="preserve"> </v>
      </c>
      <c r="EP116" s="76"/>
    </row>
    <row r="117" spans="1:146" hidden="1" x14ac:dyDescent="0.2">
      <c r="A117" s="74">
        <v>114</v>
      </c>
      <c r="B117" s="75" t="str">
        <f t="shared" si="85"/>
        <v>Ciento Catorce Pesos M/L</v>
      </c>
      <c r="C117" s="76"/>
      <c r="D117" s="77">
        <f t="shared" si="86"/>
        <v>114</v>
      </c>
      <c r="E117" s="76" t="str">
        <f t="shared" si="87"/>
        <v/>
      </c>
      <c r="F117" s="76" t="str">
        <f t="shared" si="88"/>
        <v xml:space="preserve"> Pesos</v>
      </c>
      <c r="G117" s="76" t="str">
        <f t="shared" si="89"/>
        <v xml:space="preserve">  billones</v>
      </c>
      <c r="H117" s="76"/>
      <c r="I117" s="76" t="str">
        <f t="shared" si="90"/>
        <v xml:space="preserve"> Pesos</v>
      </c>
      <c r="J117" s="76" t="s">
        <v>79</v>
      </c>
      <c r="K117" s="76"/>
      <c r="L117" s="76" t="str">
        <f t="shared" si="91"/>
        <v xml:space="preserve"> Pesos</v>
      </c>
      <c r="M117" s="76" t="str">
        <f t="shared" si="92"/>
        <v xml:space="preserve">  millones</v>
      </c>
      <c r="N117" s="76"/>
      <c r="O117" s="76" t="str">
        <f t="shared" si="93"/>
        <v xml:space="preserve"> Pesos</v>
      </c>
      <c r="P117" s="76" t="s">
        <v>79</v>
      </c>
      <c r="Q117" s="76"/>
      <c r="R117" s="76" t="str">
        <f t="shared" si="94"/>
        <v xml:space="preserve"> y </v>
      </c>
      <c r="S117" s="76" t="str">
        <f t="shared" si="95"/>
        <v xml:space="preserve"> Pesos</v>
      </c>
      <c r="T117" s="76" t="str">
        <f t="shared" si="96"/>
        <v xml:space="preserve"> Centavos</v>
      </c>
      <c r="U117" s="76" t="str">
        <f t="shared" si="97"/>
        <v xml:space="preserve"> centavos</v>
      </c>
      <c r="V117" s="76">
        <v>15</v>
      </c>
      <c r="W117" s="76">
        <v>14</v>
      </c>
      <c r="X117" s="76">
        <v>13</v>
      </c>
      <c r="Y117" s="76">
        <v>12</v>
      </c>
      <c r="Z117" s="76">
        <v>11</v>
      </c>
      <c r="AA117" s="76">
        <v>10</v>
      </c>
      <c r="AB117" s="76">
        <v>9</v>
      </c>
      <c r="AC117" s="76">
        <f t="shared" si="162"/>
        <v>8</v>
      </c>
      <c r="AD117" s="76">
        <f t="shared" si="162"/>
        <v>7</v>
      </c>
      <c r="AE117" s="76">
        <f t="shared" si="162"/>
        <v>6</v>
      </c>
      <c r="AF117" s="76">
        <f t="shared" si="162"/>
        <v>5</v>
      </c>
      <c r="AG117" s="76">
        <f t="shared" si="162"/>
        <v>4</v>
      </c>
      <c r="AH117" s="76">
        <f t="shared" si="162"/>
        <v>3</v>
      </c>
      <c r="AI117" s="76">
        <f t="shared" si="162"/>
        <v>2</v>
      </c>
      <c r="AJ117" s="76">
        <f t="shared" si="162"/>
        <v>1</v>
      </c>
      <c r="AK117" s="76">
        <f t="shared" si="162"/>
        <v>0</v>
      </c>
      <c r="AL117" s="76">
        <f t="shared" si="162"/>
        <v>-1</v>
      </c>
      <c r="AM117" s="76">
        <f t="shared" si="162"/>
        <v>-2</v>
      </c>
      <c r="AN117" s="76"/>
      <c r="AO117" s="78">
        <f t="shared" si="160"/>
        <v>0</v>
      </c>
      <c r="AP117" s="78">
        <f t="shared" si="160"/>
        <v>0</v>
      </c>
      <c r="AQ117" s="78">
        <f t="shared" si="160"/>
        <v>0</v>
      </c>
      <c r="AR117" s="78">
        <f t="shared" si="160"/>
        <v>0</v>
      </c>
      <c r="AS117" s="78">
        <f t="shared" si="160"/>
        <v>0</v>
      </c>
      <c r="AT117" s="78">
        <f t="shared" si="160"/>
        <v>0</v>
      </c>
      <c r="AU117" s="78">
        <f t="shared" si="160"/>
        <v>0</v>
      </c>
      <c r="AV117" s="78">
        <f t="shared" si="159"/>
        <v>0</v>
      </c>
      <c r="AW117" s="78">
        <f t="shared" si="159"/>
        <v>0</v>
      </c>
      <c r="AX117" s="78">
        <f t="shared" si="159"/>
        <v>0</v>
      </c>
      <c r="AY117" s="78">
        <f t="shared" si="159"/>
        <v>0</v>
      </c>
      <c r="AZ117" s="78">
        <f t="shared" si="159"/>
        <v>0</v>
      </c>
      <c r="BA117" s="78">
        <f t="shared" si="159"/>
        <v>1</v>
      </c>
      <c r="BB117" s="78">
        <f t="shared" si="159"/>
        <v>11</v>
      </c>
      <c r="BC117" s="78">
        <f t="shared" si="159"/>
        <v>114</v>
      </c>
      <c r="BD117" s="78">
        <f t="shared" si="159"/>
        <v>1140</v>
      </c>
      <c r="BE117" s="78">
        <f t="shared" si="158"/>
        <v>11400</v>
      </c>
      <c r="BF117" s="76"/>
      <c r="BG117" s="76">
        <f t="shared" si="98"/>
        <v>0</v>
      </c>
      <c r="BH117" s="78">
        <f t="shared" si="99"/>
        <v>0</v>
      </c>
      <c r="BI117" s="78">
        <f t="shared" si="100"/>
        <v>0</v>
      </c>
      <c r="BJ117" s="78">
        <f t="shared" si="101"/>
        <v>0</v>
      </c>
      <c r="BK117" s="78">
        <f t="shared" si="102"/>
        <v>0</v>
      </c>
      <c r="BL117" s="78">
        <f t="shared" si="103"/>
        <v>0</v>
      </c>
      <c r="BM117" s="78">
        <f t="shared" si="104"/>
        <v>0</v>
      </c>
      <c r="BN117" s="78">
        <f t="shared" si="105"/>
        <v>0</v>
      </c>
      <c r="BO117" s="78">
        <f t="shared" si="106"/>
        <v>0</v>
      </c>
      <c r="BP117" s="78">
        <f t="shared" si="107"/>
        <v>0</v>
      </c>
      <c r="BQ117" s="78">
        <f t="shared" si="108"/>
        <v>0</v>
      </c>
      <c r="BR117" s="78">
        <f t="shared" si="109"/>
        <v>0</v>
      </c>
      <c r="BS117" s="78">
        <f t="shared" si="110"/>
        <v>100</v>
      </c>
      <c r="BT117" s="78">
        <f t="shared" si="111"/>
        <v>10</v>
      </c>
      <c r="BU117" s="78">
        <f t="shared" si="112"/>
        <v>4</v>
      </c>
      <c r="BV117" s="78">
        <f t="shared" si="113"/>
        <v>0</v>
      </c>
      <c r="BW117" s="78">
        <f t="shared" si="114"/>
        <v>0</v>
      </c>
      <c r="BX117" s="76"/>
      <c r="BY117" s="76"/>
      <c r="BZ117" s="78">
        <f t="shared" si="115"/>
        <v>0</v>
      </c>
      <c r="CA117" s="78"/>
      <c r="CB117" s="78"/>
      <c r="CC117" s="78">
        <f t="shared" si="116"/>
        <v>0</v>
      </c>
      <c r="CD117" s="78"/>
      <c r="CE117" s="78"/>
      <c r="CF117" s="78">
        <f t="shared" si="117"/>
        <v>0</v>
      </c>
      <c r="CG117" s="76"/>
      <c r="CH117" s="78"/>
      <c r="CI117" s="78">
        <f t="shared" si="118"/>
        <v>0</v>
      </c>
      <c r="CJ117" s="76"/>
      <c r="CK117" s="78"/>
      <c r="CL117" s="78">
        <f t="shared" si="119"/>
        <v>14</v>
      </c>
      <c r="CM117" s="76"/>
      <c r="CN117" s="78">
        <f t="shared" si="120"/>
        <v>0</v>
      </c>
      <c r="CO117" s="76"/>
      <c r="CP117" s="76"/>
      <c r="CQ117" s="76" t="str">
        <f t="shared" si="121"/>
        <v/>
      </c>
      <c r="CR117" s="76" t="str">
        <f t="shared" si="122"/>
        <v/>
      </c>
      <c r="CS117" s="76" t="str">
        <f t="shared" si="123"/>
        <v xml:space="preserve">   billones</v>
      </c>
      <c r="CT117" s="76" t="str">
        <f t="shared" si="124"/>
        <v/>
      </c>
      <c r="CU117" s="76" t="str">
        <f t="shared" si="125"/>
        <v/>
      </c>
      <c r="CV117" s="76" t="str">
        <f t="shared" si="126"/>
        <v xml:space="preserve">  mil</v>
      </c>
      <c r="CW117" s="76" t="str">
        <f t="shared" si="127"/>
        <v/>
      </c>
      <c r="CX117" s="76" t="str">
        <f t="shared" si="128"/>
        <v/>
      </c>
      <c r="CY117" s="76" t="str">
        <f t="shared" si="129"/>
        <v xml:space="preserve">   millones</v>
      </c>
      <c r="CZ117" s="76" t="str">
        <f t="shared" si="130"/>
        <v/>
      </c>
      <c r="DA117" s="76" t="str">
        <f t="shared" si="131"/>
        <v/>
      </c>
      <c r="DB117" s="76" t="str">
        <f t="shared" si="132"/>
        <v xml:space="preserve">  mil</v>
      </c>
      <c r="DC117" s="76" t="str">
        <f t="shared" si="133"/>
        <v xml:space="preserve">Ciento </v>
      </c>
      <c r="DD117" s="76" t="str">
        <f t="shared" si="134"/>
        <v xml:space="preserve">Diez y </v>
      </c>
      <c r="DE117" s="76" t="str">
        <f t="shared" si="135"/>
        <v>Cuatro Pesos</v>
      </c>
      <c r="DF117" s="76" t="str">
        <f t="shared" si="136"/>
        <v xml:space="preserve">  Centavos</v>
      </c>
      <c r="DG117" s="76" t="str">
        <f t="shared" si="137"/>
        <v xml:space="preserve">  centavos</v>
      </c>
      <c r="DH117" s="76" t="str">
        <f t="shared" si="138"/>
        <v xml:space="preserve"> </v>
      </c>
      <c r="DI117" s="76" t="str">
        <f t="shared" si="139"/>
        <v/>
      </c>
      <c r="DJ117" s="76"/>
      <c r="DK117" s="76" t="str">
        <f t="shared" si="140"/>
        <v xml:space="preserve"> </v>
      </c>
      <c r="DL117" s="76" t="str">
        <f t="shared" si="141"/>
        <v/>
      </c>
      <c r="DM117" s="76"/>
      <c r="DN117" s="76" t="str">
        <f t="shared" si="142"/>
        <v xml:space="preserve"> </v>
      </c>
      <c r="DO117" s="76" t="str">
        <f t="shared" si="143"/>
        <v/>
      </c>
      <c r="DP117" s="76"/>
      <c r="DQ117" s="76" t="str">
        <f t="shared" si="144"/>
        <v xml:space="preserve"> </v>
      </c>
      <c r="DR117" s="76" t="str">
        <f t="shared" si="145"/>
        <v/>
      </c>
      <c r="DS117" s="76"/>
      <c r="DT117" s="76" t="str">
        <f t="shared" si="146"/>
        <v>Catorce</v>
      </c>
      <c r="DU117" s="76" t="str">
        <f t="shared" si="147"/>
        <v xml:space="preserve"> Pesos</v>
      </c>
      <c r="DV117" s="76" t="str">
        <f t="shared" si="148"/>
        <v xml:space="preserve"> </v>
      </c>
      <c r="DW117" s="76" t="str">
        <f t="shared" si="149"/>
        <v/>
      </c>
      <c r="DX117" s="76"/>
      <c r="DY117" s="76"/>
      <c r="DZ117" s="76"/>
      <c r="EA117" s="76" t="str">
        <f t="shared" si="150"/>
        <v xml:space="preserve"> </v>
      </c>
      <c r="EB117" s="76"/>
      <c r="EC117" s="76"/>
      <c r="ED117" s="76" t="str">
        <f t="shared" si="151"/>
        <v xml:space="preserve"> </v>
      </c>
      <c r="EE117" s="76"/>
      <c r="EF117" s="76"/>
      <c r="EG117" s="79" t="str">
        <f t="shared" si="152"/>
        <v xml:space="preserve"> </v>
      </c>
      <c r="EH117" s="76"/>
      <c r="EI117" s="76"/>
      <c r="EJ117" s="79" t="str">
        <f t="shared" si="153"/>
        <v xml:space="preserve"> </v>
      </c>
      <c r="EK117" s="76"/>
      <c r="EL117" s="76"/>
      <c r="EM117" s="79" t="str">
        <f t="shared" si="154"/>
        <v>Ciento Catorce Pesos</v>
      </c>
      <c r="EN117" s="79"/>
      <c r="EO117" s="79" t="str">
        <f t="shared" si="155"/>
        <v xml:space="preserve"> </v>
      </c>
      <c r="EP117" s="76"/>
    </row>
    <row r="118" spans="1:146" hidden="1" x14ac:dyDescent="0.2">
      <c r="A118" s="74">
        <v>115</v>
      </c>
      <c r="B118" s="75" t="str">
        <f t="shared" si="85"/>
        <v>Ciento Quince Pesos M/L</v>
      </c>
      <c r="C118" s="76"/>
      <c r="D118" s="77">
        <f t="shared" si="86"/>
        <v>115</v>
      </c>
      <c r="E118" s="76" t="str">
        <f t="shared" si="87"/>
        <v/>
      </c>
      <c r="F118" s="76" t="str">
        <f t="shared" si="88"/>
        <v xml:space="preserve"> Pesos</v>
      </c>
      <c r="G118" s="76" t="str">
        <f t="shared" si="89"/>
        <v xml:space="preserve">  billones</v>
      </c>
      <c r="H118" s="76"/>
      <c r="I118" s="76" t="str">
        <f t="shared" si="90"/>
        <v xml:space="preserve"> Pesos</v>
      </c>
      <c r="J118" s="76" t="s">
        <v>79</v>
      </c>
      <c r="K118" s="76"/>
      <c r="L118" s="76" t="str">
        <f t="shared" si="91"/>
        <v xml:space="preserve"> Pesos</v>
      </c>
      <c r="M118" s="76" t="str">
        <f t="shared" si="92"/>
        <v xml:space="preserve">  millones</v>
      </c>
      <c r="N118" s="76"/>
      <c r="O118" s="76" t="str">
        <f t="shared" si="93"/>
        <v xml:space="preserve"> Pesos</v>
      </c>
      <c r="P118" s="76" t="s">
        <v>79</v>
      </c>
      <c r="Q118" s="76"/>
      <c r="R118" s="76" t="str">
        <f t="shared" si="94"/>
        <v xml:space="preserve"> y </v>
      </c>
      <c r="S118" s="76" t="str">
        <f t="shared" si="95"/>
        <v xml:space="preserve"> Pesos</v>
      </c>
      <c r="T118" s="76" t="str">
        <f t="shared" si="96"/>
        <v xml:space="preserve"> Centavos</v>
      </c>
      <c r="U118" s="76" t="str">
        <f t="shared" si="97"/>
        <v xml:space="preserve"> centavos</v>
      </c>
      <c r="V118" s="76">
        <v>15</v>
      </c>
      <c r="W118" s="76">
        <v>14</v>
      </c>
      <c r="X118" s="76">
        <v>13</v>
      </c>
      <c r="Y118" s="76">
        <v>12</v>
      </c>
      <c r="Z118" s="76">
        <v>11</v>
      </c>
      <c r="AA118" s="76">
        <v>10</v>
      </c>
      <c r="AB118" s="76">
        <v>9</v>
      </c>
      <c r="AC118" s="76">
        <f t="shared" si="162"/>
        <v>8</v>
      </c>
      <c r="AD118" s="76">
        <f t="shared" si="162"/>
        <v>7</v>
      </c>
      <c r="AE118" s="76">
        <f t="shared" si="162"/>
        <v>6</v>
      </c>
      <c r="AF118" s="76">
        <f t="shared" si="162"/>
        <v>5</v>
      </c>
      <c r="AG118" s="76">
        <f t="shared" si="162"/>
        <v>4</v>
      </c>
      <c r="AH118" s="76">
        <f t="shared" si="162"/>
        <v>3</v>
      </c>
      <c r="AI118" s="76">
        <f t="shared" si="162"/>
        <v>2</v>
      </c>
      <c r="AJ118" s="76">
        <f t="shared" si="162"/>
        <v>1</v>
      </c>
      <c r="AK118" s="76">
        <f t="shared" si="162"/>
        <v>0</v>
      </c>
      <c r="AL118" s="76">
        <f t="shared" si="162"/>
        <v>-1</v>
      </c>
      <c r="AM118" s="76">
        <f t="shared" si="162"/>
        <v>-2</v>
      </c>
      <c r="AN118" s="76"/>
      <c r="AO118" s="78">
        <f t="shared" si="160"/>
        <v>0</v>
      </c>
      <c r="AP118" s="78">
        <f t="shared" si="160"/>
        <v>0</v>
      </c>
      <c r="AQ118" s="78">
        <f t="shared" si="160"/>
        <v>0</v>
      </c>
      <c r="AR118" s="78">
        <f t="shared" si="160"/>
        <v>0</v>
      </c>
      <c r="AS118" s="78">
        <f t="shared" si="160"/>
        <v>0</v>
      </c>
      <c r="AT118" s="78">
        <f t="shared" si="160"/>
        <v>0</v>
      </c>
      <c r="AU118" s="78">
        <f t="shared" si="160"/>
        <v>0</v>
      </c>
      <c r="AV118" s="78">
        <f t="shared" si="159"/>
        <v>0</v>
      </c>
      <c r="AW118" s="78">
        <f t="shared" si="159"/>
        <v>0</v>
      </c>
      <c r="AX118" s="78">
        <f t="shared" si="159"/>
        <v>0</v>
      </c>
      <c r="AY118" s="78">
        <f t="shared" si="159"/>
        <v>0</v>
      </c>
      <c r="AZ118" s="78">
        <f t="shared" si="159"/>
        <v>0</v>
      </c>
      <c r="BA118" s="78">
        <f t="shared" si="159"/>
        <v>1</v>
      </c>
      <c r="BB118" s="78">
        <f t="shared" si="159"/>
        <v>11</v>
      </c>
      <c r="BC118" s="78">
        <f t="shared" si="159"/>
        <v>115</v>
      </c>
      <c r="BD118" s="78">
        <f t="shared" si="159"/>
        <v>1150</v>
      </c>
      <c r="BE118" s="78">
        <f t="shared" si="158"/>
        <v>11500</v>
      </c>
      <c r="BF118" s="76"/>
      <c r="BG118" s="76">
        <f t="shared" si="98"/>
        <v>0</v>
      </c>
      <c r="BH118" s="78">
        <f t="shared" si="99"/>
        <v>0</v>
      </c>
      <c r="BI118" s="78">
        <f t="shared" si="100"/>
        <v>0</v>
      </c>
      <c r="BJ118" s="78">
        <f t="shared" si="101"/>
        <v>0</v>
      </c>
      <c r="BK118" s="78">
        <f t="shared" si="102"/>
        <v>0</v>
      </c>
      <c r="BL118" s="78">
        <f t="shared" si="103"/>
        <v>0</v>
      </c>
      <c r="BM118" s="78">
        <f t="shared" si="104"/>
        <v>0</v>
      </c>
      <c r="BN118" s="78">
        <f t="shared" si="105"/>
        <v>0</v>
      </c>
      <c r="BO118" s="78">
        <f t="shared" si="106"/>
        <v>0</v>
      </c>
      <c r="BP118" s="78">
        <f t="shared" si="107"/>
        <v>0</v>
      </c>
      <c r="BQ118" s="78">
        <f t="shared" si="108"/>
        <v>0</v>
      </c>
      <c r="BR118" s="78">
        <f t="shared" si="109"/>
        <v>0</v>
      </c>
      <c r="BS118" s="78">
        <f t="shared" si="110"/>
        <v>100</v>
      </c>
      <c r="BT118" s="78">
        <f t="shared" si="111"/>
        <v>10</v>
      </c>
      <c r="BU118" s="78">
        <f t="shared" si="112"/>
        <v>5</v>
      </c>
      <c r="BV118" s="78">
        <f t="shared" si="113"/>
        <v>0</v>
      </c>
      <c r="BW118" s="78">
        <f t="shared" si="114"/>
        <v>0</v>
      </c>
      <c r="BX118" s="76"/>
      <c r="BY118" s="76"/>
      <c r="BZ118" s="78">
        <f t="shared" si="115"/>
        <v>0</v>
      </c>
      <c r="CA118" s="78"/>
      <c r="CB118" s="78"/>
      <c r="CC118" s="78">
        <f t="shared" si="116"/>
        <v>0</v>
      </c>
      <c r="CD118" s="78"/>
      <c r="CE118" s="78"/>
      <c r="CF118" s="78">
        <f t="shared" si="117"/>
        <v>0</v>
      </c>
      <c r="CG118" s="76"/>
      <c r="CH118" s="78"/>
      <c r="CI118" s="78">
        <f t="shared" si="118"/>
        <v>0</v>
      </c>
      <c r="CJ118" s="76"/>
      <c r="CK118" s="78"/>
      <c r="CL118" s="78">
        <f t="shared" si="119"/>
        <v>15</v>
      </c>
      <c r="CM118" s="76"/>
      <c r="CN118" s="78">
        <f t="shared" si="120"/>
        <v>0</v>
      </c>
      <c r="CO118" s="76"/>
      <c r="CP118" s="76"/>
      <c r="CQ118" s="76" t="str">
        <f t="shared" si="121"/>
        <v/>
      </c>
      <c r="CR118" s="76" t="str">
        <f t="shared" si="122"/>
        <v/>
      </c>
      <c r="CS118" s="76" t="str">
        <f t="shared" si="123"/>
        <v xml:space="preserve">   billones</v>
      </c>
      <c r="CT118" s="76" t="str">
        <f t="shared" si="124"/>
        <v/>
      </c>
      <c r="CU118" s="76" t="str">
        <f t="shared" si="125"/>
        <v/>
      </c>
      <c r="CV118" s="76" t="str">
        <f t="shared" si="126"/>
        <v xml:space="preserve">  mil</v>
      </c>
      <c r="CW118" s="76" t="str">
        <f t="shared" si="127"/>
        <v/>
      </c>
      <c r="CX118" s="76" t="str">
        <f t="shared" si="128"/>
        <v/>
      </c>
      <c r="CY118" s="76" t="str">
        <f t="shared" si="129"/>
        <v xml:space="preserve">   millones</v>
      </c>
      <c r="CZ118" s="76" t="str">
        <f t="shared" si="130"/>
        <v/>
      </c>
      <c r="DA118" s="76" t="str">
        <f t="shared" si="131"/>
        <v/>
      </c>
      <c r="DB118" s="76" t="str">
        <f t="shared" si="132"/>
        <v xml:space="preserve">  mil</v>
      </c>
      <c r="DC118" s="76" t="str">
        <f t="shared" si="133"/>
        <v xml:space="preserve">Ciento </v>
      </c>
      <c r="DD118" s="76" t="str">
        <f t="shared" si="134"/>
        <v xml:space="preserve">Diez y </v>
      </c>
      <c r="DE118" s="76" t="str">
        <f t="shared" si="135"/>
        <v>Cinco Pesos</v>
      </c>
      <c r="DF118" s="76" t="str">
        <f t="shared" si="136"/>
        <v xml:space="preserve">  Centavos</v>
      </c>
      <c r="DG118" s="76" t="str">
        <f t="shared" si="137"/>
        <v xml:space="preserve">  centavos</v>
      </c>
      <c r="DH118" s="76" t="str">
        <f t="shared" si="138"/>
        <v xml:space="preserve"> </v>
      </c>
      <c r="DI118" s="76" t="str">
        <f t="shared" si="139"/>
        <v/>
      </c>
      <c r="DJ118" s="76"/>
      <c r="DK118" s="76" t="str">
        <f t="shared" si="140"/>
        <v xml:space="preserve"> </v>
      </c>
      <c r="DL118" s="76" t="str">
        <f t="shared" si="141"/>
        <v/>
      </c>
      <c r="DM118" s="76"/>
      <c r="DN118" s="76" t="str">
        <f t="shared" si="142"/>
        <v xml:space="preserve"> </v>
      </c>
      <c r="DO118" s="76" t="str">
        <f t="shared" si="143"/>
        <v/>
      </c>
      <c r="DP118" s="76"/>
      <c r="DQ118" s="76" t="str">
        <f t="shared" si="144"/>
        <v xml:space="preserve"> </v>
      </c>
      <c r="DR118" s="76" t="str">
        <f t="shared" si="145"/>
        <v/>
      </c>
      <c r="DS118" s="76"/>
      <c r="DT118" s="76" t="str">
        <f t="shared" si="146"/>
        <v>Quince</v>
      </c>
      <c r="DU118" s="76" t="str">
        <f t="shared" si="147"/>
        <v xml:space="preserve"> Pesos</v>
      </c>
      <c r="DV118" s="76" t="str">
        <f t="shared" si="148"/>
        <v xml:space="preserve"> </v>
      </c>
      <c r="DW118" s="76" t="str">
        <f t="shared" si="149"/>
        <v/>
      </c>
      <c r="DX118" s="76"/>
      <c r="DY118" s="76"/>
      <c r="DZ118" s="76"/>
      <c r="EA118" s="76" t="str">
        <f t="shared" si="150"/>
        <v xml:space="preserve"> </v>
      </c>
      <c r="EB118" s="76"/>
      <c r="EC118" s="76"/>
      <c r="ED118" s="76" t="str">
        <f t="shared" si="151"/>
        <v xml:space="preserve"> </v>
      </c>
      <c r="EE118" s="76"/>
      <c r="EF118" s="76"/>
      <c r="EG118" s="79" t="str">
        <f t="shared" si="152"/>
        <v xml:space="preserve"> </v>
      </c>
      <c r="EH118" s="76"/>
      <c r="EI118" s="76"/>
      <c r="EJ118" s="79" t="str">
        <f t="shared" si="153"/>
        <v xml:space="preserve"> </v>
      </c>
      <c r="EK118" s="76"/>
      <c r="EL118" s="76"/>
      <c r="EM118" s="79" t="str">
        <f t="shared" si="154"/>
        <v>Ciento Quince Pesos</v>
      </c>
      <c r="EN118" s="79"/>
      <c r="EO118" s="79" t="str">
        <f t="shared" si="155"/>
        <v xml:space="preserve"> </v>
      </c>
      <c r="EP118" s="76"/>
    </row>
    <row r="119" spans="1:146" hidden="1" x14ac:dyDescent="0.2">
      <c r="A119" s="74">
        <v>116</v>
      </c>
      <c r="B119" s="75" t="str">
        <f t="shared" si="85"/>
        <v>Ciento Dieciseis Pesos M/L</v>
      </c>
      <c r="C119" s="76"/>
      <c r="D119" s="77">
        <f t="shared" si="86"/>
        <v>116</v>
      </c>
      <c r="E119" s="76" t="str">
        <f t="shared" si="87"/>
        <v/>
      </c>
      <c r="F119" s="76" t="str">
        <f t="shared" si="88"/>
        <v xml:space="preserve"> Pesos</v>
      </c>
      <c r="G119" s="76" t="str">
        <f t="shared" si="89"/>
        <v xml:space="preserve">  billones</v>
      </c>
      <c r="H119" s="76"/>
      <c r="I119" s="76" t="str">
        <f t="shared" si="90"/>
        <v xml:space="preserve"> Pesos</v>
      </c>
      <c r="J119" s="76" t="s">
        <v>79</v>
      </c>
      <c r="K119" s="76"/>
      <c r="L119" s="76" t="str">
        <f t="shared" si="91"/>
        <v xml:space="preserve"> Pesos</v>
      </c>
      <c r="M119" s="76" t="str">
        <f t="shared" si="92"/>
        <v xml:space="preserve">  millones</v>
      </c>
      <c r="N119" s="76"/>
      <c r="O119" s="76" t="str">
        <f t="shared" si="93"/>
        <v xml:space="preserve"> Pesos</v>
      </c>
      <c r="P119" s="76" t="s">
        <v>79</v>
      </c>
      <c r="Q119" s="76"/>
      <c r="R119" s="76" t="str">
        <f t="shared" si="94"/>
        <v xml:space="preserve"> y </v>
      </c>
      <c r="S119" s="76" t="str">
        <f t="shared" si="95"/>
        <v xml:space="preserve"> Pesos</v>
      </c>
      <c r="T119" s="76" t="str">
        <f t="shared" si="96"/>
        <v xml:space="preserve"> Centavos</v>
      </c>
      <c r="U119" s="76" t="str">
        <f t="shared" si="97"/>
        <v xml:space="preserve"> centavos</v>
      </c>
      <c r="V119" s="76">
        <v>15</v>
      </c>
      <c r="W119" s="76">
        <v>14</v>
      </c>
      <c r="X119" s="76">
        <v>13</v>
      </c>
      <c r="Y119" s="76">
        <v>12</v>
      </c>
      <c r="Z119" s="76">
        <v>11</v>
      </c>
      <c r="AA119" s="76">
        <v>10</v>
      </c>
      <c r="AB119" s="76">
        <v>9</v>
      </c>
      <c r="AC119" s="76">
        <f t="shared" si="162"/>
        <v>8</v>
      </c>
      <c r="AD119" s="76">
        <f t="shared" si="162"/>
        <v>7</v>
      </c>
      <c r="AE119" s="76">
        <f t="shared" si="162"/>
        <v>6</v>
      </c>
      <c r="AF119" s="76">
        <f t="shared" si="162"/>
        <v>5</v>
      </c>
      <c r="AG119" s="76">
        <f t="shared" si="162"/>
        <v>4</v>
      </c>
      <c r="AH119" s="76">
        <f t="shared" si="162"/>
        <v>3</v>
      </c>
      <c r="AI119" s="76">
        <f t="shared" si="162"/>
        <v>2</v>
      </c>
      <c r="AJ119" s="76">
        <f t="shared" si="162"/>
        <v>1</v>
      </c>
      <c r="AK119" s="76">
        <f t="shared" si="162"/>
        <v>0</v>
      </c>
      <c r="AL119" s="76">
        <f t="shared" si="162"/>
        <v>-1</v>
      </c>
      <c r="AM119" s="76">
        <f t="shared" si="162"/>
        <v>-2</v>
      </c>
      <c r="AN119" s="76"/>
      <c r="AO119" s="78">
        <f t="shared" si="160"/>
        <v>0</v>
      </c>
      <c r="AP119" s="78">
        <f t="shared" si="160"/>
        <v>0</v>
      </c>
      <c r="AQ119" s="78">
        <f t="shared" si="160"/>
        <v>0</v>
      </c>
      <c r="AR119" s="78">
        <f t="shared" si="160"/>
        <v>0</v>
      </c>
      <c r="AS119" s="78">
        <f t="shared" si="160"/>
        <v>0</v>
      </c>
      <c r="AT119" s="78">
        <f t="shared" si="160"/>
        <v>0</v>
      </c>
      <c r="AU119" s="78">
        <f t="shared" si="160"/>
        <v>0</v>
      </c>
      <c r="AV119" s="78">
        <f t="shared" si="159"/>
        <v>0</v>
      </c>
      <c r="AW119" s="78">
        <f t="shared" si="159"/>
        <v>0</v>
      </c>
      <c r="AX119" s="78">
        <f t="shared" si="159"/>
        <v>0</v>
      </c>
      <c r="AY119" s="78">
        <f t="shared" si="159"/>
        <v>0</v>
      </c>
      <c r="AZ119" s="78">
        <f t="shared" si="159"/>
        <v>0</v>
      </c>
      <c r="BA119" s="78">
        <f t="shared" si="159"/>
        <v>1</v>
      </c>
      <c r="BB119" s="78">
        <f t="shared" si="159"/>
        <v>11</v>
      </c>
      <c r="BC119" s="78">
        <f t="shared" si="159"/>
        <v>116</v>
      </c>
      <c r="BD119" s="78">
        <f t="shared" si="159"/>
        <v>1160</v>
      </c>
      <c r="BE119" s="78">
        <f t="shared" si="158"/>
        <v>11600</v>
      </c>
      <c r="BF119" s="76"/>
      <c r="BG119" s="76">
        <f t="shared" si="98"/>
        <v>0</v>
      </c>
      <c r="BH119" s="78">
        <f t="shared" si="99"/>
        <v>0</v>
      </c>
      <c r="BI119" s="78">
        <f t="shared" si="100"/>
        <v>0</v>
      </c>
      <c r="BJ119" s="78">
        <f t="shared" si="101"/>
        <v>0</v>
      </c>
      <c r="BK119" s="78">
        <f t="shared" si="102"/>
        <v>0</v>
      </c>
      <c r="BL119" s="78">
        <f t="shared" si="103"/>
        <v>0</v>
      </c>
      <c r="BM119" s="78">
        <f t="shared" si="104"/>
        <v>0</v>
      </c>
      <c r="BN119" s="78">
        <f t="shared" si="105"/>
        <v>0</v>
      </c>
      <c r="BO119" s="78">
        <f t="shared" si="106"/>
        <v>0</v>
      </c>
      <c r="BP119" s="78">
        <f t="shared" si="107"/>
        <v>0</v>
      </c>
      <c r="BQ119" s="78">
        <f t="shared" si="108"/>
        <v>0</v>
      </c>
      <c r="BR119" s="78">
        <f t="shared" si="109"/>
        <v>0</v>
      </c>
      <c r="BS119" s="78">
        <f t="shared" si="110"/>
        <v>100</v>
      </c>
      <c r="BT119" s="78">
        <f t="shared" si="111"/>
        <v>10</v>
      </c>
      <c r="BU119" s="78">
        <f t="shared" si="112"/>
        <v>6</v>
      </c>
      <c r="BV119" s="78">
        <f t="shared" si="113"/>
        <v>0</v>
      </c>
      <c r="BW119" s="78">
        <f t="shared" si="114"/>
        <v>0</v>
      </c>
      <c r="BX119" s="76"/>
      <c r="BY119" s="76"/>
      <c r="BZ119" s="78">
        <f t="shared" si="115"/>
        <v>0</v>
      </c>
      <c r="CA119" s="78"/>
      <c r="CB119" s="78"/>
      <c r="CC119" s="78">
        <f t="shared" si="116"/>
        <v>0</v>
      </c>
      <c r="CD119" s="78"/>
      <c r="CE119" s="78"/>
      <c r="CF119" s="78">
        <f t="shared" si="117"/>
        <v>0</v>
      </c>
      <c r="CG119" s="76"/>
      <c r="CH119" s="78"/>
      <c r="CI119" s="78">
        <f t="shared" si="118"/>
        <v>0</v>
      </c>
      <c r="CJ119" s="76"/>
      <c r="CK119" s="78"/>
      <c r="CL119" s="78">
        <f t="shared" si="119"/>
        <v>16</v>
      </c>
      <c r="CM119" s="76"/>
      <c r="CN119" s="78">
        <f t="shared" si="120"/>
        <v>0</v>
      </c>
      <c r="CO119" s="76"/>
      <c r="CP119" s="76"/>
      <c r="CQ119" s="76" t="str">
        <f t="shared" si="121"/>
        <v/>
      </c>
      <c r="CR119" s="76" t="str">
        <f t="shared" si="122"/>
        <v/>
      </c>
      <c r="CS119" s="76" t="str">
        <f t="shared" si="123"/>
        <v xml:space="preserve">   billones</v>
      </c>
      <c r="CT119" s="76" t="str">
        <f t="shared" si="124"/>
        <v/>
      </c>
      <c r="CU119" s="76" t="str">
        <f t="shared" si="125"/>
        <v/>
      </c>
      <c r="CV119" s="76" t="str">
        <f t="shared" si="126"/>
        <v xml:space="preserve">  mil</v>
      </c>
      <c r="CW119" s="76" t="str">
        <f t="shared" si="127"/>
        <v/>
      </c>
      <c r="CX119" s="76" t="str">
        <f t="shared" si="128"/>
        <v/>
      </c>
      <c r="CY119" s="76" t="str">
        <f t="shared" si="129"/>
        <v xml:space="preserve">   millones</v>
      </c>
      <c r="CZ119" s="76" t="str">
        <f t="shared" si="130"/>
        <v/>
      </c>
      <c r="DA119" s="76" t="str">
        <f t="shared" si="131"/>
        <v/>
      </c>
      <c r="DB119" s="76" t="str">
        <f t="shared" si="132"/>
        <v xml:space="preserve">  mil</v>
      </c>
      <c r="DC119" s="76" t="str">
        <f t="shared" si="133"/>
        <v xml:space="preserve">Ciento </v>
      </c>
      <c r="DD119" s="76" t="str">
        <f t="shared" si="134"/>
        <v xml:space="preserve">Diez y </v>
      </c>
      <c r="DE119" s="76" t="str">
        <f t="shared" si="135"/>
        <v>Seis Pesos</v>
      </c>
      <c r="DF119" s="76" t="str">
        <f t="shared" si="136"/>
        <v xml:space="preserve">  Centavos</v>
      </c>
      <c r="DG119" s="76" t="str">
        <f t="shared" si="137"/>
        <v xml:space="preserve">  centavos</v>
      </c>
      <c r="DH119" s="76" t="str">
        <f t="shared" si="138"/>
        <v xml:space="preserve"> </v>
      </c>
      <c r="DI119" s="76" t="str">
        <f t="shared" si="139"/>
        <v/>
      </c>
      <c r="DJ119" s="76"/>
      <c r="DK119" s="76" t="str">
        <f t="shared" si="140"/>
        <v xml:space="preserve"> </v>
      </c>
      <c r="DL119" s="76" t="str">
        <f t="shared" si="141"/>
        <v/>
      </c>
      <c r="DM119" s="76"/>
      <c r="DN119" s="76" t="str">
        <f t="shared" si="142"/>
        <v xml:space="preserve"> </v>
      </c>
      <c r="DO119" s="76" t="str">
        <f t="shared" si="143"/>
        <v/>
      </c>
      <c r="DP119" s="76"/>
      <c r="DQ119" s="76" t="str">
        <f t="shared" si="144"/>
        <v xml:space="preserve"> </v>
      </c>
      <c r="DR119" s="76" t="str">
        <f t="shared" si="145"/>
        <v/>
      </c>
      <c r="DS119" s="76"/>
      <c r="DT119" s="76" t="str">
        <f t="shared" si="146"/>
        <v>Dieciseis</v>
      </c>
      <c r="DU119" s="76" t="str">
        <f t="shared" si="147"/>
        <v xml:space="preserve"> Pesos</v>
      </c>
      <c r="DV119" s="76" t="str">
        <f t="shared" si="148"/>
        <v xml:space="preserve"> </v>
      </c>
      <c r="DW119" s="76" t="str">
        <f t="shared" si="149"/>
        <v/>
      </c>
      <c r="DX119" s="76"/>
      <c r="DY119" s="76"/>
      <c r="DZ119" s="76"/>
      <c r="EA119" s="76" t="str">
        <f t="shared" si="150"/>
        <v xml:space="preserve"> </v>
      </c>
      <c r="EB119" s="76"/>
      <c r="EC119" s="76"/>
      <c r="ED119" s="76" t="str">
        <f t="shared" si="151"/>
        <v xml:space="preserve"> </v>
      </c>
      <c r="EE119" s="76"/>
      <c r="EF119" s="76"/>
      <c r="EG119" s="79" t="str">
        <f t="shared" si="152"/>
        <v xml:space="preserve"> </v>
      </c>
      <c r="EH119" s="76"/>
      <c r="EI119" s="76"/>
      <c r="EJ119" s="79" t="str">
        <f t="shared" si="153"/>
        <v xml:space="preserve"> </v>
      </c>
      <c r="EK119" s="76"/>
      <c r="EL119" s="76"/>
      <c r="EM119" s="79" t="str">
        <f t="shared" si="154"/>
        <v>Ciento Dieciseis Pesos</v>
      </c>
      <c r="EN119" s="79"/>
      <c r="EO119" s="79" t="str">
        <f t="shared" si="155"/>
        <v xml:space="preserve"> </v>
      </c>
      <c r="EP119" s="76"/>
    </row>
    <row r="120" spans="1:146" hidden="1" x14ac:dyDescent="0.2">
      <c r="A120" s="74">
        <v>117</v>
      </c>
      <c r="B120" s="75" t="str">
        <f t="shared" si="85"/>
        <v>Ciento Diecisiete Pesos M/L</v>
      </c>
      <c r="C120" s="76"/>
      <c r="D120" s="77">
        <f t="shared" si="86"/>
        <v>117</v>
      </c>
      <c r="E120" s="76" t="str">
        <f t="shared" si="87"/>
        <v/>
      </c>
      <c r="F120" s="76" t="str">
        <f t="shared" si="88"/>
        <v xml:space="preserve"> Pesos</v>
      </c>
      <c r="G120" s="76" t="str">
        <f t="shared" si="89"/>
        <v xml:space="preserve">  billones</v>
      </c>
      <c r="H120" s="76"/>
      <c r="I120" s="76" t="str">
        <f t="shared" si="90"/>
        <v xml:space="preserve"> Pesos</v>
      </c>
      <c r="J120" s="76" t="s">
        <v>79</v>
      </c>
      <c r="K120" s="76"/>
      <c r="L120" s="76" t="str">
        <f t="shared" si="91"/>
        <v xml:space="preserve"> Pesos</v>
      </c>
      <c r="M120" s="76" t="str">
        <f t="shared" si="92"/>
        <v xml:space="preserve">  millones</v>
      </c>
      <c r="N120" s="76"/>
      <c r="O120" s="76" t="str">
        <f t="shared" si="93"/>
        <v xml:space="preserve"> Pesos</v>
      </c>
      <c r="P120" s="76" t="s">
        <v>79</v>
      </c>
      <c r="Q120" s="76"/>
      <c r="R120" s="76" t="str">
        <f t="shared" si="94"/>
        <v xml:space="preserve"> y </v>
      </c>
      <c r="S120" s="76" t="str">
        <f t="shared" si="95"/>
        <v xml:space="preserve"> Pesos</v>
      </c>
      <c r="T120" s="76" t="str">
        <f t="shared" si="96"/>
        <v xml:space="preserve"> Centavos</v>
      </c>
      <c r="U120" s="76" t="str">
        <f t="shared" si="97"/>
        <v xml:space="preserve"> centavos</v>
      </c>
      <c r="V120" s="76">
        <v>15</v>
      </c>
      <c r="W120" s="76">
        <v>14</v>
      </c>
      <c r="X120" s="76">
        <v>13</v>
      </c>
      <c r="Y120" s="76">
        <v>12</v>
      </c>
      <c r="Z120" s="76">
        <v>11</v>
      </c>
      <c r="AA120" s="76">
        <v>10</v>
      </c>
      <c r="AB120" s="76">
        <v>9</v>
      </c>
      <c r="AC120" s="76">
        <f t="shared" si="162"/>
        <v>8</v>
      </c>
      <c r="AD120" s="76">
        <f t="shared" si="162"/>
        <v>7</v>
      </c>
      <c r="AE120" s="76">
        <f t="shared" si="162"/>
        <v>6</v>
      </c>
      <c r="AF120" s="76">
        <f t="shared" si="162"/>
        <v>5</v>
      </c>
      <c r="AG120" s="76">
        <f t="shared" si="162"/>
        <v>4</v>
      </c>
      <c r="AH120" s="76">
        <f t="shared" si="162"/>
        <v>3</v>
      </c>
      <c r="AI120" s="76">
        <f t="shared" si="162"/>
        <v>2</v>
      </c>
      <c r="AJ120" s="76">
        <f t="shared" si="162"/>
        <v>1</v>
      </c>
      <c r="AK120" s="76">
        <f t="shared" si="162"/>
        <v>0</v>
      </c>
      <c r="AL120" s="76">
        <f t="shared" si="162"/>
        <v>-1</v>
      </c>
      <c r="AM120" s="76">
        <f t="shared" si="162"/>
        <v>-2</v>
      </c>
      <c r="AN120" s="76"/>
      <c r="AO120" s="78">
        <f t="shared" si="160"/>
        <v>0</v>
      </c>
      <c r="AP120" s="78">
        <f t="shared" si="160"/>
        <v>0</v>
      </c>
      <c r="AQ120" s="78">
        <f t="shared" si="160"/>
        <v>0</v>
      </c>
      <c r="AR120" s="78">
        <f t="shared" si="160"/>
        <v>0</v>
      </c>
      <c r="AS120" s="78">
        <f t="shared" si="160"/>
        <v>0</v>
      </c>
      <c r="AT120" s="78">
        <f t="shared" si="160"/>
        <v>0</v>
      </c>
      <c r="AU120" s="78">
        <f t="shared" si="160"/>
        <v>0</v>
      </c>
      <c r="AV120" s="78">
        <f t="shared" si="159"/>
        <v>0</v>
      </c>
      <c r="AW120" s="78">
        <f t="shared" si="159"/>
        <v>0</v>
      </c>
      <c r="AX120" s="78">
        <f t="shared" si="159"/>
        <v>0</v>
      </c>
      <c r="AY120" s="78">
        <f t="shared" ref="AY120:BE160" si="163">INT($D120/10^AG120)</f>
        <v>0</v>
      </c>
      <c r="AZ120" s="78">
        <f t="shared" si="163"/>
        <v>0</v>
      </c>
      <c r="BA120" s="78">
        <f t="shared" si="163"/>
        <v>1</v>
      </c>
      <c r="BB120" s="78">
        <f t="shared" si="163"/>
        <v>11</v>
      </c>
      <c r="BC120" s="78">
        <f t="shared" si="163"/>
        <v>117</v>
      </c>
      <c r="BD120" s="78">
        <f t="shared" si="163"/>
        <v>1170</v>
      </c>
      <c r="BE120" s="78">
        <f t="shared" si="158"/>
        <v>11700</v>
      </c>
      <c r="BF120" s="76"/>
      <c r="BG120" s="76">
        <f t="shared" si="98"/>
        <v>0</v>
      </c>
      <c r="BH120" s="78">
        <f t="shared" si="99"/>
        <v>0</v>
      </c>
      <c r="BI120" s="78">
        <f t="shared" si="100"/>
        <v>0</v>
      </c>
      <c r="BJ120" s="78">
        <f t="shared" si="101"/>
        <v>0</v>
      </c>
      <c r="BK120" s="78">
        <f t="shared" si="102"/>
        <v>0</v>
      </c>
      <c r="BL120" s="78">
        <f t="shared" si="103"/>
        <v>0</v>
      </c>
      <c r="BM120" s="78">
        <f t="shared" si="104"/>
        <v>0</v>
      </c>
      <c r="BN120" s="78">
        <f t="shared" si="105"/>
        <v>0</v>
      </c>
      <c r="BO120" s="78">
        <f t="shared" si="106"/>
        <v>0</v>
      </c>
      <c r="BP120" s="78">
        <f t="shared" si="107"/>
        <v>0</v>
      </c>
      <c r="BQ120" s="78">
        <f t="shared" si="108"/>
        <v>0</v>
      </c>
      <c r="BR120" s="78">
        <f t="shared" si="109"/>
        <v>0</v>
      </c>
      <c r="BS120" s="78">
        <f t="shared" si="110"/>
        <v>100</v>
      </c>
      <c r="BT120" s="78">
        <f t="shared" si="111"/>
        <v>10</v>
      </c>
      <c r="BU120" s="78">
        <f t="shared" si="112"/>
        <v>7</v>
      </c>
      <c r="BV120" s="78">
        <f t="shared" si="113"/>
        <v>0</v>
      </c>
      <c r="BW120" s="78">
        <f t="shared" si="114"/>
        <v>0</v>
      </c>
      <c r="BX120" s="76"/>
      <c r="BY120" s="76"/>
      <c r="BZ120" s="78">
        <f t="shared" si="115"/>
        <v>0</v>
      </c>
      <c r="CA120" s="78"/>
      <c r="CB120" s="78"/>
      <c r="CC120" s="78">
        <f t="shared" si="116"/>
        <v>0</v>
      </c>
      <c r="CD120" s="78"/>
      <c r="CE120" s="78"/>
      <c r="CF120" s="78">
        <f t="shared" si="117"/>
        <v>0</v>
      </c>
      <c r="CG120" s="76"/>
      <c r="CH120" s="78"/>
      <c r="CI120" s="78">
        <f t="shared" si="118"/>
        <v>0</v>
      </c>
      <c r="CJ120" s="76"/>
      <c r="CK120" s="78"/>
      <c r="CL120" s="78">
        <f t="shared" si="119"/>
        <v>17</v>
      </c>
      <c r="CM120" s="76"/>
      <c r="CN120" s="78">
        <f t="shared" si="120"/>
        <v>0</v>
      </c>
      <c r="CO120" s="76"/>
      <c r="CP120" s="76"/>
      <c r="CQ120" s="76" t="str">
        <f t="shared" si="121"/>
        <v/>
      </c>
      <c r="CR120" s="76" t="str">
        <f t="shared" si="122"/>
        <v/>
      </c>
      <c r="CS120" s="76" t="str">
        <f t="shared" si="123"/>
        <v xml:space="preserve">   billones</v>
      </c>
      <c r="CT120" s="76" t="str">
        <f t="shared" si="124"/>
        <v/>
      </c>
      <c r="CU120" s="76" t="str">
        <f t="shared" si="125"/>
        <v/>
      </c>
      <c r="CV120" s="76" t="str">
        <f t="shared" si="126"/>
        <v xml:space="preserve">  mil</v>
      </c>
      <c r="CW120" s="76" t="str">
        <f t="shared" si="127"/>
        <v/>
      </c>
      <c r="CX120" s="76" t="str">
        <f t="shared" si="128"/>
        <v/>
      </c>
      <c r="CY120" s="76" t="str">
        <f t="shared" si="129"/>
        <v xml:space="preserve">   millones</v>
      </c>
      <c r="CZ120" s="76" t="str">
        <f t="shared" si="130"/>
        <v/>
      </c>
      <c r="DA120" s="76" t="str">
        <f t="shared" si="131"/>
        <v/>
      </c>
      <c r="DB120" s="76" t="str">
        <f t="shared" si="132"/>
        <v xml:space="preserve">  mil</v>
      </c>
      <c r="DC120" s="76" t="str">
        <f t="shared" si="133"/>
        <v xml:space="preserve">Ciento </v>
      </c>
      <c r="DD120" s="76" t="str">
        <f t="shared" si="134"/>
        <v xml:space="preserve">Diez y </v>
      </c>
      <c r="DE120" s="76" t="str">
        <f t="shared" si="135"/>
        <v>Siete Pesos</v>
      </c>
      <c r="DF120" s="76" t="str">
        <f t="shared" si="136"/>
        <v xml:space="preserve">  Centavos</v>
      </c>
      <c r="DG120" s="76" t="str">
        <f t="shared" si="137"/>
        <v xml:space="preserve">  centavos</v>
      </c>
      <c r="DH120" s="76" t="str">
        <f t="shared" si="138"/>
        <v xml:space="preserve"> </v>
      </c>
      <c r="DI120" s="76" t="str">
        <f t="shared" si="139"/>
        <v/>
      </c>
      <c r="DJ120" s="76"/>
      <c r="DK120" s="76" t="str">
        <f t="shared" si="140"/>
        <v xml:space="preserve"> </v>
      </c>
      <c r="DL120" s="76" t="str">
        <f t="shared" si="141"/>
        <v/>
      </c>
      <c r="DM120" s="76"/>
      <c r="DN120" s="76" t="str">
        <f t="shared" si="142"/>
        <v xml:space="preserve"> </v>
      </c>
      <c r="DO120" s="76" t="str">
        <f t="shared" si="143"/>
        <v/>
      </c>
      <c r="DP120" s="76"/>
      <c r="DQ120" s="76" t="str">
        <f t="shared" si="144"/>
        <v xml:space="preserve"> </v>
      </c>
      <c r="DR120" s="76" t="str">
        <f t="shared" si="145"/>
        <v/>
      </c>
      <c r="DS120" s="76"/>
      <c r="DT120" s="76" t="str">
        <f t="shared" si="146"/>
        <v>Diecisiete</v>
      </c>
      <c r="DU120" s="76" t="str">
        <f t="shared" si="147"/>
        <v xml:space="preserve"> Pesos</v>
      </c>
      <c r="DV120" s="76" t="str">
        <f t="shared" si="148"/>
        <v xml:space="preserve"> </v>
      </c>
      <c r="DW120" s="76" t="str">
        <f t="shared" si="149"/>
        <v/>
      </c>
      <c r="DX120" s="76"/>
      <c r="DY120" s="76"/>
      <c r="DZ120" s="76"/>
      <c r="EA120" s="76" t="str">
        <f t="shared" si="150"/>
        <v xml:space="preserve"> </v>
      </c>
      <c r="EB120" s="76"/>
      <c r="EC120" s="76"/>
      <c r="ED120" s="76" t="str">
        <f t="shared" si="151"/>
        <v xml:space="preserve"> </v>
      </c>
      <c r="EE120" s="76"/>
      <c r="EF120" s="76"/>
      <c r="EG120" s="79" t="str">
        <f t="shared" si="152"/>
        <v xml:space="preserve"> </v>
      </c>
      <c r="EH120" s="76"/>
      <c r="EI120" s="76"/>
      <c r="EJ120" s="79" t="str">
        <f t="shared" si="153"/>
        <v xml:space="preserve"> </v>
      </c>
      <c r="EK120" s="76"/>
      <c r="EL120" s="76"/>
      <c r="EM120" s="79" t="str">
        <f t="shared" si="154"/>
        <v>Ciento Diecisiete Pesos</v>
      </c>
      <c r="EN120" s="79"/>
      <c r="EO120" s="79" t="str">
        <f t="shared" si="155"/>
        <v xml:space="preserve"> </v>
      </c>
      <c r="EP120" s="76"/>
    </row>
    <row r="121" spans="1:146" hidden="1" x14ac:dyDescent="0.2">
      <c r="A121" s="74">
        <v>118</v>
      </c>
      <c r="B121" s="75" t="str">
        <f t="shared" si="85"/>
        <v>Ciento Dieciocho Pesos M/L</v>
      </c>
      <c r="C121" s="76"/>
      <c r="D121" s="77">
        <f t="shared" si="86"/>
        <v>118</v>
      </c>
      <c r="E121" s="76" t="str">
        <f t="shared" si="87"/>
        <v/>
      </c>
      <c r="F121" s="76" t="str">
        <f t="shared" si="88"/>
        <v xml:space="preserve"> Pesos</v>
      </c>
      <c r="G121" s="76" t="str">
        <f t="shared" si="89"/>
        <v xml:space="preserve">  billones</v>
      </c>
      <c r="H121" s="76"/>
      <c r="I121" s="76" t="str">
        <f t="shared" si="90"/>
        <v xml:space="preserve"> Pesos</v>
      </c>
      <c r="J121" s="76" t="s">
        <v>79</v>
      </c>
      <c r="K121" s="76"/>
      <c r="L121" s="76" t="str">
        <f t="shared" si="91"/>
        <v xml:space="preserve"> Pesos</v>
      </c>
      <c r="M121" s="76" t="str">
        <f t="shared" si="92"/>
        <v xml:space="preserve">  millones</v>
      </c>
      <c r="N121" s="76"/>
      <c r="O121" s="76" t="str">
        <f t="shared" si="93"/>
        <v xml:space="preserve"> Pesos</v>
      </c>
      <c r="P121" s="76" t="s">
        <v>79</v>
      </c>
      <c r="Q121" s="76"/>
      <c r="R121" s="76" t="str">
        <f t="shared" si="94"/>
        <v xml:space="preserve"> y </v>
      </c>
      <c r="S121" s="76" t="str">
        <f t="shared" si="95"/>
        <v xml:space="preserve"> Pesos</v>
      </c>
      <c r="T121" s="76" t="str">
        <f t="shared" si="96"/>
        <v xml:space="preserve"> Centavos</v>
      </c>
      <c r="U121" s="76" t="str">
        <f t="shared" si="97"/>
        <v xml:space="preserve"> centavos</v>
      </c>
      <c r="V121" s="76">
        <v>15</v>
      </c>
      <c r="W121" s="76">
        <v>14</v>
      </c>
      <c r="X121" s="76">
        <v>13</v>
      </c>
      <c r="Y121" s="76">
        <v>12</v>
      </c>
      <c r="Z121" s="76">
        <v>11</v>
      </c>
      <c r="AA121" s="76">
        <v>10</v>
      </c>
      <c r="AB121" s="76">
        <v>9</v>
      </c>
      <c r="AC121" s="76">
        <f t="shared" si="162"/>
        <v>8</v>
      </c>
      <c r="AD121" s="76">
        <f t="shared" si="162"/>
        <v>7</v>
      </c>
      <c r="AE121" s="76">
        <f t="shared" si="162"/>
        <v>6</v>
      </c>
      <c r="AF121" s="76">
        <f t="shared" si="162"/>
        <v>5</v>
      </c>
      <c r="AG121" s="76">
        <f t="shared" si="162"/>
        <v>4</v>
      </c>
      <c r="AH121" s="76">
        <f t="shared" si="162"/>
        <v>3</v>
      </c>
      <c r="AI121" s="76">
        <f t="shared" si="162"/>
        <v>2</v>
      </c>
      <c r="AJ121" s="76">
        <f t="shared" si="162"/>
        <v>1</v>
      </c>
      <c r="AK121" s="76">
        <f t="shared" si="162"/>
        <v>0</v>
      </c>
      <c r="AL121" s="76">
        <f t="shared" si="162"/>
        <v>-1</v>
      </c>
      <c r="AM121" s="76">
        <f t="shared" si="162"/>
        <v>-2</v>
      </c>
      <c r="AN121" s="76"/>
      <c r="AO121" s="78">
        <f t="shared" si="160"/>
        <v>0</v>
      </c>
      <c r="AP121" s="78">
        <f t="shared" si="160"/>
        <v>0</v>
      </c>
      <c r="AQ121" s="78">
        <f t="shared" si="160"/>
        <v>0</v>
      </c>
      <c r="AR121" s="78">
        <f t="shared" si="160"/>
        <v>0</v>
      </c>
      <c r="AS121" s="78">
        <f t="shared" si="160"/>
        <v>0</v>
      </c>
      <c r="AT121" s="78">
        <f t="shared" si="160"/>
        <v>0</v>
      </c>
      <c r="AU121" s="78">
        <f t="shared" si="160"/>
        <v>0</v>
      </c>
      <c r="AV121" s="78">
        <f t="shared" si="160"/>
        <v>0</v>
      </c>
      <c r="AW121" s="78">
        <f t="shared" si="160"/>
        <v>0</v>
      </c>
      <c r="AX121" s="78">
        <f t="shared" si="160"/>
        <v>0</v>
      </c>
      <c r="AY121" s="78">
        <f t="shared" si="163"/>
        <v>0</v>
      </c>
      <c r="AZ121" s="78">
        <f t="shared" si="163"/>
        <v>0</v>
      </c>
      <c r="BA121" s="78">
        <f t="shared" si="163"/>
        <v>1</v>
      </c>
      <c r="BB121" s="78">
        <f t="shared" si="163"/>
        <v>11</v>
      </c>
      <c r="BC121" s="78">
        <f t="shared" si="163"/>
        <v>118</v>
      </c>
      <c r="BD121" s="78">
        <f t="shared" si="163"/>
        <v>1180</v>
      </c>
      <c r="BE121" s="78">
        <f t="shared" si="158"/>
        <v>11800</v>
      </c>
      <c r="BF121" s="76"/>
      <c r="BG121" s="76">
        <f t="shared" si="98"/>
        <v>0</v>
      </c>
      <c r="BH121" s="78">
        <f t="shared" si="99"/>
        <v>0</v>
      </c>
      <c r="BI121" s="78">
        <f t="shared" si="100"/>
        <v>0</v>
      </c>
      <c r="BJ121" s="78">
        <f t="shared" si="101"/>
        <v>0</v>
      </c>
      <c r="BK121" s="78">
        <f t="shared" si="102"/>
        <v>0</v>
      </c>
      <c r="BL121" s="78">
        <f t="shared" si="103"/>
        <v>0</v>
      </c>
      <c r="BM121" s="78">
        <f t="shared" si="104"/>
        <v>0</v>
      </c>
      <c r="BN121" s="78">
        <f t="shared" si="105"/>
        <v>0</v>
      </c>
      <c r="BO121" s="78">
        <f t="shared" si="106"/>
        <v>0</v>
      </c>
      <c r="BP121" s="78">
        <f t="shared" si="107"/>
        <v>0</v>
      </c>
      <c r="BQ121" s="78">
        <f t="shared" si="108"/>
        <v>0</v>
      </c>
      <c r="BR121" s="78">
        <f t="shared" si="109"/>
        <v>0</v>
      </c>
      <c r="BS121" s="78">
        <f t="shared" si="110"/>
        <v>100</v>
      </c>
      <c r="BT121" s="78">
        <f t="shared" si="111"/>
        <v>10</v>
      </c>
      <c r="BU121" s="78">
        <f t="shared" si="112"/>
        <v>8</v>
      </c>
      <c r="BV121" s="78">
        <f t="shared" si="113"/>
        <v>0</v>
      </c>
      <c r="BW121" s="78">
        <f t="shared" si="114"/>
        <v>0</v>
      </c>
      <c r="BX121" s="76"/>
      <c r="BY121" s="76"/>
      <c r="BZ121" s="78">
        <f t="shared" si="115"/>
        <v>0</v>
      </c>
      <c r="CA121" s="78"/>
      <c r="CB121" s="78"/>
      <c r="CC121" s="78">
        <f t="shared" si="116"/>
        <v>0</v>
      </c>
      <c r="CD121" s="78"/>
      <c r="CE121" s="78"/>
      <c r="CF121" s="78">
        <f t="shared" si="117"/>
        <v>0</v>
      </c>
      <c r="CG121" s="76"/>
      <c r="CH121" s="78"/>
      <c r="CI121" s="78">
        <f t="shared" si="118"/>
        <v>0</v>
      </c>
      <c r="CJ121" s="76"/>
      <c r="CK121" s="78"/>
      <c r="CL121" s="78">
        <f t="shared" si="119"/>
        <v>18</v>
      </c>
      <c r="CM121" s="76"/>
      <c r="CN121" s="78">
        <f t="shared" si="120"/>
        <v>0</v>
      </c>
      <c r="CO121" s="76"/>
      <c r="CP121" s="76"/>
      <c r="CQ121" s="76" t="str">
        <f t="shared" si="121"/>
        <v/>
      </c>
      <c r="CR121" s="76" t="str">
        <f t="shared" si="122"/>
        <v/>
      </c>
      <c r="CS121" s="76" t="str">
        <f t="shared" si="123"/>
        <v xml:space="preserve">   billones</v>
      </c>
      <c r="CT121" s="76" t="str">
        <f t="shared" si="124"/>
        <v/>
      </c>
      <c r="CU121" s="76" t="str">
        <f t="shared" si="125"/>
        <v/>
      </c>
      <c r="CV121" s="76" t="str">
        <f t="shared" si="126"/>
        <v xml:space="preserve">  mil</v>
      </c>
      <c r="CW121" s="76" t="str">
        <f t="shared" si="127"/>
        <v/>
      </c>
      <c r="CX121" s="76" t="str">
        <f t="shared" si="128"/>
        <v/>
      </c>
      <c r="CY121" s="76" t="str">
        <f t="shared" si="129"/>
        <v xml:space="preserve">   millones</v>
      </c>
      <c r="CZ121" s="76" t="str">
        <f t="shared" si="130"/>
        <v/>
      </c>
      <c r="DA121" s="76" t="str">
        <f t="shared" si="131"/>
        <v/>
      </c>
      <c r="DB121" s="76" t="str">
        <f t="shared" si="132"/>
        <v xml:space="preserve">  mil</v>
      </c>
      <c r="DC121" s="76" t="str">
        <f t="shared" si="133"/>
        <v xml:space="preserve">Ciento </v>
      </c>
      <c r="DD121" s="76" t="str">
        <f t="shared" si="134"/>
        <v xml:space="preserve">Diez y </v>
      </c>
      <c r="DE121" s="76" t="str">
        <f t="shared" si="135"/>
        <v>Ocho Pesos</v>
      </c>
      <c r="DF121" s="76" t="str">
        <f t="shared" si="136"/>
        <v xml:space="preserve">  Centavos</v>
      </c>
      <c r="DG121" s="76" t="str">
        <f t="shared" si="137"/>
        <v xml:space="preserve">  centavos</v>
      </c>
      <c r="DH121" s="76" t="str">
        <f t="shared" si="138"/>
        <v xml:space="preserve"> </v>
      </c>
      <c r="DI121" s="76" t="str">
        <f t="shared" si="139"/>
        <v/>
      </c>
      <c r="DJ121" s="76"/>
      <c r="DK121" s="76" t="str">
        <f t="shared" si="140"/>
        <v xml:space="preserve"> </v>
      </c>
      <c r="DL121" s="76" t="str">
        <f t="shared" si="141"/>
        <v/>
      </c>
      <c r="DM121" s="76"/>
      <c r="DN121" s="76" t="str">
        <f t="shared" si="142"/>
        <v xml:space="preserve"> </v>
      </c>
      <c r="DO121" s="76" t="str">
        <f t="shared" si="143"/>
        <v/>
      </c>
      <c r="DP121" s="76"/>
      <c r="DQ121" s="76" t="str">
        <f t="shared" si="144"/>
        <v xml:space="preserve"> </v>
      </c>
      <c r="DR121" s="76" t="str">
        <f t="shared" si="145"/>
        <v/>
      </c>
      <c r="DS121" s="76"/>
      <c r="DT121" s="76" t="str">
        <f t="shared" si="146"/>
        <v>Dieciocho</v>
      </c>
      <c r="DU121" s="76" t="str">
        <f t="shared" si="147"/>
        <v xml:space="preserve"> Pesos</v>
      </c>
      <c r="DV121" s="76" t="str">
        <f t="shared" si="148"/>
        <v xml:space="preserve"> </v>
      </c>
      <c r="DW121" s="76" t="str">
        <f t="shared" si="149"/>
        <v/>
      </c>
      <c r="DX121" s="76"/>
      <c r="DY121" s="76"/>
      <c r="DZ121" s="76"/>
      <c r="EA121" s="76" t="str">
        <f t="shared" si="150"/>
        <v xml:space="preserve"> </v>
      </c>
      <c r="EB121" s="76"/>
      <c r="EC121" s="76"/>
      <c r="ED121" s="76" t="str">
        <f t="shared" si="151"/>
        <v xml:space="preserve"> </v>
      </c>
      <c r="EE121" s="76"/>
      <c r="EF121" s="76"/>
      <c r="EG121" s="79" t="str">
        <f t="shared" si="152"/>
        <v xml:space="preserve"> </v>
      </c>
      <c r="EH121" s="76"/>
      <c r="EI121" s="76"/>
      <c r="EJ121" s="79" t="str">
        <f t="shared" si="153"/>
        <v xml:space="preserve"> </v>
      </c>
      <c r="EK121" s="76"/>
      <c r="EL121" s="76"/>
      <c r="EM121" s="79" t="str">
        <f t="shared" si="154"/>
        <v>Ciento Dieciocho Pesos</v>
      </c>
      <c r="EN121" s="79"/>
      <c r="EO121" s="79" t="str">
        <f t="shared" si="155"/>
        <v xml:space="preserve"> </v>
      </c>
      <c r="EP121" s="76"/>
    </row>
    <row r="122" spans="1:146" hidden="1" x14ac:dyDescent="0.2">
      <c r="A122" s="74">
        <v>119</v>
      </c>
      <c r="B122" s="75" t="str">
        <f t="shared" si="85"/>
        <v>Ciento Diecinueve Pesos M/L</v>
      </c>
      <c r="C122" s="76"/>
      <c r="D122" s="77">
        <f t="shared" si="86"/>
        <v>119</v>
      </c>
      <c r="E122" s="76" t="str">
        <f t="shared" si="87"/>
        <v/>
      </c>
      <c r="F122" s="76" t="str">
        <f t="shared" si="88"/>
        <v xml:space="preserve"> Pesos</v>
      </c>
      <c r="G122" s="76" t="str">
        <f t="shared" si="89"/>
        <v xml:space="preserve">  billones</v>
      </c>
      <c r="H122" s="76"/>
      <c r="I122" s="76" t="str">
        <f t="shared" si="90"/>
        <v xml:space="preserve"> Pesos</v>
      </c>
      <c r="J122" s="76" t="s">
        <v>79</v>
      </c>
      <c r="K122" s="76"/>
      <c r="L122" s="76" t="str">
        <f t="shared" si="91"/>
        <v xml:space="preserve"> Pesos</v>
      </c>
      <c r="M122" s="76" t="str">
        <f t="shared" si="92"/>
        <v xml:space="preserve">  millones</v>
      </c>
      <c r="N122" s="76"/>
      <c r="O122" s="76" t="str">
        <f t="shared" si="93"/>
        <v xml:space="preserve"> Pesos</v>
      </c>
      <c r="P122" s="76" t="s">
        <v>79</v>
      </c>
      <c r="Q122" s="76"/>
      <c r="R122" s="76" t="str">
        <f t="shared" si="94"/>
        <v xml:space="preserve"> y </v>
      </c>
      <c r="S122" s="76" t="str">
        <f t="shared" si="95"/>
        <v xml:space="preserve"> Pesos</v>
      </c>
      <c r="T122" s="76" t="str">
        <f t="shared" si="96"/>
        <v xml:space="preserve"> Centavos</v>
      </c>
      <c r="U122" s="76" t="str">
        <f t="shared" si="97"/>
        <v xml:space="preserve"> centavos</v>
      </c>
      <c r="V122" s="76">
        <v>15</v>
      </c>
      <c r="W122" s="76">
        <v>14</v>
      </c>
      <c r="X122" s="76">
        <v>13</v>
      </c>
      <c r="Y122" s="76">
        <v>12</v>
      </c>
      <c r="Z122" s="76">
        <v>11</v>
      </c>
      <c r="AA122" s="76">
        <v>10</v>
      </c>
      <c r="AB122" s="76">
        <v>9</v>
      </c>
      <c r="AC122" s="76">
        <f t="shared" si="162"/>
        <v>8</v>
      </c>
      <c r="AD122" s="76">
        <f t="shared" si="162"/>
        <v>7</v>
      </c>
      <c r="AE122" s="76">
        <f t="shared" si="162"/>
        <v>6</v>
      </c>
      <c r="AF122" s="76">
        <f t="shared" si="162"/>
        <v>5</v>
      </c>
      <c r="AG122" s="76">
        <f t="shared" si="162"/>
        <v>4</v>
      </c>
      <c r="AH122" s="76">
        <f t="shared" si="162"/>
        <v>3</v>
      </c>
      <c r="AI122" s="76">
        <f t="shared" si="162"/>
        <v>2</v>
      </c>
      <c r="AJ122" s="76">
        <f t="shared" si="162"/>
        <v>1</v>
      </c>
      <c r="AK122" s="76">
        <f t="shared" si="162"/>
        <v>0</v>
      </c>
      <c r="AL122" s="76">
        <f t="shared" si="162"/>
        <v>-1</v>
      </c>
      <c r="AM122" s="76">
        <f t="shared" si="162"/>
        <v>-2</v>
      </c>
      <c r="AN122" s="76"/>
      <c r="AO122" s="78">
        <f t="shared" si="160"/>
        <v>0</v>
      </c>
      <c r="AP122" s="78">
        <f t="shared" si="160"/>
        <v>0</v>
      </c>
      <c r="AQ122" s="78">
        <f t="shared" si="160"/>
        <v>0</v>
      </c>
      <c r="AR122" s="78">
        <f t="shared" si="160"/>
        <v>0</v>
      </c>
      <c r="AS122" s="78">
        <f t="shared" si="160"/>
        <v>0</v>
      </c>
      <c r="AT122" s="78">
        <f t="shared" si="160"/>
        <v>0</v>
      </c>
      <c r="AU122" s="78">
        <f t="shared" si="160"/>
        <v>0</v>
      </c>
      <c r="AV122" s="78">
        <f t="shared" si="160"/>
        <v>0</v>
      </c>
      <c r="AW122" s="78">
        <f t="shared" si="160"/>
        <v>0</v>
      </c>
      <c r="AX122" s="78">
        <f t="shared" si="160"/>
        <v>0</v>
      </c>
      <c r="AY122" s="78">
        <f t="shared" si="163"/>
        <v>0</v>
      </c>
      <c r="AZ122" s="78">
        <f t="shared" si="163"/>
        <v>0</v>
      </c>
      <c r="BA122" s="78">
        <f t="shared" si="163"/>
        <v>1</v>
      </c>
      <c r="BB122" s="78">
        <f t="shared" si="163"/>
        <v>11</v>
      </c>
      <c r="BC122" s="78">
        <f t="shared" si="163"/>
        <v>119</v>
      </c>
      <c r="BD122" s="78">
        <f t="shared" si="163"/>
        <v>1190</v>
      </c>
      <c r="BE122" s="78">
        <f t="shared" si="158"/>
        <v>11900</v>
      </c>
      <c r="BF122" s="76"/>
      <c r="BG122" s="76">
        <f t="shared" si="98"/>
        <v>0</v>
      </c>
      <c r="BH122" s="78">
        <f t="shared" si="99"/>
        <v>0</v>
      </c>
      <c r="BI122" s="78">
        <f t="shared" si="100"/>
        <v>0</v>
      </c>
      <c r="BJ122" s="78">
        <f t="shared" si="101"/>
        <v>0</v>
      </c>
      <c r="BK122" s="78">
        <f t="shared" si="102"/>
        <v>0</v>
      </c>
      <c r="BL122" s="78">
        <f t="shared" si="103"/>
        <v>0</v>
      </c>
      <c r="BM122" s="78">
        <f t="shared" si="104"/>
        <v>0</v>
      </c>
      <c r="BN122" s="78">
        <f t="shared" si="105"/>
        <v>0</v>
      </c>
      <c r="BO122" s="78">
        <f t="shared" si="106"/>
        <v>0</v>
      </c>
      <c r="BP122" s="78">
        <f t="shared" si="107"/>
        <v>0</v>
      </c>
      <c r="BQ122" s="78">
        <f t="shared" si="108"/>
        <v>0</v>
      </c>
      <c r="BR122" s="78">
        <f t="shared" si="109"/>
        <v>0</v>
      </c>
      <c r="BS122" s="78">
        <f t="shared" si="110"/>
        <v>100</v>
      </c>
      <c r="BT122" s="78">
        <f t="shared" si="111"/>
        <v>10</v>
      </c>
      <c r="BU122" s="78">
        <f t="shared" si="112"/>
        <v>9</v>
      </c>
      <c r="BV122" s="78">
        <f t="shared" si="113"/>
        <v>0</v>
      </c>
      <c r="BW122" s="78">
        <f t="shared" si="114"/>
        <v>0</v>
      </c>
      <c r="BX122" s="76"/>
      <c r="BY122" s="76"/>
      <c r="BZ122" s="78">
        <f t="shared" si="115"/>
        <v>0</v>
      </c>
      <c r="CA122" s="78"/>
      <c r="CB122" s="78"/>
      <c r="CC122" s="78">
        <f t="shared" si="116"/>
        <v>0</v>
      </c>
      <c r="CD122" s="78"/>
      <c r="CE122" s="78"/>
      <c r="CF122" s="78">
        <f t="shared" si="117"/>
        <v>0</v>
      </c>
      <c r="CG122" s="76"/>
      <c r="CH122" s="78"/>
      <c r="CI122" s="78">
        <f t="shared" si="118"/>
        <v>0</v>
      </c>
      <c r="CJ122" s="76"/>
      <c r="CK122" s="78"/>
      <c r="CL122" s="78">
        <f t="shared" si="119"/>
        <v>19</v>
      </c>
      <c r="CM122" s="76"/>
      <c r="CN122" s="78">
        <f t="shared" si="120"/>
        <v>0</v>
      </c>
      <c r="CO122" s="76"/>
      <c r="CP122" s="76"/>
      <c r="CQ122" s="76" t="str">
        <f t="shared" si="121"/>
        <v/>
      </c>
      <c r="CR122" s="76" t="str">
        <f t="shared" si="122"/>
        <v/>
      </c>
      <c r="CS122" s="76" t="str">
        <f t="shared" si="123"/>
        <v xml:space="preserve">   billones</v>
      </c>
      <c r="CT122" s="76" t="str">
        <f t="shared" si="124"/>
        <v/>
      </c>
      <c r="CU122" s="76" t="str">
        <f t="shared" si="125"/>
        <v/>
      </c>
      <c r="CV122" s="76" t="str">
        <f t="shared" si="126"/>
        <v xml:space="preserve">  mil</v>
      </c>
      <c r="CW122" s="76" t="str">
        <f t="shared" si="127"/>
        <v/>
      </c>
      <c r="CX122" s="76" t="str">
        <f t="shared" si="128"/>
        <v/>
      </c>
      <c r="CY122" s="76" t="str">
        <f t="shared" si="129"/>
        <v xml:space="preserve">   millones</v>
      </c>
      <c r="CZ122" s="76" t="str">
        <f t="shared" si="130"/>
        <v/>
      </c>
      <c r="DA122" s="76" t="str">
        <f t="shared" si="131"/>
        <v/>
      </c>
      <c r="DB122" s="76" t="str">
        <f t="shared" si="132"/>
        <v xml:space="preserve">  mil</v>
      </c>
      <c r="DC122" s="76" t="str">
        <f t="shared" si="133"/>
        <v xml:space="preserve">Ciento </v>
      </c>
      <c r="DD122" s="76" t="str">
        <f t="shared" si="134"/>
        <v xml:space="preserve">Diez y </v>
      </c>
      <c r="DE122" s="76" t="str">
        <f t="shared" si="135"/>
        <v>Nueve Pesos</v>
      </c>
      <c r="DF122" s="76" t="str">
        <f t="shared" si="136"/>
        <v xml:space="preserve">  Centavos</v>
      </c>
      <c r="DG122" s="76" t="str">
        <f t="shared" si="137"/>
        <v xml:space="preserve">  centavos</v>
      </c>
      <c r="DH122" s="76" t="str">
        <f t="shared" si="138"/>
        <v xml:space="preserve"> </v>
      </c>
      <c r="DI122" s="76" t="str">
        <f t="shared" si="139"/>
        <v/>
      </c>
      <c r="DJ122" s="76"/>
      <c r="DK122" s="76" t="str">
        <f t="shared" si="140"/>
        <v xml:space="preserve"> </v>
      </c>
      <c r="DL122" s="76" t="str">
        <f t="shared" si="141"/>
        <v/>
      </c>
      <c r="DM122" s="76"/>
      <c r="DN122" s="76" t="str">
        <f t="shared" si="142"/>
        <v xml:space="preserve"> </v>
      </c>
      <c r="DO122" s="76" t="str">
        <f t="shared" si="143"/>
        <v/>
      </c>
      <c r="DP122" s="76"/>
      <c r="DQ122" s="76" t="str">
        <f t="shared" si="144"/>
        <v xml:space="preserve"> </v>
      </c>
      <c r="DR122" s="76" t="str">
        <f t="shared" si="145"/>
        <v/>
      </c>
      <c r="DS122" s="76"/>
      <c r="DT122" s="76" t="str">
        <f t="shared" si="146"/>
        <v>Diecinueve</v>
      </c>
      <c r="DU122" s="76" t="str">
        <f t="shared" si="147"/>
        <v xml:space="preserve"> Pesos</v>
      </c>
      <c r="DV122" s="76" t="str">
        <f t="shared" si="148"/>
        <v xml:space="preserve"> </v>
      </c>
      <c r="DW122" s="76" t="str">
        <f t="shared" si="149"/>
        <v/>
      </c>
      <c r="DX122" s="76"/>
      <c r="DY122" s="76"/>
      <c r="DZ122" s="76"/>
      <c r="EA122" s="76" t="str">
        <f t="shared" si="150"/>
        <v xml:space="preserve"> </v>
      </c>
      <c r="EB122" s="76"/>
      <c r="EC122" s="76"/>
      <c r="ED122" s="76" t="str">
        <f t="shared" si="151"/>
        <v xml:space="preserve"> </v>
      </c>
      <c r="EE122" s="76"/>
      <c r="EF122" s="76"/>
      <c r="EG122" s="79" t="str">
        <f t="shared" si="152"/>
        <v xml:space="preserve"> </v>
      </c>
      <c r="EH122" s="76"/>
      <c r="EI122" s="76"/>
      <c r="EJ122" s="79" t="str">
        <f t="shared" si="153"/>
        <v xml:space="preserve"> </v>
      </c>
      <c r="EK122" s="76"/>
      <c r="EL122" s="76"/>
      <c r="EM122" s="79" t="str">
        <f t="shared" si="154"/>
        <v>Ciento Diecinueve Pesos</v>
      </c>
      <c r="EN122" s="79"/>
      <c r="EO122" s="79" t="str">
        <f t="shared" si="155"/>
        <v xml:space="preserve"> </v>
      </c>
      <c r="EP122" s="76"/>
    </row>
    <row r="123" spans="1:146" hidden="1" x14ac:dyDescent="0.2">
      <c r="A123" s="74">
        <v>120</v>
      </c>
      <c r="B123" s="75" t="str">
        <f t="shared" si="85"/>
        <v>Ciento Veinte Pesos M/L</v>
      </c>
      <c r="C123" s="76"/>
      <c r="D123" s="77">
        <f t="shared" si="86"/>
        <v>120</v>
      </c>
      <c r="E123" s="76" t="str">
        <f t="shared" si="87"/>
        <v/>
      </c>
      <c r="F123" s="76" t="str">
        <f t="shared" si="88"/>
        <v xml:space="preserve"> Pesos</v>
      </c>
      <c r="G123" s="76" t="str">
        <f t="shared" si="89"/>
        <v xml:space="preserve">  billones</v>
      </c>
      <c r="H123" s="76"/>
      <c r="I123" s="76" t="str">
        <f t="shared" si="90"/>
        <v xml:space="preserve"> Pesos</v>
      </c>
      <c r="J123" s="76" t="s">
        <v>79</v>
      </c>
      <c r="K123" s="76"/>
      <c r="L123" s="76" t="str">
        <f t="shared" si="91"/>
        <v xml:space="preserve"> Pesos</v>
      </c>
      <c r="M123" s="76" t="str">
        <f t="shared" si="92"/>
        <v xml:space="preserve">  millones</v>
      </c>
      <c r="N123" s="76"/>
      <c r="O123" s="76" t="str">
        <f t="shared" si="93"/>
        <v xml:space="preserve"> Pesos</v>
      </c>
      <c r="P123" s="76" t="s">
        <v>79</v>
      </c>
      <c r="Q123" s="76"/>
      <c r="R123" s="76" t="str">
        <f t="shared" si="94"/>
        <v xml:space="preserve"> Pesos</v>
      </c>
      <c r="S123" s="76" t="str">
        <f t="shared" si="95"/>
        <v xml:space="preserve"> Pesos</v>
      </c>
      <c r="T123" s="76" t="str">
        <f t="shared" si="96"/>
        <v xml:space="preserve"> Centavos</v>
      </c>
      <c r="U123" s="76" t="str">
        <f t="shared" si="97"/>
        <v xml:space="preserve"> centavos</v>
      </c>
      <c r="V123" s="76">
        <v>15</v>
      </c>
      <c r="W123" s="76">
        <v>14</v>
      </c>
      <c r="X123" s="76">
        <v>13</v>
      </c>
      <c r="Y123" s="76">
        <v>12</v>
      </c>
      <c r="Z123" s="76">
        <v>11</v>
      </c>
      <c r="AA123" s="76">
        <v>10</v>
      </c>
      <c r="AB123" s="76">
        <v>9</v>
      </c>
      <c r="AC123" s="76">
        <f t="shared" si="162"/>
        <v>8</v>
      </c>
      <c r="AD123" s="76">
        <f t="shared" si="162"/>
        <v>7</v>
      </c>
      <c r="AE123" s="76">
        <f t="shared" si="162"/>
        <v>6</v>
      </c>
      <c r="AF123" s="76">
        <f t="shared" si="162"/>
        <v>5</v>
      </c>
      <c r="AG123" s="76">
        <f t="shared" si="162"/>
        <v>4</v>
      </c>
      <c r="AH123" s="76">
        <f t="shared" si="162"/>
        <v>3</v>
      </c>
      <c r="AI123" s="76">
        <f t="shared" si="162"/>
        <v>2</v>
      </c>
      <c r="AJ123" s="76">
        <f t="shared" si="162"/>
        <v>1</v>
      </c>
      <c r="AK123" s="76">
        <f t="shared" si="162"/>
        <v>0</v>
      </c>
      <c r="AL123" s="76">
        <f t="shared" si="162"/>
        <v>-1</v>
      </c>
      <c r="AM123" s="76">
        <f t="shared" si="162"/>
        <v>-2</v>
      </c>
      <c r="AN123" s="76"/>
      <c r="AO123" s="78">
        <f t="shared" si="160"/>
        <v>0</v>
      </c>
      <c r="AP123" s="78">
        <f t="shared" si="160"/>
        <v>0</v>
      </c>
      <c r="AQ123" s="78">
        <f t="shared" si="160"/>
        <v>0</v>
      </c>
      <c r="AR123" s="78">
        <f t="shared" si="160"/>
        <v>0</v>
      </c>
      <c r="AS123" s="78">
        <f t="shared" si="160"/>
        <v>0</v>
      </c>
      <c r="AT123" s="78">
        <f t="shared" si="160"/>
        <v>0</v>
      </c>
      <c r="AU123" s="78">
        <f t="shared" si="160"/>
        <v>0</v>
      </c>
      <c r="AV123" s="78">
        <f t="shared" si="160"/>
        <v>0</v>
      </c>
      <c r="AW123" s="78">
        <f t="shared" si="160"/>
        <v>0</v>
      </c>
      <c r="AX123" s="78">
        <f t="shared" si="160"/>
        <v>0</v>
      </c>
      <c r="AY123" s="78">
        <f t="shared" si="163"/>
        <v>0</v>
      </c>
      <c r="AZ123" s="78">
        <f t="shared" si="163"/>
        <v>0</v>
      </c>
      <c r="BA123" s="78">
        <f t="shared" si="163"/>
        <v>1</v>
      </c>
      <c r="BB123" s="78">
        <f t="shared" si="163"/>
        <v>12</v>
      </c>
      <c r="BC123" s="78">
        <f t="shared" si="163"/>
        <v>120</v>
      </c>
      <c r="BD123" s="78">
        <f t="shared" si="163"/>
        <v>1200</v>
      </c>
      <c r="BE123" s="78">
        <f t="shared" si="158"/>
        <v>12000</v>
      </c>
      <c r="BF123" s="76"/>
      <c r="BG123" s="76">
        <f t="shared" si="98"/>
        <v>0</v>
      </c>
      <c r="BH123" s="78">
        <f t="shared" si="99"/>
        <v>0</v>
      </c>
      <c r="BI123" s="78">
        <f t="shared" si="100"/>
        <v>0</v>
      </c>
      <c r="BJ123" s="78">
        <f t="shared" si="101"/>
        <v>0</v>
      </c>
      <c r="BK123" s="78">
        <f t="shared" si="102"/>
        <v>0</v>
      </c>
      <c r="BL123" s="78">
        <f t="shared" si="103"/>
        <v>0</v>
      </c>
      <c r="BM123" s="78">
        <f t="shared" si="104"/>
        <v>0</v>
      </c>
      <c r="BN123" s="78">
        <f t="shared" si="105"/>
        <v>0</v>
      </c>
      <c r="BO123" s="78">
        <f t="shared" si="106"/>
        <v>0</v>
      </c>
      <c r="BP123" s="78">
        <f t="shared" si="107"/>
        <v>0</v>
      </c>
      <c r="BQ123" s="78">
        <f t="shared" si="108"/>
        <v>0</v>
      </c>
      <c r="BR123" s="78">
        <f t="shared" si="109"/>
        <v>0</v>
      </c>
      <c r="BS123" s="78">
        <f t="shared" si="110"/>
        <v>100</v>
      </c>
      <c r="BT123" s="78">
        <f t="shared" si="111"/>
        <v>20</v>
      </c>
      <c r="BU123" s="78">
        <f t="shared" si="112"/>
        <v>0</v>
      </c>
      <c r="BV123" s="78">
        <f t="shared" si="113"/>
        <v>0</v>
      </c>
      <c r="BW123" s="78">
        <f t="shared" si="114"/>
        <v>0</v>
      </c>
      <c r="BX123" s="76"/>
      <c r="BY123" s="76"/>
      <c r="BZ123" s="78">
        <f t="shared" si="115"/>
        <v>0</v>
      </c>
      <c r="CA123" s="78"/>
      <c r="CB123" s="78"/>
      <c r="CC123" s="78">
        <f t="shared" si="116"/>
        <v>0</v>
      </c>
      <c r="CD123" s="78"/>
      <c r="CE123" s="78"/>
      <c r="CF123" s="78">
        <f t="shared" si="117"/>
        <v>0</v>
      </c>
      <c r="CG123" s="76"/>
      <c r="CH123" s="78"/>
      <c r="CI123" s="78">
        <f t="shared" si="118"/>
        <v>0</v>
      </c>
      <c r="CJ123" s="76"/>
      <c r="CK123" s="78"/>
      <c r="CL123" s="78">
        <f t="shared" si="119"/>
        <v>20</v>
      </c>
      <c r="CM123" s="76"/>
      <c r="CN123" s="78">
        <f t="shared" si="120"/>
        <v>0</v>
      </c>
      <c r="CO123" s="76"/>
      <c r="CP123" s="76"/>
      <c r="CQ123" s="76" t="str">
        <f t="shared" si="121"/>
        <v/>
      </c>
      <c r="CR123" s="76" t="str">
        <f t="shared" si="122"/>
        <v/>
      </c>
      <c r="CS123" s="76" t="str">
        <f t="shared" si="123"/>
        <v xml:space="preserve">   billones</v>
      </c>
      <c r="CT123" s="76" t="str">
        <f t="shared" si="124"/>
        <v/>
      </c>
      <c r="CU123" s="76" t="str">
        <f t="shared" si="125"/>
        <v/>
      </c>
      <c r="CV123" s="76" t="str">
        <f t="shared" si="126"/>
        <v xml:space="preserve">  mil</v>
      </c>
      <c r="CW123" s="76" t="str">
        <f t="shared" si="127"/>
        <v/>
      </c>
      <c r="CX123" s="76" t="str">
        <f t="shared" si="128"/>
        <v/>
      </c>
      <c r="CY123" s="76" t="str">
        <f t="shared" si="129"/>
        <v xml:space="preserve">   millones</v>
      </c>
      <c r="CZ123" s="76" t="str">
        <f t="shared" si="130"/>
        <v/>
      </c>
      <c r="DA123" s="76" t="str">
        <f t="shared" si="131"/>
        <v/>
      </c>
      <c r="DB123" s="76" t="str">
        <f t="shared" si="132"/>
        <v xml:space="preserve">  mil</v>
      </c>
      <c r="DC123" s="76" t="str">
        <f t="shared" si="133"/>
        <v xml:space="preserve">Ciento </v>
      </c>
      <c r="DD123" s="76" t="str">
        <f t="shared" si="134"/>
        <v>veinti</v>
      </c>
      <c r="DE123" s="76" t="str">
        <f t="shared" si="135"/>
        <v xml:space="preserve">  Pesos</v>
      </c>
      <c r="DF123" s="76" t="str">
        <f t="shared" si="136"/>
        <v xml:space="preserve">  Centavos</v>
      </c>
      <c r="DG123" s="76" t="str">
        <f t="shared" si="137"/>
        <v xml:space="preserve">  centavos</v>
      </c>
      <c r="DH123" s="76" t="str">
        <f t="shared" si="138"/>
        <v xml:space="preserve"> </v>
      </c>
      <c r="DI123" s="76" t="str">
        <f t="shared" si="139"/>
        <v/>
      </c>
      <c r="DJ123" s="76"/>
      <c r="DK123" s="76" t="str">
        <f t="shared" si="140"/>
        <v xml:space="preserve"> </v>
      </c>
      <c r="DL123" s="76" t="str">
        <f t="shared" si="141"/>
        <v/>
      </c>
      <c r="DM123" s="76"/>
      <c r="DN123" s="76" t="str">
        <f t="shared" si="142"/>
        <v xml:space="preserve"> </v>
      </c>
      <c r="DO123" s="76" t="str">
        <f t="shared" si="143"/>
        <v/>
      </c>
      <c r="DP123" s="76"/>
      <c r="DQ123" s="76" t="str">
        <f t="shared" si="144"/>
        <v xml:space="preserve"> </v>
      </c>
      <c r="DR123" s="76" t="str">
        <f t="shared" si="145"/>
        <v/>
      </c>
      <c r="DS123" s="76"/>
      <c r="DT123" s="76" t="str">
        <f t="shared" si="146"/>
        <v>Veinte</v>
      </c>
      <c r="DU123" s="76" t="str">
        <f t="shared" si="147"/>
        <v xml:space="preserve"> Pesos</v>
      </c>
      <c r="DV123" s="76" t="str">
        <f t="shared" si="148"/>
        <v xml:space="preserve"> </v>
      </c>
      <c r="DW123" s="76" t="str">
        <f t="shared" si="149"/>
        <v/>
      </c>
      <c r="DX123" s="76"/>
      <c r="DY123" s="76"/>
      <c r="DZ123" s="76"/>
      <c r="EA123" s="76" t="str">
        <f t="shared" si="150"/>
        <v xml:space="preserve"> </v>
      </c>
      <c r="EB123" s="76"/>
      <c r="EC123" s="76"/>
      <c r="ED123" s="76" t="str">
        <f t="shared" si="151"/>
        <v xml:space="preserve"> </v>
      </c>
      <c r="EE123" s="76"/>
      <c r="EF123" s="76"/>
      <c r="EG123" s="79" t="str">
        <f t="shared" si="152"/>
        <v xml:space="preserve"> </v>
      </c>
      <c r="EH123" s="76"/>
      <c r="EI123" s="76"/>
      <c r="EJ123" s="79" t="str">
        <f t="shared" si="153"/>
        <v xml:space="preserve"> </v>
      </c>
      <c r="EK123" s="76"/>
      <c r="EL123" s="76"/>
      <c r="EM123" s="79" t="str">
        <f t="shared" si="154"/>
        <v>Ciento Veinte Pesos</v>
      </c>
      <c r="EN123" s="79"/>
      <c r="EO123" s="79" t="str">
        <f t="shared" si="155"/>
        <v xml:space="preserve"> </v>
      </c>
      <c r="EP123" s="76"/>
    </row>
    <row r="124" spans="1:146" hidden="1" x14ac:dyDescent="0.2">
      <c r="A124" s="74">
        <v>121</v>
      </c>
      <c r="B124" s="75" t="str">
        <f t="shared" si="85"/>
        <v>Ciento veintiUn Pesos M/L</v>
      </c>
      <c r="C124" s="76"/>
      <c r="D124" s="77">
        <f t="shared" si="86"/>
        <v>121</v>
      </c>
      <c r="E124" s="76" t="str">
        <f t="shared" si="87"/>
        <v/>
      </c>
      <c r="F124" s="76" t="str">
        <f t="shared" si="88"/>
        <v xml:space="preserve"> Pesos</v>
      </c>
      <c r="G124" s="76" t="str">
        <f t="shared" si="89"/>
        <v xml:space="preserve">  billones</v>
      </c>
      <c r="H124" s="76"/>
      <c r="I124" s="76" t="str">
        <f t="shared" si="90"/>
        <v xml:space="preserve"> Pesos</v>
      </c>
      <c r="J124" s="76" t="s">
        <v>79</v>
      </c>
      <c r="K124" s="76"/>
      <c r="L124" s="76" t="str">
        <f t="shared" si="91"/>
        <v xml:space="preserve"> Pesos</v>
      </c>
      <c r="M124" s="76" t="str">
        <f t="shared" si="92"/>
        <v xml:space="preserve">  millones</v>
      </c>
      <c r="N124" s="76"/>
      <c r="O124" s="76" t="str">
        <f t="shared" si="93"/>
        <v xml:space="preserve"> Pesos</v>
      </c>
      <c r="P124" s="76" t="s">
        <v>79</v>
      </c>
      <c r="Q124" s="76"/>
      <c r="R124" s="76" t="str">
        <f t="shared" si="94"/>
        <v xml:space="preserve"> y </v>
      </c>
      <c r="S124" s="76" t="str">
        <f t="shared" si="95"/>
        <v xml:space="preserve"> Pesos</v>
      </c>
      <c r="T124" s="76" t="str">
        <f t="shared" si="96"/>
        <v xml:space="preserve"> Centavos</v>
      </c>
      <c r="U124" s="76" t="str">
        <f t="shared" si="97"/>
        <v xml:space="preserve"> centavos</v>
      </c>
      <c r="V124" s="76">
        <v>15</v>
      </c>
      <c r="W124" s="76">
        <v>14</v>
      </c>
      <c r="X124" s="76">
        <v>13</v>
      </c>
      <c r="Y124" s="76">
        <v>12</v>
      </c>
      <c r="Z124" s="76">
        <v>11</v>
      </c>
      <c r="AA124" s="76">
        <v>10</v>
      </c>
      <c r="AB124" s="76">
        <v>9</v>
      </c>
      <c r="AC124" s="76">
        <f t="shared" si="162"/>
        <v>8</v>
      </c>
      <c r="AD124" s="76">
        <f t="shared" si="162"/>
        <v>7</v>
      </c>
      <c r="AE124" s="76">
        <f t="shared" si="162"/>
        <v>6</v>
      </c>
      <c r="AF124" s="76">
        <f t="shared" si="162"/>
        <v>5</v>
      </c>
      <c r="AG124" s="76">
        <f t="shared" si="162"/>
        <v>4</v>
      </c>
      <c r="AH124" s="76">
        <f t="shared" si="162"/>
        <v>3</v>
      </c>
      <c r="AI124" s="76">
        <f t="shared" si="162"/>
        <v>2</v>
      </c>
      <c r="AJ124" s="76">
        <f t="shared" si="162"/>
        <v>1</v>
      </c>
      <c r="AK124" s="76">
        <f t="shared" si="162"/>
        <v>0</v>
      </c>
      <c r="AL124" s="76">
        <f t="shared" si="162"/>
        <v>-1</v>
      </c>
      <c r="AM124" s="76">
        <f t="shared" si="162"/>
        <v>-2</v>
      </c>
      <c r="AN124" s="76"/>
      <c r="AO124" s="78">
        <f t="shared" si="160"/>
        <v>0</v>
      </c>
      <c r="AP124" s="78">
        <f t="shared" si="160"/>
        <v>0</v>
      </c>
      <c r="AQ124" s="78">
        <f t="shared" si="160"/>
        <v>0</v>
      </c>
      <c r="AR124" s="78">
        <f t="shared" si="160"/>
        <v>0</v>
      </c>
      <c r="AS124" s="78">
        <f t="shared" si="160"/>
        <v>0</v>
      </c>
      <c r="AT124" s="78">
        <f t="shared" si="160"/>
        <v>0</v>
      </c>
      <c r="AU124" s="78">
        <f t="shared" si="160"/>
        <v>0</v>
      </c>
      <c r="AV124" s="78">
        <f t="shared" si="160"/>
        <v>0</v>
      </c>
      <c r="AW124" s="78">
        <f t="shared" si="160"/>
        <v>0</v>
      </c>
      <c r="AX124" s="78">
        <f t="shared" si="160"/>
        <v>0</v>
      </c>
      <c r="AY124" s="78">
        <f t="shared" si="163"/>
        <v>0</v>
      </c>
      <c r="AZ124" s="78">
        <f t="shared" si="163"/>
        <v>0</v>
      </c>
      <c r="BA124" s="78">
        <f t="shared" si="163"/>
        <v>1</v>
      </c>
      <c r="BB124" s="78">
        <f t="shared" si="163"/>
        <v>12</v>
      </c>
      <c r="BC124" s="78">
        <f t="shared" si="163"/>
        <v>121</v>
      </c>
      <c r="BD124" s="78">
        <f t="shared" si="163"/>
        <v>1210</v>
      </c>
      <c r="BE124" s="78">
        <f t="shared" si="158"/>
        <v>12100</v>
      </c>
      <c r="BF124" s="76"/>
      <c r="BG124" s="76">
        <f t="shared" si="98"/>
        <v>0</v>
      </c>
      <c r="BH124" s="78">
        <f t="shared" si="99"/>
        <v>0</v>
      </c>
      <c r="BI124" s="78">
        <f t="shared" si="100"/>
        <v>0</v>
      </c>
      <c r="BJ124" s="78">
        <f t="shared" si="101"/>
        <v>0</v>
      </c>
      <c r="BK124" s="78">
        <f t="shared" si="102"/>
        <v>0</v>
      </c>
      <c r="BL124" s="78">
        <f t="shared" si="103"/>
        <v>0</v>
      </c>
      <c r="BM124" s="78">
        <f t="shared" si="104"/>
        <v>0</v>
      </c>
      <c r="BN124" s="78">
        <f t="shared" si="105"/>
        <v>0</v>
      </c>
      <c r="BO124" s="78">
        <f t="shared" si="106"/>
        <v>0</v>
      </c>
      <c r="BP124" s="78">
        <f t="shared" si="107"/>
        <v>0</v>
      </c>
      <c r="BQ124" s="78">
        <f t="shared" si="108"/>
        <v>0</v>
      </c>
      <c r="BR124" s="78">
        <f t="shared" si="109"/>
        <v>0</v>
      </c>
      <c r="BS124" s="78">
        <f t="shared" si="110"/>
        <v>100</v>
      </c>
      <c r="BT124" s="78">
        <f t="shared" si="111"/>
        <v>20</v>
      </c>
      <c r="BU124" s="78">
        <f t="shared" si="112"/>
        <v>1</v>
      </c>
      <c r="BV124" s="78">
        <f t="shared" si="113"/>
        <v>0</v>
      </c>
      <c r="BW124" s="78">
        <f t="shared" si="114"/>
        <v>0</v>
      </c>
      <c r="BX124" s="76"/>
      <c r="BY124" s="76"/>
      <c r="BZ124" s="78">
        <f t="shared" si="115"/>
        <v>0</v>
      </c>
      <c r="CA124" s="78"/>
      <c r="CB124" s="78"/>
      <c r="CC124" s="78">
        <f t="shared" si="116"/>
        <v>0</v>
      </c>
      <c r="CD124" s="78"/>
      <c r="CE124" s="78"/>
      <c r="CF124" s="78">
        <f t="shared" si="117"/>
        <v>0</v>
      </c>
      <c r="CG124" s="76"/>
      <c r="CH124" s="78"/>
      <c r="CI124" s="78">
        <f t="shared" si="118"/>
        <v>0</v>
      </c>
      <c r="CJ124" s="76"/>
      <c r="CK124" s="78"/>
      <c r="CL124" s="78">
        <f t="shared" si="119"/>
        <v>21</v>
      </c>
      <c r="CM124" s="76"/>
      <c r="CN124" s="78">
        <f t="shared" si="120"/>
        <v>0</v>
      </c>
      <c r="CO124" s="76"/>
      <c r="CP124" s="76"/>
      <c r="CQ124" s="76" t="str">
        <f t="shared" si="121"/>
        <v/>
      </c>
      <c r="CR124" s="76" t="str">
        <f t="shared" si="122"/>
        <v/>
      </c>
      <c r="CS124" s="76" t="str">
        <f t="shared" si="123"/>
        <v xml:space="preserve">   billones</v>
      </c>
      <c r="CT124" s="76" t="str">
        <f t="shared" si="124"/>
        <v/>
      </c>
      <c r="CU124" s="76" t="str">
        <f t="shared" si="125"/>
        <v/>
      </c>
      <c r="CV124" s="76" t="str">
        <f t="shared" si="126"/>
        <v xml:space="preserve">  mil</v>
      </c>
      <c r="CW124" s="76" t="str">
        <f t="shared" si="127"/>
        <v/>
      </c>
      <c r="CX124" s="76" t="str">
        <f t="shared" si="128"/>
        <v/>
      </c>
      <c r="CY124" s="76" t="str">
        <f t="shared" si="129"/>
        <v xml:space="preserve">   millones</v>
      </c>
      <c r="CZ124" s="76" t="str">
        <f t="shared" si="130"/>
        <v/>
      </c>
      <c r="DA124" s="76" t="str">
        <f t="shared" si="131"/>
        <v/>
      </c>
      <c r="DB124" s="76" t="str">
        <f t="shared" si="132"/>
        <v xml:space="preserve">  mil</v>
      </c>
      <c r="DC124" s="76" t="str">
        <f t="shared" si="133"/>
        <v xml:space="preserve">Ciento </v>
      </c>
      <c r="DD124" s="76" t="str">
        <f t="shared" si="134"/>
        <v>veinti</v>
      </c>
      <c r="DE124" s="76" t="str">
        <f t="shared" si="135"/>
        <v>Un Pesos</v>
      </c>
      <c r="DF124" s="76" t="str">
        <f t="shared" si="136"/>
        <v xml:space="preserve">  Centavos</v>
      </c>
      <c r="DG124" s="76" t="str">
        <f t="shared" si="137"/>
        <v xml:space="preserve">  centavos</v>
      </c>
      <c r="DH124" s="76" t="str">
        <f t="shared" si="138"/>
        <v xml:space="preserve"> </v>
      </c>
      <c r="DI124" s="76" t="str">
        <f t="shared" si="139"/>
        <v/>
      </c>
      <c r="DJ124" s="76"/>
      <c r="DK124" s="76" t="str">
        <f t="shared" si="140"/>
        <v xml:space="preserve"> </v>
      </c>
      <c r="DL124" s="76" t="str">
        <f t="shared" si="141"/>
        <v/>
      </c>
      <c r="DM124" s="76"/>
      <c r="DN124" s="76" t="str">
        <f t="shared" si="142"/>
        <v xml:space="preserve"> </v>
      </c>
      <c r="DO124" s="76" t="str">
        <f t="shared" si="143"/>
        <v/>
      </c>
      <c r="DP124" s="76"/>
      <c r="DQ124" s="76" t="str">
        <f t="shared" si="144"/>
        <v xml:space="preserve"> </v>
      </c>
      <c r="DR124" s="76" t="str">
        <f t="shared" si="145"/>
        <v/>
      </c>
      <c r="DS124" s="76"/>
      <c r="DT124" s="76" t="e">
        <f t="shared" si="146"/>
        <v>#N/A</v>
      </c>
      <c r="DU124" s="76" t="str">
        <f t="shared" si="147"/>
        <v xml:space="preserve"> Pesos</v>
      </c>
      <c r="DV124" s="76" t="str">
        <f t="shared" si="148"/>
        <v xml:space="preserve"> </v>
      </c>
      <c r="DW124" s="76" t="str">
        <f t="shared" si="149"/>
        <v/>
      </c>
      <c r="DX124" s="76"/>
      <c r="DY124" s="76"/>
      <c r="DZ124" s="76"/>
      <c r="EA124" s="76" t="str">
        <f t="shared" si="150"/>
        <v xml:space="preserve"> </v>
      </c>
      <c r="EB124" s="76"/>
      <c r="EC124" s="76"/>
      <c r="ED124" s="76" t="str">
        <f t="shared" si="151"/>
        <v xml:space="preserve"> </v>
      </c>
      <c r="EE124" s="76"/>
      <c r="EF124" s="76"/>
      <c r="EG124" s="79" t="str">
        <f t="shared" si="152"/>
        <v xml:space="preserve"> </v>
      </c>
      <c r="EH124" s="76"/>
      <c r="EI124" s="76"/>
      <c r="EJ124" s="79" t="str">
        <f t="shared" si="153"/>
        <v xml:space="preserve"> </v>
      </c>
      <c r="EK124" s="76"/>
      <c r="EL124" s="76"/>
      <c r="EM124" s="79" t="str">
        <f t="shared" si="154"/>
        <v>Ciento veintiUn Pesos</v>
      </c>
      <c r="EN124" s="79"/>
      <c r="EO124" s="79" t="str">
        <f t="shared" si="155"/>
        <v xml:space="preserve"> </v>
      </c>
      <c r="EP124" s="76"/>
    </row>
    <row r="125" spans="1:146" hidden="1" x14ac:dyDescent="0.2">
      <c r="A125" s="74">
        <v>122</v>
      </c>
      <c r="B125" s="75" t="str">
        <f t="shared" si="85"/>
        <v>Ciento veintiDos Pesos M/L</v>
      </c>
      <c r="C125" s="76"/>
      <c r="D125" s="77">
        <f t="shared" si="86"/>
        <v>122</v>
      </c>
      <c r="E125" s="76" t="str">
        <f t="shared" si="87"/>
        <v/>
      </c>
      <c r="F125" s="76" t="str">
        <f t="shared" si="88"/>
        <v xml:space="preserve"> Pesos</v>
      </c>
      <c r="G125" s="76" t="str">
        <f t="shared" si="89"/>
        <v xml:space="preserve">  billones</v>
      </c>
      <c r="H125" s="76"/>
      <c r="I125" s="76" t="str">
        <f t="shared" si="90"/>
        <v xml:space="preserve"> Pesos</v>
      </c>
      <c r="J125" s="76" t="s">
        <v>79</v>
      </c>
      <c r="K125" s="76"/>
      <c r="L125" s="76" t="str">
        <f t="shared" si="91"/>
        <v xml:space="preserve"> Pesos</v>
      </c>
      <c r="M125" s="76" t="str">
        <f t="shared" si="92"/>
        <v xml:space="preserve">  millones</v>
      </c>
      <c r="N125" s="76"/>
      <c r="O125" s="76" t="str">
        <f t="shared" si="93"/>
        <v xml:space="preserve"> Pesos</v>
      </c>
      <c r="P125" s="76" t="s">
        <v>79</v>
      </c>
      <c r="Q125" s="76"/>
      <c r="R125" s="76" t="str">
        <f t="shared" si="94"/>
        <v xml:space="preserve"> y </v>
      </c>
      <c r="S125" s="76" t="str">
        <f t="shared" si="95"/>
        <v xml:space="preserve"> Pesos</v>
      </c>
      <c r="T125" s="76" t="str">
        <f t="shared" si="96"/>
        <v xml:space="preserve"> Centavos</v>
      </c>
      <c r="U125" s="76" t="str">
        <f t="shared" si="97"/>
        <v xml:space="preserve"> centavos</v>
      </c>
      <c r="V125" s="76">
        <v>15</v>
      </c>
      <c r="W125" s="76">
        <v>14</v>
      </c>
      <c r="X125" s="76">
        <v>13</v>
      </c>
      <c r="Y125" s="76">
        <v>12</v>
      </c>
      <c r="Z125" s="76">
        <v>11</v>
      </c>
      <c r="AA125" s="76">
        <v>10</v>
      </c>
      <c r="AB125" s="76">
        <v>9</v>
      </c>
      <c r="AC125" s="76">
        <f t="shared" si="162"/>
        <v>8</v>
      </c>
      <c r="AD125" s="76">
        <f t="shared" si="162"/>
        <v>7</v>
      </c>
      <c r="AE125" s="76">
        <f t="shared" si="162"/>
        <v>6</v>
      </c>
      <c r="AF125" s="76">
        <f t="shared" si="162"/>
        <v>5</v>
      </c>
      <c r="AG125" s="76">
        <f t="shared" si="162"/>
        <v>4</v>
      </c>
      <c r="AH125" s="76">
        <f t="shared" si="162"/>
        <v>3</v>
      </c>
      <c r="AI125" s="76">
        <f t="shared" si="162"/>
        <v>2</v>
      </c>
      <c r="AJ125" s="76">
        <f t="shared" si="162"/>
        <v>1</v>
      </c>
      <c r="AK125" s="76">
        <f t="shared" si="162"/>
        <v>0</v>
      </c>
      <c r="AL125" s="76">
        <f t="shared" si="162"/>
        <v>-1</v>
      </c>
      <c r="AM125" s="76">
        <f t="shared" si="162"/>
        <v>-2</v>
      </c>
      <c r="AN125" s="76"/>
      <c r="AO125" s="78">
        <f t="shared" si="160"/>
        <v>0</v>
      </c>
      <c r="AP125" s="78">
        <f t="shared" si="160"/>
        <v>0</v>
      </c>
      <c r="AQ125" s="78">
        <f t="shared" si="160"/>
        <v>0</v>
      </c>
      <c r="AR125" s="78">
        <f t="shared" si="160"/>
        <v>0</v>
      </c>
      <c r="AS125" s="78">
        <f t="shared" si="160"/>
        <v>0</v>
      </c>
      <c r="AT125" s="78">
        <f t="shared" si="160"/>
        <v>0</v>
      </c>
      <c r="AU125" s="78">
        <f t="shared" si="160"/>
        <v>0</v>
      </c>
      <c r="AV125" s="78">
        <f t="shared" si="160"/>
        <v>0</v>
      </c>
      <c r="AW125" s="78">
        <f t="shared" si="160"/>
        <v>0</v>
      </c>
      <c r="AX125" s="78">
        <f t="shared" si="160"/>
        <v>0</v>
      </c>
      <c r="AY125" s="78">
        <f t="shared" si="163"/>
        <v>0</v>
      </c>
      <c r="AZ125" s="78">
        <f t="shared" si="163"/>
        <v>0</v>
      </c>
      <c r="BA125" s="78">
        <f t="shared" si="163"/>
        <v>1</v>
      </c>
      <c r="BB125" s="78">
        <f t="shared" si="163"/>
        <v>12</v>
      </c>
      <c r="BC125" s="78">
        <f t="shared" si="163"/>
        <v>122</v>
      </c>
      <c r="BD125" s="78">
        <f t="shared" si="163"/>
        <v>1220</v>
      </c>
      <c r="BE125" s="78">
        <f t="shared" si="158"/>
        <v>12200</v>
      </c>
      <c r="BF125" s="76"/>
      <c r="BG125" s="76">
        <f t="shared" si="98"/>
        <v>0</v>
      </c>
      <c r="BH125" s="78">
        <f t="shared" si="99"/>
        <v>0</v>
      </c>
      <c r="BI125" s="78">
        <f t="shared" si="100"/>
        <v>0</v>
      </c>
      <c r="BJ125" s="78">
        <f t="shared" si="101"/>
        <v>0</v>
      </c>
      <c r="BK125" s="78">
        <f t="shared" si="102"/>
        <v>0</v>
      </c>
      <c r="BL125" s="78">
        <f t="shared" si="103"/>
        <v>0</v>
      </c>
      <c r="BM125" s="78">
        <f t="shared" si="104"/>
        <v>0</v>
      </c>
      <c r="BN125" s="78">
        <f t="shared" si="105"/>
        <v>0</v>
      </c>
      <c r="BO125" s="78">
        <f t="shared" si="106"/>
        <v>0</v>
      </c>
      <c r="BP125" s="78">
        <f t="shared" si="107"/>
        <v>0</v>
      </c>
      <c r="BQ125" s="78">
        <f t="shared" si="108"/>
        <v>0</v>
      </c>
      <c r="BR125" s="78">
        <f t="shared" si="109"/>
        <v>0</v>
      </c>
      <c r="BS125" s="78">
        <f t="shared" si="110"/>
        <v>100</v>
      </c>
      <c r="BT125" s="78">
        <f t="shared" si="111"/>
        <v>20</v>
      </c>
      <c r="BU125" s="78">
        <f t="shared" si="112"/>
        <v>2</v>
      </c>
      <c r="BV125" s="78">
        <f t="shared" si="113"/>
        <v>0</v>
      </c>
      <c r="BW125" s="78">
        <f t="shared" si="114"/>
        <v>0</v>
      </c>
      <c r="BX125" s="76"/>
      <c r="BY125" s="76"/>
      <c r="BZ125" s="78">
        <f t="shared" si="115"/>
        <v>0</v>
      </c>
      <c r="CA125" s="78"/>
      <c r="CB125" s="78"/>
      <c r="CC125" s="78">
        <f t="shared" si="116"/>
        <v>0</v>
      </c>
      <c r="CD125" s="78"/>
      <c r="CE125" s="78"/>
      <c r="CF125" s="78">
        <f t="shared" si="117"/>
        <v>0</v>
      </c>
      <c r="CG125" s="76"/>
      <c r="CH125" s="78"/>
      <c r="CI125" s="78">
        <f t="shared" si="118"/>
        <v>0</v>
      </c>
      <c r="CJ125" s="76"/>
      <c r="CK125" s="78"/>
      <c r="CL125" s="78">
        <f t="shared" si="119"/>
        <v>22</v>
      </c>
      <c r="CM125" s="76"/>
      <c r="CN125" s="78">
        <f t="shared" si="120"/>
        <v>0</v>
      </c>
      <c r="CO125" s="76"/>
      <c r="CP125" s="76"/>
      <c r="CQ125" s="76" t="str">
        <f t="shared" si="121"/>
        <v/>
      </c>
      <c r="CR125" s="76" t="str">
        <f t="shared" si="122"/>
        <v/>
      </c>
      <c r="CS125" s="76" t="str">
        <f t="shared" si="123"/>
        <v xml:space="preserve">   billones</v>
      </c>
      <c r="CT125" s="76" t="str">
        <f t="shared" si="124"/>
        <v/>
      </c>
      <c r="CU125" s="76" t="str">
        <f t="shared" si="125"/>
        <v/>
      </c>
      <c r="CV125" s="76" t="str">
        <f t="shared" si="126"/>
        <v xml:space="preserve">  mil</v>
      </c>
      <c r="CW125" s="76" t="str">
        <f t="shared" si="127"/>
        <v/>
      </c>
      <c r="CX125" s="76" t="str">
        <f t="shared" si="128"/>
        <v/>
      </c>
      <c r="CY125" s="76" t="str">
        <f t="shared" si="129"/>
        <v xml:space="preserve">   millones</v>
      </c>
      <c r="CZ125" s="76" t="str">
        <f t="shared" si="130"/>
        <v/>
      </c>
      <c r="DA125" s="76" t="str">
        <f t="shared" si="131"/>
        <v/>
      </c>
      <c r="DB125" s="76" t="str">
        <f t="shared" si="132"/>
        <v xml:space="preserve">  mil</v>
      </c>
      <c r="DC125" s="76" t="str">
        <f t="shared" si="133"/>
        <v xml:space="preserve">Ciento </v>
      </c>
      <c r="DD125" s="76" t="str">
        <f t="shared" si="134"/>
        <v>veinti</v>
      </c>
      <c r="DE125" s="76" t="str">
        <f t="shared" si="135"/>
        <v>Dos Pesos</v>
      </c>
      <c r="DF125" s="76" t="str">
        <f t="shared" si="136"/>
        <v xml:space="preserve">  Centavos</v>
      </c>
      <c r="DG125" s="76" t="str">
        <f t="shared" si="137"/>
        <v xml:space="preserve">  centavos</v>
      </c>
      <c r="DH125" s="76" t="str">
        <f t="shared" si="138"/>
        <v xml:space="preserve"> </v>
      </c>
      <c r="DI125" s="76" t="str">
        <f t="shared" si="139"/>
        <v/>
      </c>
      <c r="DJ125" s="76"/>
      <c r="DK125" s="76" t="str">
        <f t="shared" si="140"/>
        <v xml:space="preserve"> </v>
      </c>
      <c r="DL125" s="76" t="str">
        <f t="shared" si="141"/>
        <v/>
      </c>
      <c r="DM125" s="76"/>
      <c r="DN125" s="76" t="str">
        <f t="shared" si="142"/>
        <v xml:space="preserve"> </v>
      </c>
      <c r="DO125" s="76" t="str">
        <f t="shared" si="143"/>
        <v/>
      </c>
      <c r="DP125" s="76"/>
      <c r="DQ125" s="76" t="str">
        <f t="shared" si="144"/>
        <v xml:space="preserve"> </v>
      </c>
      <c r="DR125" s="76" t="str">
        <f t="shared" si="145"/>
        <v/>
      </c>
      <c r="DS125" s="76"/>
      <c r="DT125" s="76" t="e">
        <f t="shared" si="146"/>
        <v>#N/A</v>
      </c>
      <c r="DU125" s="76" t="str">
        <f t="shared" si="147"/>
        <v xml:space="preserve"> Pesos</v>
      </c>
      <c r="DV125" s="76" t="str">
        <f t="shared" si="148"/>
        <v xml:space="preserve"> </v>
      </c>
      <c r="DW125" s="76" t="str">
        <f t="shared" si="149"/>
        <v/>
      </c>
      <c r="DX125" s="76"/>
      <c r="DY125" s="76"/>
      <c r="DZ125" s="76"/>
      <c r="EA125" s="76" t="str">
        <f t="shared" si="150"/>
        <v xml:space="preserve"> </v>
      </c>
      <c r="EB125" s="76"/>
      <c r="EC125" s="76"/>
      <c r="ED125" s="76" t="str">
        <f t="shared" si="151"/>
        <v xml:space="preserve"> </v>
      </c>
      <c r="EE125" s="76"/>
      <c r="EF125" s="76"/>
      <c r="EG125" s="79" t="str">
        <f t="shared" si="152"/>
        <v xml:space="preserve"> </v>
      </c>
      <c r="EH125" s="76"/>
      <c r="EI125" s="76"/>
      <c r="EJ125" s="79" t="str">
        <f t="shared" si="153"/>
        <v xml:space="preserve"> </v>
      </c>
      <c r="EK125" s="76"/>
      <c r="EL125" s="76"/>
      <c r="EM125" s="79" t="str">
        <f t="shared" si="154"/>
        <v>Ciento veintiDos Pesos</v>
      </c>
      <c r="EN125" s="79"/>
      <c r="EO125" s="79" t="str">
        <f t="shared" si="155"/>
        <v xml:space="preserve"> </v>
      </c>
      <c r="EP125" s="76"/>
    </row>
    <row r="126" spans="1:146" hidden="1" x14ac:dyDescent="0.2">
      <c r="A126" s="74">
        <v>123</v>
      </c>
      <c r="B126" s="75" t="str">
        <f t="shared" si="85"/>
        <v>Ciento veintiTres Pesos M/L</v>
      </c>
      <c r="C126" s="76"/>
      <c r="D126" s="77">
        <f t="shared" si="86"/>
        <v>123</v>
      </c>
      <c r="E126" s="76" t="str">
        <f t="shared" si="87"/>
        <v/>
      </c>
      <c r="F126" s="76" t="str">
        <f t="shared" si="88"/>
        <v xml:space="preserve"> Pesos</v>
      </c>
      <c r="G126" s="76" t="str">
        <f t="shared" si="89"/>
        <v xml:space="preserve">  billones</v>
      </c>
      <c r="H126" s="76"/>
      <c r="I126" s="76" t="str">
        <f t="shared" si="90"/>
        <v xml:space="preserve"> Pesos</v>
      </c>
      <c r="J126" s="76" t="s">
        <v>79</v>
      </c>
      <c r="K126" s="76"/>
      <c r="L126" s="76" t="str">
        <f t="shared" si="91"/>
        <v xml:space="preserve"> Pesos</v>
      </c>
      <c r="M126" s="76" t="str">
        <f t="shared" si="92"/>
        <v xml:space="preserve">  millones</v>
      </c>
      <c r="N126" s="76"/>
      <c r="O126" s="76" t="str">
        <f t="shared" si="93"/>
        <v xml:space="preserve"> Pesos</v>
      </c>
      <c r="P126" s="76" t="s">
        <v>79</v>
      </c>
      <c r="Q126" s="76"/>
      <c r="R126" s="76" t="str">
        <f t="shared" si="94"/>
        <v xml:space="preserve"> y </v>
      </c>
      <c r="S126" s="76" t="str">
        <f t="shared" si="95"/>
        <v xml:space="preserve"> Pesos</v>
      </c>
      <c r="T126" s="76" t="str">
        <f t="shared" si="96"/>
        <v xml:space="preserve"> Centavos</v>
      </c>
      <c r="U126" s="76" t="str">
        <f t="shared" si="97"/>
        <v xml:space="preserve"> centavos</v>
      </c>
      <c r="V126" s="76">
        <v>15</v>
      </c>
      <c r="W126" s="76">
        <v>14</v>
      </c>
      <c r="X126" s="76">
        <v>13</v>
      </c>
      <c r="Y126" s="76">
        <v>12</v>
      </c>
      <c r="Z126" s="76">
        <v>11</v>
      </c>
      <c r="AA126" s="76">
        <v>10</v>
      </c>
      <c r="AB126" s="76">
        <v>9</v>
      </c>
      <c r="AC126" s="76">
        <f t="shared" si="162"/>
        <v>8</v>
      </c>
      <c r="AD126" s="76">
        <f t="shared" si="162"/>
        <v>7</v>
      </c>
      <c r="AE126" s="76">
        <f t="shared" si="162"/>
        <v>6</v>
      </c>
      <c r="AF126" s="76">
        <f t="shared" si="162"/>
        <v>5</v>
      </c>
      <c r="AG126" s="76">
        <f t="shared" si="162"/>
        <v>4</v>
      </c>
      <c r="AH126" s="76">
        <f t="shared" si="162"/>
        <v>3</v>
      </c>
      <c r="AI126" s="76">
        <f t="shared" si="162"/>
        <v>2</v>
      </c>
      <c r="AJ126" s="76">
        <f t="shared" si="162"/>
        <v>1</v>
      </c>
      <c r="AK126" s="76">
        <f t="shared" si="162"/>
        <v>0</v>
      </c>
      <c r="AL126" s="76">
        <f t="shared" si="162"/>
        <v>-1</v>
      </c>
      <c r="AM126" s="76">
        <f t="shared" si="162"/>
        <v>-2</v>
      </c>
      <c r="AN126" s="76"/>
      <c r="AO126" s="78">
        <f t="shared" si="160"/>
        <v>0</v>
      </c>
      <c r="AP126" s="78">
        <f t="shared" si="160"/>
        <v>0</v>
      </c>
      <c r="AQ126" s="78">
        <f t="shared" si="160"/>
        <v>0</v>
      </c>
      <c r="AR126" s="78">
        <f t="shared" si="160"/>
        <v>0</v>
      </c>
      <c r="AS126" s="78">
        <f t="shared" si="160"/>
        <v>0</v>
      </c>
      <c r="AT126" s="78">
        <f t="shared" si="160"/>
        <v>0</v>
      </c>
      <c r="AU126" s="78">
        <f t="shared" si="160"/>
        <v>0</v>
      </c>
      <c r="AV126" s="78">
        <f t="shared" si="160"/>
        <v>0</v>
      </c>
      <c r="AW126" s="78">
        <f t="shared" si="160"/>
        <v>0</v>
      </c>
      <c r="AX126" s="78">
        <f t="shared" ref="AX126:BA185" si="164">INT($D126/10^AF126)</f>
        <v>0</v>
      </c>
      <c r="AY126" s="78">
        <f t="shared" si="163"/>
        <v>0</v>
      </c>
      <c r="AZ126" s="78">
        <f t="shared" si="163"/>
        <v>0</v>
      </c>
      <c r="BA126" s="78">
        <f t="shared" si="163"/>
        <v>1</v>
      </c>
      <c r="BB126" s="78">
        <f t="shared" si="163"/>
        <v>12</v>
      </c>
      <c r="BC126" s="78">
        <f t="shared" si="163"/>
        <v>123</v>
      </c>
      <c r="BD126" s="78">
        <f t="shared" si="163"/>
        <v>1230</v>
      </c>
      <c r="BE126" s="78">
        <f t="shared" si="158"/>
        <v>12300</v>
      </c>
      <c r="BF126" s="76"/>
      <c r="BG126" s="76">
        <f t="shared" si="98"/>
        <v>0</v>
      </c>
      <c r="BH126" s="78">
        <f t="shared" si="99"/>
        <v>0</v>
      </c>
      <c r="BI126" s="78">
        <f t="shared" si="100"/>
        <v>0</v>
      </c>
      <c r="BJ126" s="78">
        <f t="shared" si="101"/>
        <v>0</v>
      </c>
      <c r="BK126" s="78">
        <f t="shared" si="102"/>
        <v>0</v>
      </c>
      <c r="BL126" s="78">
        <f t="shared" si="103"/>
        <v>0</v>
      </c>
      <c r="BM126" s="78">
        <f t="shared" si="104"/>
        <v>0</v>
      </c>
      <c r="BN126" s="78">
        <f t="shared" si="105"/>
        <v>0</v>
      </c>
      <c r="BO126" s="78">
        <f t="shared" si="106"/>
        <v>0</v>
      </c>
      <c r="BP126" s="78">
        <f t="shared" si="107"/>
        <v>0</v>
      </c>
      <c r="BQ126" s="78">
        <f t="shared" si="108"/>
        <v>0</v>
      </c>
      <c r="BR126" s="78">
        <f t="shared" si="109"/>
        <v>0</v>
      </c>
      <c r="BS126" s="78">
        <f t="shared" si="110"/>
        <v>100</v>
      </c>
      <c r="BT126" s="78">
        <f t="shared" si="111"/>
        <v>20</v>
      </c>
      <c r="BU126" s="78">
        <f t="shared" si="112"/>
        <v>3</v>
      </c>
      <c r="BV126" s="78">
        <f t="shared" si="113"/>
        <v>0</v>
      </c>
      <c r="BW126" s="78">
        <f t="shared" si="114"/>
        <v>0</v>
      </c>
      <c r="BX126" s="76"/>
      <c r="BY126" s="76"/>
      <c r="BZ126" s="78">
        <f t="shared" si="115"/>
        <v>0</v>
      </c>
      <c r="CA126" s="78"/>
      <c r="CB126" s="78"/>
      <c r="CC126" s="78">
        <f t="shared" si="116"/>
        <v>0</v>
      </c>
      <c r="CD126" s="78"/>
      <c r="CE126" s="78"/>
      <c r="CF126" s="78">
        <f t="shared" si="117"/>
        <v>0</v>
      </c>
      <c r="CG126" s="76"/>
      <c r="CH126" s="78"/>
      <c r="CI126" s="78">
        <f t="shared" si="118"/>
        <v>0</v>
      </c>
      <c r="CJ126" s="76"/>
      <c r="CK126" s="78"/>
      <c r="CL126" s="78">
        <f t="shared" si="119"/>
        <v>23</v>
      </c>
      <c r="CM126" s="76"/>
      <c r="CN126" s="78">
        <f t="shared" si="120"/>
        <v>0</v>
      </c>
      <c r="CO126" s="76"/>
      <c r="CP126" s="76"/>
      <c r="CQ126" s="76" t="str">
        <f t="shared" si="121"/>
        <v/>
      </c>
      <c r="CR126" s="76" t="str">
        <f t="shared" si="122"/>
        <v/>
      </c>
      <c r="CS126" s="76" t="str">
        <f t="shared" si="123"/>
        <v xml:space="preserve">   billones</v>
      </c>
      <c r="CT126" s="76" t="str">
        <f t="shared" si="124"/>
        <v/>
      </c>
      <c r="CU126" s="76" t="str">
        <f t="shared" si="125"/>
        <v/>
      </c>
      <c r="CV126" s="76" t="str">
        <f t="shared" si="126"/>
        <v xml:space="preserve">  mil</v>
      </c>
      <c r="CW126" s="76" t="str">
        <f t="shared" si="127"/>
        <v/>
      </c>
      <c r="CX126" s="76" t="str">
        <f t="shared" si="128"/>
        <v/>
      </c>
      <c r="CY126" s="76" t="str">
        <f t="shared" si="129"/>
        <v xml:space="preserve">   millones</v>
      </c>
      <c r="CZ126" s="76" t="str">
        <f t="shared" si="130"/>
        <v/>
      </c>
      <c r="DA126" s="76" t="str">
        <f t="shared" si="131"/>
        <v/>
      </c>
      <c r="DB126" s="76" t="str">
        <f t="shared" si="132"/>
        <v xml:space="preserve">  mil</v>
      </c>
      <c r="DC126" s="76" t="str">
        <f t="shared" si="133"/>
        <v xml:space="preserve">Ciento </v>
      </c>
      <c r="DD126" s="76" t="str">
        <f t="shared" si="134"/>
        <v>veinti</v>
      </c>
      <c r="DE126" s="76" t="str">
        <f t="shared" si="135"/>
        <v>Tres Pesos</v>
      </c>
      <c r="DF126" s="76" t="str">
        <f t="shared" si="136"/>
        <v xml:space="preserve">  Centavos</v>
      </c>
      <c r="DG126" s="76" t="str">
        <f t="shared" si="137"/>
        <v xml:space="preserve">  centavos</v>
      </c>
      <c r="DH126" s="76" t="str">
        <f t="shared" si="138"/>
        <v xml:space="preserve"> </v>
      </c>
      <c r="DI126" s="76" t="str">
        <f t="shared" si="139"/>
        <v/>
      </c>
      <c r="DJ126" s="76"/>
      <c r="DK126" s="76" t="str">
        <f t="shared" si="140"/>
        <v xml:space="preserve"> </v>
      </c>
      <c r="DL126" s="76" t="str">
        <f t="shared" si="141"/>
        <v/>
      </c>
      <c r="DM126" s="76"/>
      <c r="DN126" s="76" t="str">
        <f t="shared" si="142"/>
        <v xml:space="preserve"> </v>
      </c>
      <c r="DO126" s="76" t="str">
        <f t="shared" si="143"/>
        <v/>
      </c>
      <c r="DP126" s="76"/>
      <c r="DQ126" s="76" t="str">
        <f t="shared" si="144"/>
        <v xml:space="preserve"> </v>
      </c>
      <c r="DR126" s="76" t="str">
        <f t="shared" si="145"/>
        <v/>
      </c>
      <c r="DS126" s="76"/>
      <c r="DT126" s="76" t="e">
        <f t="shared" si="146"/>
        <v>#N/A</v>
      </c>
      <c r="DU126" s="76" t="str">
        <f t="shared" si="147"/>
        <v xml:space="preserve"> Pesos</v>
      </c>
      <c r="DV126" s="76" t="str">
        <f t="shared" si="148"/>
        <v xml:space="preserve"> </v>
      </c>
      <c r="DW126" s="76" t="str">
        <f t="shared" si="149"/>
        <v/>
      </c>
      <c r="DX126" s="76"/>
      <c r="DY126" s="76"/>
      <c r="DZ126" s="76"/>
      <c r="EA126" s="76" t="str">
        <f t="shared" si="150"/>
        <v xml:space="preserve"> </v>
      </c>
      <c r="EB126" s="76"/>
      <c r="EC126" s="76"/>
      <c r="ED126" s="76" t="str">
        <f t="shared" si="151"/>
        <v xml:space="preserve"> </v>
      </c>
      <c r="EE126" s="76"/>
      <c r="EF126" s="76"/>
      <c r="EG126" s="79" t="str">
        <f t="shared" si="152"/>
        <v xml:space="preserve"> </v>
      </c>
      <c r="EH126" s="76"/>
      <c r="EI126" s="76"/>
      <c r="EJ126" s="79" t="str">
        <f t="shared" si="153"/>
        <v xml:space="preserve"> </v>
      </c>
      <c r="EK126" s="76"/>
      <c r="EL126" s="76"/>
      <c r="EM126" s="79" t="str">
        <f t="shared" si="154"/>
        <v>Ciento veintiTres Pesos</v>
      </c>
      <c r="EN126" s="79"/>
      <c r="EO126" s="79" t="str">
        <f t="shared" si="155"/>
        <v xml:space="preserve"> </v>
      </c>
      <c r="EP126" s="76"/>
    </row>
    <row r="127" spans="1:146" hidden="1" x14ac:dyDescent="0.2">
      <c r="A127" s="74">
        <v>124</v>
      </c>
      <c r="B127" s="75" t="str">
        <f t="shared" si="85"/>
        <v>Ciento veintiCuatro Pesos M/L</v>
      </c>
      <c r="C127" s="76"/>
      <c r="D127" s="77">
        <f t="shared" si="86"/>
        <v>124</v>
      </c>
      <c r="E127" s="76" t="str">
        <f t="shared" si="87"/>
        <v/>
      </c>
      <c r="F127" s="76" t="str">
        <f t="shared" si="88"/>
        <v xml:space="preserve"> Pesos</v>
      </c>
      <c r="G127" s="76" t="str">
        <f t="shared" si="89"/>
        <v xml:space="preserve">  billones</v>
      </c>
      <c r="H127" s="76"/>
      <c r="I127" s="76" t="str">
        <f t="shared" si="90"/>
        <v xml:space="preserve"> Pesos</v>
      </c>
      <c r="J127" s="76" t="s">
        <v>79</v>
      </c>
      <c r="K127" s="76"/>
      <c r="L127" s="76" t="str">
        <f t="shared" si="91"/>
        <v xml:space="preserve"> Pesos</v>
      </c>
      <c r="M127" s="76" t="str">
        <f t="shared" si="92"/>
        <v xml:space="preserve">  millones</v>
      </c>
      <c r="N127" s="76"/>
      <c r="O127" s="76" t="str">
        <f t="shared" si="93"/>
        <v xml:space="preserve"> Pesos</v>
      </c>
      <c r="P127" s="76" t="s">
        <v>79</v>
      </c>
      <c r="Q127" s="76"/>
      <c r="R127" s="76" t="str">
        <f t="shared" si="94"/>
        <v xml:space="preserve"> y </v>
      </c>
      <c r="S127" s="76" t="str">
        <f t="shared" si="95"/>
        <v xml:space="preserve"> Pesos</v>
      </c>
      <c r="T127" s="76" t="str">
        <f t="shared" si="96"/>
        <v xml:space="preserve"> Centavos</v>
      </c>
      <c r="U127" s="76" t="str">
        <f t="shared" si="97"/>
        <v xml:space="preserve"> centavos</v>
      </c>
      <c r="V127" s="76">
        <v>15</v>
      </c>
      <c r="W127" s="76">
        <v>14</v>
      </c>
      <c r="X127" s="76">
        <v>13</v>
      </c>
      <c r="Y127" s="76">
        <v>12</v>
      </c>
      <c r="Z127" s="76">
        <v>11</v>
      </c>
      <c r="AA127" s="76">
        <v>10</v>
      </c>
      <c r="AB127" s="76">
        <v>9</v>
      </c>
      <c r="AC127" s="76">
        <f t="shared" si="162"/>
        <v>8</v>
      </c>
      <c r="AD127" s="76">
        <f t="shared" si="162"/>
        <v>7</v>
      </c>
      <c r="AE127" s="76">
        <f t="shared" si="162"/>
        <v>6</v>
      </c>
      <c r="AF127" s="76">
        <f t="shared" si="162"/>
        <v>5</v>
      </c>
      <c r="AG127" s="76">
        <f t="shared" si="162"/>
        <v>4</v>
      </c>
      <c r="AH127" s="76">
        <f t="shared" si="162"/>
        <v>3</v>
      </c>
      <c r="AI127" s="76">
        <f t="shared" si="162"/>
        <v>2</v>
      </c>
      <c r="AJ127" s="76">
        <f t="shared" si="162"/>
        <v>1</v>
      </c>
      <c r="AK127" s="76">
        <f t="shared" si="162"/>
        <v>0</v>
      </c>
      <c r="AL127" s="76">
        <f t="shared" si="162"/>
        <v>-1</v>
      </c>
      <c r="AM127" s="76">
        <f t="shared" si="162"/>
        <v>-2</v>
      </c>
      <c r="AN127" s="76"/>
      <c r="AO127" s="78">
        <f t="shared" ref="AO127:AW155" si="165">INT($D127/10^W127)</f>
        <v>0</v>
      </c>
      <c r="AP127" s="78">
        <f t="shared" si="165"/>
        <v>0</v>
      </c>
      <c r="AQ127" s="78">
        <f t="shared" si="165"/>
        <v>0</v>
      </c>
      <c r="AR127" s="78">
        <f t="shared" si="165"/>
        <v>0</v>
      </c>
      <c r="AS127" s="78">
        <f t="shared" si="165"/>
        <v>0</v>
      </c>
      <c r="AT127" s="78">
        <f t="shared" si="165"/>
        <v>0</v>
      </c>
      <c r="AU127" s="78">
        <f t="shared" si="165"/>
        <v>0</v>
      </c>
      <c r="AV127" s="78">
        <f t="shared" si="165"/>
        <v>0</v>
      </c>
      <c r="AW127" s="78">
        <f t="shared" si="165"/>
        <v>0</v>
      </c>
      <c r="AX127" s="78">
        <f t="shared" si="164"/>
        <v>0</v>
      </c>
      <c r="AY127" s="78">
        <f t="shared" si="163"/>
        <v>0</v>
      </c>
      <c r="AZ127" s="78">
        <f t="shared" si="163"/>
        <v>0</v>
      </c>
      <c r="BA127" s="78">
        <f t="shared" si="163"/>
        <v>1</v>
      </c>
      <c r="BB127" s="78">
        <f t="shared" si="163"/>
        <v>12</v>
      </c>
      <c r="BC127" s="78">
        <f t="shared" si="163"/>
        <v>124</v>
      </c>
      <c r="BD127" s="78">
        <f t="shared" si="163"/>
        <v>1240</v>
      </c>
      <c r="BE127" s="78">
        <f t="shared" si="158"/>
        <v>12400</v>
      </c>
      <c r="BF127" s="76"/>
      <c r="BG127" s="76">
        <f t="shared" si="98"/>
        <v>0</v>
      </c>
      <c r="BH127" s="78">
        <f t="shared" si="99"/>
        <v>0</v>
      </c>
      <c r="BI127" s="78">
        <f t="shared" si="100"/>
        <v>0</v>
      </c>
      <c r="BJ127" s="78">
        <f t="shared" si="101"/>
        <v>0</v>
      </c>
      <c r="BK127" s="78">
        <f t="shared" si="102"/>
        <v>0</v>
      </c>
      <c r="BL127" s="78">
        <f t="shared" si="103"/>
        <v>0</v>
      </c>
      <c r="BM127" s="78">
        <f t="shared" si="104"/>
        <v>0</v>
      </c>
      <c r="BN127" s="78">
        <f t="shared" si="105"/>
        <v>0</v>
      </c>
      <c r="BO127" s="78">
        <f t="shared" si="106"/>
        <v>0</v>
      </c>
      <c r="BP127" s="78">
        <f t="shared" si="107"/>
        <v>0</v>
      </c>
      <c r="BQ127" s="78">
        <f t="shared" si="108"/>
        <v>0</v>
      </c>
      <c r="BR127" s="78">
        <f t="shared" si="109"/>
        <v>0</v>
      </c>
      <c r="BS127" s="78">
        <f t="shared" si="110"/>
        <v>100</v>
      </c>
      <c r="BT127" s="78">
        <f t="shared" si="111"/>
        <v>20</v>
      </c>
      <c r="BU127" s="78">
        <f t="shared" si="112"/>
        <v>4</v>
      </c>
      <c r="BV127" s="78">
        <f t="shared" si="113"/>
        <v>0</v>
      </c>
      <c r="BW127" s="78">
        <f t="shared" si="114"/>
        <v>0</v>
      </c>
      <c r="BX127" s="76"/>
      <c r="BY127" s="76"/>
      <c r="BZ127" s="78">
        <f t="shared" si="115"/>
        <v>0</v>
      </c>
      <c r="CA127" s="78"/>
      <c r="CB127" s="78"/>
      <c r="CC127" s="78">
        <f t="shared" si="116"/>
        <v>0</v>
      </c>
      <c r="CD127" s="78"/>
      <c r="CE127" s="78"/>
      <c r="CF127" s="78">
        <f t="shared" si="117"/>
        <v>0</v>
      </c>
      <c r="CG127" s="76"/>
      <c r="CH127" s="78"/>
      <c r="CI127" s="78">
        <f t="shared" si="118"/>
        <v>0</v>
      </c>
      <c r="CJ127" s="76"/>
      <c r="CK127" s="78"/>
      <c r="CL127" s="78">
        <f t="shared" si="119"/>
        <v>24</v>
      </c>
      <c r="CM127" s="76"/>
      <c r="CN127" s="78">
        <f t="shared" si="120"/>
        <v>0</v>
      </c>
      <c r="CO127" s="76"/>
      <c r="CP127" s="76"/>
      <c r="CQ127" s="76" t="str">
        <f t="shared" si="121"/>
        <v/>
      </c>
      <c r="CR127" s="76" t="str">
        <f t="shared" si="122"/>
        <v/>
      </c>
      <c r="CS127" s="76" t="str">
        <f t="shared" si="123"/>
        <v xml:space="preserve">   billones</v>
      </c>
      <c r="CT127" s="76" t="str">
        <f t="shared" si="124"/>
        <v/>
      </c>
      <c r="CU127" s="76" t="str">
        <f t="shared" si="125"/>
        <v/>
      </c>
      <c r="CV127" s="76" t="str">
        <f t="shared" si="126"/>
        <v xml:space="preserve">  mil</v>
      </c>
      <c r="CW127" s="76" t="str">
        <f t="shared" si="127"/>
        <v/>
      </c>
      <c r="CX127" s="76" t="str">
        <f t="shared" si="128"/>
        <v/>
      </c>
      <c r="CY127" s="76" t="str">
        <f t="shared" si="129"/>
        <v xml:space="preserve">   millones</v>
      </c>
      <c r="CZ127" s="76" t="str">
        <f t="shared" si="130"/>
        <v/>
      </c>
      <c r="DA127" s="76" t="str">
        <f t="shared" si="131"/>
        <v/>
      </c>
      <c r="DB127" s="76" t="str">
        <f t="shared" si="132"/>
        <v xml:space="preserve">  mil</v>
      </c>
      <c r="DC127" s="76" t="str">
        <f t="shared" si="133"/>
        <v xml:space="preserve">Ciento </v>
      </c>
      <c r="DD127" s="76" t="str">
        <f t="shared" si="134"/>
        <v>veinti</v>
      </c>
      <c r="DE127" s="76" t="str">
        <f t="shared" si="135"/>
        <v>Cuatro Pesos</v>
      </c>
      <c r="DF127" s="76" t="str">
        <f t="shared" si="136"/>
        <v xml:space="preserve">  Centavos</v>
      </c>
      <c r="DG127" s="76" t="str">
        <f t="shared" si="137"/>
        <v xml:space="preserve">  centavos</v>
      </c>
      <c r="DH127" s="76" t="str">
        <f t="shared" si="138"/>
        <v xml:space="preserve"> </v>
      </c>
      <c r="DI127" s="76" t="str">
        <f t="shared" si="139"/>
        <v/>
      </c>
      <c r="DJ127" s="76"/>
      <c r="DK127" s="76" t="str">
        <f t="shared" si="140"/>
        <v xml:space="preserve"> </v>
      </c>
      <c r="DL127" s="76" t="str">
        <f t="shared" si="141"/>
        <v/>
      </c>
      <c r="DM127" s="76"/>
      <c r="DN127" s="76" t="str">
        <f t="shared" si="142"/>
        <v xml:space="preserve"> </v>
      </c>
      <c r="DO127" s="76" t="str">
        <f t="shared" si="143"/>
        <v/>
      </c>
      <c r="DP127" s="76"/>
      <c r="DQ127" s="76" t="str">
        <f t="shared" si="144"/>
        <v xml:space="preserve"> </v>
      </c>
      <c r="DR127" s="76" t="str">
        <f t="shared" si="145"/>
        <v/>
      </c>
      <c r="DS127" s="76"/>
      <c r="DT127" s="76" t="e">
        <f t="shared" si="146"/>
        <v>#N/A</v>
      </c>
      <c r="DU127" s="76" t="str">
        <f t="shared" si="147"/>
        <v xml:space="preserve"> Pesos</v>
      </c>
      <c r="DV127" s="76" t="str">
        <f t="shared" si="148"/>
        <v xml:space="preserve"> </v>
      </c>
      <c r="DW127" s="76" t="str">
        <f t="shared" si="149"/>
        <v/>
      </c>
      <c r="DX127" s="76"/>
      <c r="DY127" s="76"/>
      <c r="DZ127" s="76"/>
      <c r="EA127" s="76" t="str">
        <f t="shared" si="150"/>
        <v xml:space="preserve"> </v>
      </c>
      <c r="EB127" s="76"/>
      <c r="EC127" s="76"/>
      <c r="ED127" s="76" t="str">
        <f t="shared" si="151"/>
        <v xml:space="preserve"> </v>
      </c>
      <c r="EE127" s="76"/>
      <c r="EF127" s="76"/>
      <c r="EG127" s="79" t="str">
        <f t="shared" si="152"/>
        <v xml:space="preserve"> </v>
      </c>
      <c r="EH127" s="76"/>
      <c r="EI127" s="76"/>
      <c r="EJ127" s="79" t="str">
        <f t="shared" si="153"/>
        <v xml:space="preserve"> </v>
      </c>
      <c r="EK127" s="76"/>
      <c r="EL127" s="76"/>
      <c r="EM127" s="79" t="str">
        <f t="shared" si="154"/>
        <v>Ciento veintiCuatro Pesos</v>
      </c>
      <c r="EN127" s="79"/>
      <c r="EO127" s="79" t="str">
        <f t="shared" si="155"/>
        <v xml:space="preserve"> </v>
      </c>
      <c r="EP127" s="76"/>
    </row>
    <row r="128" spans="1:146" hidden="1" x14ac:dyDescent="0.2">
      <c r="A128" s="74">
        <v>125</v>
      </c>
      <c r="B128" s="75" t="str">
        <f t="shared" si="85"/>
        <v>Ciento veintiCinco Pesos M/L</v>
      </c>
      <c r="C128" s="76"/>
      <c r="D128" s="77">
        <f t="shared" si="86"/>
        <v>125</v>
      </c>
      <c r="E128" s="76" t="str">
        <f t="shared" si="87"/>
        <v/>
      </c>
      <c r="F128" s="76" t="str">
        <f t="shared" si="88"/>
        <v xml:space="preserve"> Pesos</v>
      </c>
      <c r="G128" s="76" t="str">
        <f t="shared" si="89"/>
        <v xml:space="preserve">  billones</v>
      </c>
      <c r="H128" s="76"/>
      <c r="I128" s="76" t="str">
        <f t="shared" si="90"/>
        <v xml:space="preserve"> Pesos</v>
      </c>
      <c r="J128" s="76" t="s">
        <v>79</v>
      </c>
      <c r="K128" s="76"/>
      <c r="L128" s="76" t="str">
        <f t="shared" si="91"/>
        <v xml:space="preserve"> Pesos</v>
      </c>
      <c r="M128" s="76" t="str">
        <f t="shared" si="92"/>
        <v xml:space="preserve">  millones</v>
      </c>
      <c r="N128" s="76"/>
      <c r="O128" s="76" t="str">
        <f t="shared" si="93"/>
        <v xml:space="preserve"> Pesos</v>
      </c>
      <c r="P128" s="76" t="s">
        <v>79</v>
      </c>
      <c r="Q128" s="76"/>
      <c r="R128" s="76" t="str">
        <f t="shared" si="94"/>
        <v xml:space="preserve"> y </v>
      </c>
      <c r="S128" s="76" t="str">
        <f t="shared" si="95"/>
        <v xml:space="preserve"> Pesos</v>
      </c>
      <c r="T128" s="76" t="str">
        <f t="shared" si="96"/>
        <v xml:space="preserve"> Centavos</v>
      </c>
      <c r="U128" s="76" t="str">
        <f t="shared" si="97"/>
        <v xml:space="preserve"> centavos</v>
      </c>
      <c r="V128" s="76">
        <v>15</v>
      </c>
      <c r="W128" s="76">
        <v>14</v>
      </c>
      <c r="X128" s="76">
        <v>13</v>
      </c>
      <c r="Y128" s="76">
        <v>12</v>
      </c>
      <c r="Z128" s="76">
        <v>11</v>
      </c>
      <c r="AA128" s="76">
        <v>10</v>
      </c>
      <c r="AB128" s="76">
        <v>9</v>
      </c>
      <c r="AC128" s="76">
        <f t="shared" si="162"/>
        <v>8</v>
      </c>
      <c r="AD128" s="76">
        <f t="shared" si="162"/>
        <v>7</v>
      </c>
      <c r="AE128" s="76">
        <f t="shared" si="162"/>
        <v>6</v>
      </c>
      <c r="AF128" s="76">
        <f t="shared" si="162"/>
        <v>5</v>
      </c>
      <c r="AG128" s="76">
        <f t="shared" si="162"/>
        <v>4</v>
      </c>
      <c r="AH128" s="76">
        <f t="shared" si="162"/>
        <v>3</v>
      </c>
      <c r="AI128" s="76">
        <f t="shared" si="162"/>
        <v>2</v>
      </c>
      <c r="AJ128" s="76">
        <f t="shared" si="162"/>
        <v>1</v>
      </c>
      <c r="AK128" s="76">
        <f t="shared" si="162"/>
        <v>0</v>
      </c>
      <c r="AL128" s="76">
        <f t="shared" si="162"/>
        <v>-1</v>
      </c>
      <c r="AM128" s="76">
        <f t="shared" si="162"/>
        <v>-2</v>
      </c>
      <c r="AN128" s="76"/>
      <c r="AO128" s="78">
        <f t="shared" si="165"/>
        <v>0</v>
      </c>
      <c r="AP128" s="78">
        <f t="shared" si="165"/>
        <v>0</v>
      </c>
      <c r="AQ128" s="78">
        <f t="shared" si="165"/>
        <v>0</v>
      </c>
      <c r="AR128" s="78">
        <f t="shared" si="165"/>
        <v>0</v>
      </c>
      <c r="AS128" s="78">
        <f t="shared" si="165"/>
        <v>0</v>
      </c>
      <c r="AT128" s="78">
        <f t="shared" si="165"/>
        <v>0</v>
      </c>
      <c r="AU128" s="78">
        <f t="shared" si="165"/>
        <v>0</v>
      </c>
      <c r="AV128" s="78">
        <f t="shared" si="165"/>
        <v>0</v>
      </c>
      <c r="AW128" s="78">
        <f t="shared" si="165"/>
        <v>0</v>
      </c>
      <c r="AX128" s="78">
        <f t="shared" si="164"/>
        <v>0</v>
      </c>
      <c r="AY128" s="78">
        <f t="shared" si="163"/>
        <v>0</v>
      </c>
      <c r="AZ128" s="78">
        <f t="shared" si="163"/>
        <v>0</v>
      </c>
      <c r="BA128" s="78">
        <f t="shared" si="163"/>
        <v>1</v>
      </c>
      <c r="BB128" s="78">
        <f t="shared" si="163"/>
        <v>12</v>
      </c>
      <c r="BC128" s="78">
        <f t="shared" si="163"/>
        <v>125</v>
      </c>
      <c r="BD128" s="78">
        <f t="shared" si="163"/>
        <v>1250</v>
      </c>
      <c r="BE128" s="78">
        <f t="shared" si="158"/>
        <v>12500</v>
      </c>
      <c r="BF128" s="76"/>
      <c r="BG128" s="76">
        <f t="shared" si="98"/>
        <v>0</v>
      </c>
      <c r="BH128" s="78">
        <f t="shared" si="99"/>
        <v>0</v>
      </c>
      <c r="BI128" s="78">
        <f t="shared" si="100"/>
        <v>0</v>
      </c>
      <c r="BJ128" s="78">
        <f t="shared" si="101"/>
        <v>0</v>
      </c>
      <c r="BK128" s="78">
        <f t="shared" si="102"/>
        <v>0</v>
      </c>
      <c r="BL128" s="78">
        <f t="shared" si="103"/>
        <v>0</v>
      </c>
      <c r="BM128" s="78">
        <f t="shared" si="104"/>
        <v>0</v>
      </c>
      <c r="BN128" s="78">
        <f t="shared" si="105"/>
        <v>0</v>
      </c>
      <c r="BO128" s="78">
        <f t="shared" si="106"/>
        <v>0</v>
      </c>
      <c r="BP128" s="78">
        <f t="shared" si="107"/>
        <v>0</v>
      </c>
      <c r="BQ128" s="78">
        <f t="shared" si="108"/>
        <v>0</v>
      </c>
      <c r="BR128" s="78">
        <f t="shared" si="109"/>
        <v>0</v>
      </c>
      <c r="BS128" s="78">
        <f t="shared" si="110"/>
        <v>100</v>
      </c>
      <c r="BT128" s="78">
        <f t="shared" si="111"/>
        <v>20</v>
      </c>
      <c r="BU128" s="78">
        <f t="shared" si="112"/>
        <v>5</v>
      </c>
      <c r="BV128" s="78">
        <f t="shared" si="113"/>
        <v>0</v>
      </c>
      <c r="BW128" s="78">
        <f t="shared" si="114"/>
        <v>0</v>
      </c>
      <c r="BX128" s="76"/>
      <c r="BY128" s="76"/>
      <c r="BZ128" s="78">
        <f t="shared" si="115"/>
        <v>0</v>
      </c>
      <c r="CA128" s="78"/>
      <c r="CB128" s="78"/>
      <c r="CC128" s="78">
        <f t="shared" si="116"/>
        <v>0</v>
      </c>
      <c r="CD128" s="78"/>
      <c r="CE128" s="78"/>
      <c r="CF128" s="78">
        <f t="shared" si="117"/>
        <v>0</v>
      </c>
      <c r="CG128" s="76"/>
      <c r="CH128" s="78"/>
      <c r="CI128" s="78">
        <f t="shared" si="118"/>
        <v>0</v>
      </c>
      <c r="CJ128" s="76"/>
      <c r="CK128" s="78"/>
      <c r="CL128" s="78">
        <f t="shared" si="119"/>
        <v>25</v>
      </c>
      <c r="CM128" s="76"/>
      <c r="CN128" s="78">
        <f t="shared" si="120"/>
        <v>0</v>
      </c>
      <c r="CO128" s="76"/>
      <c r="CP128" s="76"/>
      <c r="CQ128" s="76" t="str">
        <f t="shared" si="121"/>
        <v/>
      </c>
      <c r="CR128" s="76" t="str">
        <f t="shared" si="122"/>
        <v/>
      </c>
      <c r="CS128" s="76" t="str">
        <f t="shared" si="123"/>
        <v xml:space="preserve">   billones</v>
      </c>
      <c r="CT128" s="76" t="str">
        <f t="shared" si="124"/>
        <v/>
      </c>
      <c r="CU128" s="76" t="str">
        <f t="shared" si="125"/>
        <v/>
      </c>
      <c r="CV128" s="76" t="str">
        <f t="shared" si="126"/>
        <v xml:space="preserve">  mil</v>
      </c>
      <c r="CW128" s="76" t="str">
        <f t="shared" si="127"/>
        <v/>
      </c>
      <c r="CX128" s="76" t="str">
        <f t="shared" si="128"/>
        <v/>
      </c>
      <c r="CY128" s="76" t="str">
        <f t="shared" si="129"/>
        <v xml:space="preserve">   millones</v>
      </c>
      <c r="CZ128" s="76" t="str">
        <f t="shared" si="130"/>
        <v/>
      </c>
      <c r="DA128" s="76" t="str">
        <f t="shared" si="131"/>
        <v/>
      </c>
      <c r="DB128" s="76" t="str">
        <f t="shared" si="132"/>
        <v xml:space="preserve">  mil</v>
      </c>
      <c r="DC128" s="76" t="str">
        <f t="shared" si="133"/>
        <v xml:space="preserve">Ciento </v>
      </c>
      <c r="DD128" s="76" t="str">
        <f t="shared" si="134"/>
        <v>veinti</v>
      </c>
      <c r="DE128" s="76" t="str">
        <f t="shared" si="135"/>
        <v>Cinco Pesos</v>
      </c>
      <c r="DF128" s="76" t="str">
        <f t="shared" si="136"/>
        <v xml:space="preserve">  Centavos</v>
      </c>
      <c r="DG128" s="76" t="str">
        <f t="shared" si="137"/>
        <v xml:space="preserve">  centavos</v>
      </c>
      <c r="DH128" s="76" t="str">
        <f t="shared" si="138"/>
        <v xml:space="preserve"> </v>
      </c>
      <c r="DI128" s="76" t="str">
        <f t="shared" si="139"/>
        <v/>
      </c>
      <c r="DJ128" s="76"/>
      <c r="DK128" s="76" t="str">
        <f t="shared" si="140"/>
        <v xml:space="preserve"> </v>
      </c>
      <c r="DL128" s="76" t="str">
        <f t="shared" si="141"/>
        <v/>
      </c>
      <c r="DM128" s="76"/>
      <c r="DN128" s="76" t="str">
        <f t="shared" si="142"/>
        <v xml:space="preserve"> </v>
      </c>
      <c r="DO128" s="76" t="str">
        <f t="shared" si="143"/>
        <v/>
      </c>
      <c r="DP128" s="76"/>
      <c r="DQ128" s="76" t="str">
        <f t="shared" si="144"/>
        <v xml:space="preserve"> </v>
      </c>
      <c r="DR128" s="76" t="str">
        <f t="shared" si="145"/>
        <v/>
      </c>
      <c r="DS128" s="76"/>
      <c r="DT128" s="76" t="e">
        <f t="shared" si="146"/>
        <v>#N/A</v>
      </c>
      <c r="DU128" s="76" t="str">
        <f t="shared" si="147"/>
        <v xml:space="preserve"> Pesos</v>
      </c>
      <c r="DV128" s="76" t="str">
        <f t="shared" si="148"/>
        <v xml:space="preserve"> </v>
      </c>
      <c r="DW128" s="76" t="str">
        <f t="shared" si="149"/>
        <v/>
      </c>
      <c r="DX128" s="76"/>
      <c r="DY128" s="76"/>
      <c r="DZ128" s="76"/>
      <c r="EA128" s="76" t="str">
        <f t="shared" si="150"/>
        <v xml:space="preserve"> </v>
      </c>
      <c r="EB128" s="76"/>
      <c r="EC128" s="76"/>
      <c r="ED128" s="76" t="str">
        <f t="shared" si="151"/>
        <v xml:space="preserve"> </v>
      </c>
      <c r="EE128" s="76"/>
      <c r="EF128" s="76"/>
      <c r="EG128" s="79" t="str">
        <f t="shared" si="152"/>
        <v xml:space="preserve"> </v>
      </c>
      <c r="EH128" s="76"/>
      <c r="EI128" s="76"/>
      <c r="EJ128" s="79" t="str">
        <f t="shared" si="153"/>
        <v xml:space="preserve"> </v>
      </c>
      <c r="EK128" s="76"/>
      <c r="EL128" s="76"/>
      <c r="EM128" s="79" t="str">
        <f t="shared" si="154"/>
        <v>Ciento veintiCinco Pesos</v>
      </c>
      <c r="EN128" s="79"/>
      <c r="EO128" s="79" t="str">
        <f t="shared" si="155"/>
        <v xml:space="preserve"> </v>
      </c>
      <c r="EP128" s="76"/>
    </row>
    <row r="129" spans="1:146" hidden="1" x14ac:dyDescent="0.2">
      <c r="A129" s="74">
        <v>126</v>
      </c>
      <c r="B129" s="75" t="str">
        <f t="shared" si="85"/>
        <v>Ciento veintiSeis Pesos M/L</v>
      </c>
      <c r="C129" s="76"/>
      <c r="D129" s="77">
        <f t="shared" si="86"/>
        <v>126</v>
      </c>
      <c r="E129" s="76" t="str">
        <f t="shared" si="87"/>
        <v/>
      </c>
      <c r="F129" s="76" t="str">
        <f t="shared" si="88"/>
        <v xml:space="preserve"> Pesos</v>
      </c>
      <c r="G129" s="76" t="str">
        <f t="shared" si="89"/>
        <v xml:space="preserve">  billones</v>
      </c>
      <c r="H129" s="76"/>
      <c r="I129" s="76" t="str">
        <f t="shared" si="90"/>
        <v xml:space="preserve"> Pesos</v>
      </c>
      <c r="J129" s="76" t="s">
        <v>79</v>
      </c>
      <c r="K129" s="76"/>
      <c r="L129" s="76" t="str">
        <f t="shared" si="91"/>
        <v xml:space="preserve"> Pesos</v>
      </c>
      <c r="M129" s="76" t="str">
        <f t="shared" si="92"/>
        <v xml:space="preserve">  millones</v>
      </c>
      <c r="N129" s="76"/>
      <c r="O129" s="76" t="str">
        <f t="shared" si="93"/>
        <v xml:space="preserve"> Pesos</v>
      </c>
      <c r="P129" s="76" t="s">
        <v>79</v>
      </c>
      <c r="Q129" s="76"/>
      <c r="R129" s="76" t="str">
        <f t="shared" si="94"/>
        <v xml:space="preserve"> y </v>
      </c>
      <c r="S129" s="76" t="str">
        <f t="shared" si="95"/>
        <v xml:space="preserve"> Pesos</v>
      </c>
      <c r="T129" s="76" t="str">
        <f t="shared" si="96"/>
        <v xml:space="preserve"> Centavos</v>
      </c>
      <c r="U129" s="76" t="str">
        <f t="shared" si="97"/>
        <v xml:space="preserve"> centavos</v>
      </c>
      <c r="V129" s="76">
        <v>15</v>
      </c>
      <c r="W129" s="76">
        <v>14</v>
      </c>
      <c r="X129" s="76">
        <v>13</v>
      </c>
      <c r="Y129" s="76">
        <v>12</v>
      </c>
      <c r="Z129" s="76">
        <v>11</v>
      </c>
      <c r="AA129" s="76">
        <v>10</v>
      </c>
      <c r="AB129" s="76">
        <v>9</v>
      </c>
      <c r="AC129" s="76">
        <f t="shared" si="162"/>
        <v>8</v>
      </c>
      <c r="AD129" s="76">
        <f t="shared" si="162"/>
        <v>7</v>
      </c>
      <c r="AE129" s="76">
        <f t="shared" si="162"/>
        <v>6</v>
      </c>
      <c r="AF129" s="76">
        <f t="shared" si="162"/>
        <v>5</v>
      </c>
      <c r="AG129" s="76">
        <f t="shared" si="162"/>
        <v>4</v>
      </c>
      <c r="AH129" s="76">
        <f t="shared" si="162"/>
        <v>3</v>
      </c>
      <c r="AI129" s="76">
        <f t="shared" si="162"/>
        <v>2</v>
      </c>
      <c r="AJ129" s="76">
        <f t="shared" si="162"/>
        <v>1</v>
      </c>
      <c r="AK129" s="76">
        <f t="shared" si="162"/>
        <v>0</v>
      </c>
      <c r="AL129" s="76">
        <f t="shared" si="162"/>
        <v>-1</v>
      </c>
      <c r="AM129" s="76">
        <f t="shared" si="162"/>
        <v>-2</v>
      </c>
      <c r="AN129" s="76"/>
      <c r="AO129" s="78">
        <f t="shared" si="165"/>
        <v>0</v>
      </c>
      <c r="AP129" s="78">
        <f t="shared" si="165"/>
        <v>0</v>
      </c>
      <c r="AQ129" s="78">
        <f t="shared" si="165"/>
        <v>0</v>
      </c>
      <c r="AR129" s="78">
        <f t="shared" si="165"/>
        <v>0</v>
      </c>
      <c r="AS129" s="78">
        <f t="shared" si="165"/>
        <v>0</v>
      </c>
      <c r="AT129" s="78">
        <f t="shared" si="165"/>
        <v>0</v>
      </c>
      <c r="AU129" s="78">
        <f t="shared" si="165"/>
        <v>0</v>
      </c>
      <c r="AV129" s="78">
        <f t="shared" si="165"/>
        <v>0</v>
      </c>
      <c r="AW129" s="78">
        <f t="shared" si="165"/>
        <v>0</v>
      </c>
      <c r="AX129" s="78">
        <f t="shared" si="164"/>
        <v>0</v>
      </c>
      <c r="AY129" s="78">
        <f t="shared" si="163"/>
        <v>0</v>
      </c>
      <c r="AZ129" s="78">
        <f t="shared" si="163"/>
        <v>0</v>
      </c>
      <c r="BA129" s="78">
        <f t="shared" si="163"/>
        <v>1</v>
      </c>
      <c r="BB129" s="78">
        <f t="shared" si="163"/>
        <v>12</v>
      </c>
      <c r="BC129" s="78">
        <f t="shared" si="163"/>
        <v>126</v>
      </c>
      <c r="BD129" s="78">
        <f t="shared" si="163"/>
        <v>1260</v>
      </c>
      <c r="BE129" s="78">
        <f t="shared" si="158"/>
        <v>12600</v>
      </c>
      <c r="BF129" s="76"/>
      <c r="BG129" s="76">
        <f t="shared" si="98"/>
        <v>0</v>
      </c>
      <c r="BH129" s="78">
        <f t="shared" si="99"/>
        <v>0</v>
      </c>
      <c r="BI129" s="78">
        <f t="shared" si="100"/>
        <v>0</v>
      </c>
      <c r="BJ129" s="78">
        <f t="shared" si="101"/>
        <v>0</v>
      </c>
      <c r="BK129" s="78">
        <f t="shared" si="102"/>
        <v>0</v>
      </c>
      <c r="BL129" s="78">
        <f t="shared" si="103"/>
        <v>0</v>
      </c>
      <c r="BM129" s="78">
        <f t="shared" si="104"/>
        <v>0</v>
      </c>
      <c r="BN129" s="78">
        <f t="shared" si="105"/>
        <v>0</v>
      </c>
      <c r="BO129" s="78">
        <f t="shared" si="106"/>
        <v>0</v>
      </c>
      <c r="BP129" s="78">
        <f t="shared" si="107"/>
        <v>0</v>
      </c>
      <c r="BQ129" s="78">
        <f t="shared" si="108"/>
        <v>0</v>
      </c>
      <c r="BR129" s="78">
        <f t="shared" si="109"/>
        <v>0</v>
      </c>
      <c r="BS129" s="78">
        <f t="shared" si="110"/>
        <v>100</v>
      </c>
      <c r="BT129" s="78">
        <f t="shared" si="111"/>
        <v>20</v>
      </c>
      <c r="BU129" s="78">
        <f t="shared" si="112"/>
        <v>6</v>
      </c>
      <c r="BV129" s="78">
        <f t="shared" si="113"/>
        <v>0</v>
      </c>
      <c r="BW129" s="78">
        <f t="shared" si="114"/>
        <v>0</v>
      </c>
      <c r="BX129" s="76"/>
      <c r="BY129" s="76"/>
      <c r="BZ129" s="78">
        <f t="shared" si="115"/>
        <v>0</v>
      </c>
      <c r="CA129" s="78"/>
      <c r="CB129" s="78"/>
      <c r="CC129" s="78">
        <f t="shared" si="116"/>
        <v>0</v>
      </c>
      <c r="CD129" s="78"/>
      <c r="CE129" s="78"/>
      <c r="CF129" s="78">
        <f t="shared" si="117"/>
        <v>0</v>
      </c>
      <c r="CG129" s="76"/>
      <c r="CH129" s="78"/>
      <c r="CI129" s="78">
        <f t="shared" si="118"/>
        <v>0</v>
      </c>
      <c r="CJ129" s="76"/>
      <c r="CK129" s="78"/>
      <c r="CL129" s="78">
        <f t="shared" si="119"/>
        <v>26</v>
      </c>
      <c r="CM129" s="76"/>
      <c r="CN129" s="78">
        <f t="shared" si="120"/>
        <v>0</v>
      </c>
      <c r="CO129" s="76"/>
      <c r="CP129" s="76"/>
      <c r="CQ129" s="76" t="str">
        <f t="shared" si="121"/>
        <v/>
      </c>
      <c r="CR129" s="76" t="str">
        <f t="shared" si="122"/>
        <v/>
      </c>
      <c r="CS129" s="76" t="str">
        <f t="shared" si="123"/>
        <v xml:space="preserve">   billones</v>
      </c>
      <c r="CT129" s="76" t="str">
        <f t="shared" si="124"/>
        <v/>
      </c>
      <c r="CU129" s="76" t="str">
        <f t="shared" si="125"/>
        <v/>
      </c>
      <c r="CV129" s="76" t="str">
        <f t="shared" si="126"/>
        <v xml:space="preserve">  mil</v>
      </c>
      <c r="CW129" s="76" t="str">
        <f t="shared" si="127"/>
        <v/>
      </c>
      <c r="CX129" s="76" t="str">
        <f t="shared" si="128"/>
        <v/>
      </c>
      <c r="CY129" s="76" t="str">
        <f t="shared" si="129"/>
        <v xml:space="preserve">   millones</v>
      </c>
      <c r="CZ129" s="76" t="str">
        <f t="shared" si="130"/>
        <v/>
      </c>
      <c r="DA129" s="76" t="str">
        <f t="shared" si="131"/>
        <v/>
      </c>
      <c r="DB129" s="76" t="str">
        <f t="shared" si="132"/>
        <v xml:space="preserve">  mil</v>
      </c>
      <c r="DC129" s="76" t="str">
        <f t="shared" si="133"/>
        <v xml:space="preserve">Ciento </v>
      </c>
      <c r="DD129" s="76" t="str">
        <f t="shared" si="134"/>
        <v>veinti</v>
      </c>
      <c r="DE129" s="76" t="str">
        <f t="shared" si="135"/>
        <v>Seis Pesos</v>
      </c>
      <c r="DF129" s="76" t="str">
        <f t="shared" si="136"/>
        <v xml:space="preserve">  Centavos</v>
      </c>
      <c r="DG129" s="76" t="str">
        <f t="shared" si="137"/>
        <v xml:space="preserve">  centavos</v>
      </c>
      <c r="DH129" s="76" t="str">
        <f t="shared" si="138"/>
        <v xml:space="preserve"> </v>
      </c>
      <c r="DI129" s="76" t="str">
        <f t="shared" si="139"/>
        <v/>
      </c>
      <c r="DJ129" s="76"/>
      <c r="DK129" s="76" t="str">
        <f t="shared" si="140"/>
        <v xml:space="preserve"> </v>
      </c>
      <c r="DL129" s="76" t="str">
        <f t="shared" si="141"/>
        <v/>
      </c>
      <c r="DM129" s="76"/>
      <c r="DN129" s="76" t="str">
        <f t="shared" si="142"/>
        <v xml:space="preserve"> </v>
      </c>
      <c r="DO129" s="76" t="str">
        <f t="shared" si="143"/>
        <v/>
      </c>
      <c r="DP129" s="76"/>
      <c r="DQ129" s="76" t="str">
        <f t="shared" si="144"/>
        <v xml:space="preserve"> </v>
      </c>
      <c r="DR129" s="76" t="str">
        <f t="shared" si="145"/>
        <v/>
      </c>
      <c r="DS129" s="76"/>
      <c r="DT129" s="76" t="e">
        <f t="shared" si="146"/>
        <v>#N/A</v>
      </c>
      <c r="DU129" s="76" t="str">
        <f t="shared" si="147"/>
        <v xml:space="preserve"> Pesos</v>
      </c>
      <c r="DV129" s="76" t="str">
        <f t="shared" si="148"/>
        <v xml:space="preserve"> </v>
      </c>
      <c r="DW129" s="76" t="str">
        <f t="shared" si="149"/>
        <v/>
      </c>
      <c r="DX129" s="76"/>
      <c r="DY129" s="76"/>
      <c r="DZ129" s="76"/>
      <c r="EA129" s="76" t="str">
        <f t="shared" si="150"/>
        <v xml:space="preserve"> </v>
      </c>
      <c r="EB129" s="76"/>
      <c r="EC129" s="76"/>
      <c r="ED129" s="76" t="str">
        <f t="shared" si="151"/>
        <v xml:space="preserve"> </v>
      </c>
      <c r="EE129" s="76"/>
      <c r="EF129" s="76"/>
      <c r="EG129" s="79" t="str">
        <f t="shared" si="152"/>
        <v xml:space="preserve"> </v>
      </c>
      <c r="EH129" s="76"/>
      <c r="EI129" s="76"/>
      <c r="EJ129" s="79" t="str">
        <f t="shared" si="153"/>
        <v xml:space="preserve"> </v>
      </c>
      <c r="EK129" s="76"/>
      <c r="EL129" s="76"/>
      <c r="EM129" s="79" t="str">
        <f t="shared" si="154"/>
        <v>Ciento veintiSeis Pesos</v>
      </c>
      <c r="EN129" s="79"/>
      <c r="EO129" s="79" t="str">
        <f t="shared" si="155"/>
        <v xml:space="preserve"> </v>
      </c>
      <c r="EP129" s="76"/>
    </row>
    <row r="130" spans="1:146" hidden="1" x14ac:dyDescent="0.2">
      <c r="A130" s="74">
        <v>127</v>
      </c>
      <c r="B130" s="75" t="str">
        <f t="shared" si="85"/>
        <v>Ciento veintiSiete Pesos M/L</v>
      </c>
      <c r="C130" s="76"/>
      <c r="D130" s="77">
        <f t="shared" si="86"/>
        <v>127</v>
      </c>
      <c r="E130" s="76" t="str">
        <f t="shared" si="87"/>
        <v/>
      </c>
      <c r="F130" s="76" t="str">
        <f t="shared" si="88"/>
        <v xml:space="preserve"> Pesos</v>
      </c>
      <c r="G130" s="76" t="str">
        <f t="shared" si="89"/>
        <v xml:space="preserve">  billones</v>
      </c>
      <c r="H130" s="76"/>
      <c r="I130" s="76" t="str">
        <f t="shared" si="90"/>
        <v xml:space="preserve"> Pesos</v>
      </c>
      <c r="J130" s="76" t="s">
        <v>79</v>
      </c>
      <c r="K130" s="76"/>
      <c r="L130" s="76" t="str">
        <f t="shared" si="91"/>
        <v xml:space="preserve"> Pesos</v>
      </c>
      <c r="M130" s="76" t="str">
        <f t="shared" si="92"/>
        <v xml:space="preserve">  millones</v>
      </c>
      <c r="N130" s="76"/>
      <c r="O130" s="76" t="str">
        <f t="shared" si="93"/>
        <v xml:space="preserve"> Pesos</v>
      </c>
      <c r="P130" s="76" t="s">
        <v>79</v>
      </c>
      <c r="Q130" s="76"/>
      <c r="R130" s="76" t="str">
        <f t="shared" si="94"/>
        <v xml:space="preserve"> y </v>
      </c>
      <c r="S130" s="76" t="str">
        <f t="shared" si="95"/>
        <v xml:space="preserve"> Pesos</v>
      </c>
      <c r="T130" s="76" t="str">
        <f t="shared" si="96"/>
        <v xml:space="preserve"> Centavos</v>
      </c>
      <c r="U130" s="76" t="str">
        <f t="shared" si="97"/>
        <v xml:space="preserve"> centavos</v>
      </c>
      <c r="V130" s="76">
        <v>15</v>
      </c>
      <c r="W130" s="76">
        <v>14</v>
      </c>
      <c r="X130" s="76">
        <v>13</v>
      </c>
      <c r="Y130" s="76">
        <v>12</v>
      </c>
      <c r="Z130" s="76">
        <v>11</v>
      </c>
      <c r="AA130" s="76">
        <v>10</v>
      </c>
      <c r="AB130" s="76">
        <v>9</v>
      </c>
      <c r="AC130" s="76">
        <f t="shared" si="162"/>
        <v>8</v>
      </c>
      <c r="AD130" s="76">
        <f t="shared" si="162"/>
        <v>7</v>
      </c>
      <c r="AE130" s="76">
        <f t="shared" si="162"/>
        <v>6</v>
      </c>
      <c r="AF130" s="76">
        <f t="shared" si="162"/>
        <v>5</v>
      </c>
      <c r="AG130" s="76">
        <f t="shared" si="162"/>
        <v>4</v>
      </c>
      <c r="AH130" s="76">
        <f t="shared" si="162"/>
        <v>3</v>
      </c>
      <c r="AI130" s="76">
        <f t="shared" si="162"/>
        <v>2</v>
      </c>
      <c r="AJ130" s="76">
        <f t="shared" si="162"/>
        <v>1</v>
      </c>
      <c r="AK130" s="76">
        <f t="shared" si="162"/>
        <v>0</v>
      </c>
      <c r="AL130" s="76">
        <f t="shared" si="162"/>
        <v>-1</v>
      </c>
      <c r="AM130" s="76">
        <f t="shared" si="162"/>
        <v>-2</v>
      </c>
      <c r="AN130" s="76"/>
      <c r="AO130" s="78">
        <f t="shared" si="165"/>
        <v>0</v>
      </c>
      <c r="AP130" s="78">
        <f t="shared" si="165"/>
        <v>0</v>
      </c>
      <c r="AQ130" s="78">
        <f t="shared" si="165"/>
        <v>0</v>
      </c>
      <c r="AR130" s="78">
        <f t="shared" si="165"/>
        <v>0</v>
      </c>
      <c r="AS130" s="78">
        <f t="shared" si="165"/>
        <v>0</v>
      </c>
      <c r="AT130" s="78">
        <f t="shared" si="165"/>
        <v>0</v>
      </c>
      <c r="AU130" s="78">
        <f t="shared" si="165"/>
        <v>0</v>
      </c>
      <c r="AV130" s="78">
        <f t="shared" si="165"/>
        <v>0</v>
      </c>
      <c r="AW130" s="78">
        <f t="shared" si="165"/>
        <v>0</v>
      </c>
      <c r="AX130" s="78">
        <f t="shared" si="164"/>
        <v>0</v>
      </c>
      <c r="AY130" s="78">
        <f t="shared" si="163"/>
        <v>0</v>
      </c>
      <c r="AZ130" s="78">
        <f t="shared" si="163"/>
        <v>0</v>
      </c>
      <c r="BA130" s="78">
        <f t="shared" si="163"/>
        <v>1</v>
      </c>
      <c r="BB130" s="78">
        <f t="shared" si="163"/>
        <v>12</v>
      </c>
      <c r="BC130" s="78">
        <f t="shared" si="163"/>
        <v>127</v>
      </c>
      <c r="BD130" s="78">
        <f t="shared" si="163"/>
        <v>1270</v>
      </c>
      <c r="BE130" s="78">
        <f t="shared" si="158"/>
        <v>12700</v>
      </c>
      <c r="BF130" s="76"/>
      <c r="BG130" s="76">
        <f t="shared" si="98"/>
        <v>0</v>
      </c>
      <c r="BH130" s="78">
        <f t="shared" si="99"/>
        <v>0</v>
      </c>
      <c r="BI130" s="78">
        <f t="shared" si="100"/>
        <v>0</v>
      </c>
      <c r="BJ130" s="78">
        <f t="shared" si="101"/>
        <v>0</v>
      </c>
      <c r="BK130" s="78">
        <f t="shared" si="102"/>
        <v>0</v>
      </c>
      <c r="BL130" s="78">
        <f t="shared" si="103"/>
        <v>0</v>
      </c>
      <c r="BM130" s="78">
        <f t="shared" si="104"/>
        <v>0</v>
      </c>
      <c r="BN130" s="78">
        <f t="shared" si="105"/>
        <v>0</v>
      </c>
      <c r="BO130" s="78">
        <f t="shared" si="106"/>
        <v>0</v>
      </c>
      <c r="BP130" s="78">
        <f t="shared" si="107"/>
        <v>0</v>
      </c>
      <c r="BQ130" s="78">
        <f t="shared" si="108"/>
        <v>0</v>
      </c>
      <c r="BR130" s="78">
        <f t="shared" si="109"/>
        <v>0</v>
      </c>
      <c r="BS130" s="78">
        <f t="shared" si="110"/>
        <v>100</v>
      </c>
      <c r="BT130" s="78">
        <f t="shared" si="111"/>
        <v>20</v>
      </c>
      <c r="BU130" s="78">
        <f t="shared" si="112"/>
        <v>7</v>
      </c>
      <c r="BV130" s="78">
        <f t="shared" si="113"/>
        <v>0</v>
      </c>
      <c r="BW130" s="78">
        <f t="shared" si="114"/>
        <v>0</v>
      </c>
      <c r="BX130" s="76"/>
      <c r="BY130" s="76"/>
      <c r="BZ130" s="78">
        <f t="shared" si="115"/>
        <v>0</v>
      </c>
      <c r="CA130" s="78"/>
      <c r="CB130" s="78"/>
      <c r="CC130" s="78">
        <f t="shared" si="116"/>
        <v>0</v>
      </c>
      <c r="CD130" s="78"/>
      <c r="CE130" s="78"/>
      <c r="CF130" s="78">
        <f t="shared" si="117"/>
        <v>0</v>
      </c>
      <c r="CG130" s="76"/>
      <c r="CH130" s="78"/>
      <c r="CI130" s="78">
        <f t="shared" si="118"/>
        <v>0</v>
      </c>
      <c r="CJ130" s="76"/>
      <c r="CK130" s="78"/>
      <c r="CL130" s="78">
        <f t="shared" si="119"/>
        <v>27</v>
      </c>
      <c r="CM130" s="76"/>
      <c r="CN130" s="78">
        <f t="shared" si="120"/>
        <v>0</v>
      </c>
      <c r="CO130" s="76"/>
      <c r="CP130" s="76"/>
      <c r="CQ130" s="76" t="str">
        <f t="shared" si="121"/>
        <v/>
      </c>
      <c r="CR130" s="76" t="str">
        <f t="shared" si="122"/>
        <v/>
      </c>
      <c r="CS130" s="76" t="str">
        <f t="shared" si="123"/>
        <v xml:space="preserve">   billones</v>
      </c>
      <c r="CT130" s="76" t="str">
        <f t="shared" si="124"/>
        <v/>
      </c>
      <c r="CU130" s="76" t="str">
        <f t="shared" si="125"/>
        <v/>
      </c>
      <c r="CV130" s="76" t="str">
        <f t="shared" si="126"/>
        <v xml:space="preserve">  mil</v>
      </c>
      <c r="CW130" s="76" t="str">
        <f t="shared" si="127"/>
        <v/>
      </c>
      <c r="CX130" s="76" t="str">
        <f t="shared" si="128"/>
        <v/>
      </c>
      <c r="CY130" s="76" t="str">
        <f t="shared" si="129"/>
        <v xml:space="preserve">   millones</v>
      </c>
      <c r="CZ130" s="76" t="str">
        <f t="shared" si="130"/>
        <v/>
      </c>
      <c r="DA130" s="76" t="str">
        <f t="shared" si="131"/>
        <v/>
      </c>
      <c r="DB130" s="76" t="str">
        <f t="shared" si="132"/>
        <v xml:space="preserve">  mil</v>
      </c>
      <c r="DC130" s="76" t="str">
        <f t="shared" si="133"/>
        <v xml:space="preserve">Ciento </v>
      </c>
      <c r="DD130" s="76" t="str">
        <f t="shared" si="134"/>
        <v>veinti</v>
      </c>
      <c r="DE130" s="76" t="str">
        <f t="shared" si="135"/>
        <v>Siete Pesos</v>
      </c>
      <c r="DF130" s="76" t="str">
        <f t="shared" si="136"/>
        <v xml:space="preserve">  Centavos</v>
      </c>
      <c r="DG130" s="76" t="str">
        <f t="shared" si="137"/>
        <v xml:space="preserve">  centavos</v>
      </c>
      <c r="DH130" s="76" t="str">
        <f t="shared" si="138"/>
        <v xml:space="preserve"> </v>
      </c>
      <c r="DI130" s="76" t="str">
        <f t="shared" si="139"/>
        <v/>
      </c>
      <c r="DJ130" s="76"/>
      <c r="DK130" s="76" t="str">
        <f t="shared" si="140"/>
        <v xml:space="preserve"> </v>
      </c>
      <c r="DL130" s="76" t="str">
        <f t="shared" si="141"/>
        <v/>
      </c>
      <c r="DM130" s="76"/>
      <c r="DN130" s="76" t="str">
        <f t="shared" si="142"/>
        <v xml:space="preserve"> </v>
      </c>
      <c r="DO130" s="76" t="str">
        <f t="shared" si="143"/>
        <v/>
      </c>
      <c r="DP130" s="76"/>
      <c r="DQ130" s="76" t="str">
        <f t="shared" si="144"/>
        <v xml:space="preserve"> </v>
      </c>
      <c r="DR130" s="76" t="str">
        <f t="shared" si="145"/>
        <v/>
      </c>
      <c r="DS130" s="76"/>
      <c r="DT130" s="76" t="e">
        <f t="shared" si="146"/>
        <v>#N/A</v>
      </c>
      <c r="DU130" s="76" t="str">
        <f t="shared" si="147"/>
        <v xml:space="preserve"> Pesos</v>
      </c>
      <c r="DV130" s="76" t="str">
        <f t="shared" si="148"/>
        <v xml:space="preserve"> </v>
      </c>
      <c r="DW130" s="76" t="str">
        <f t="shared" si="149"/>
        <v/>
      </c>
      <c r="DX130" s="76"/>
      <c r="DY130" s="76"/>
      <c r="DZ130" s="76"/>
      <c r="EA130" s="76" t="str">
        <f t="shared" si="150"/>
        <v xml:space="preserve"> </v>
      </c>
      <c r="EB130" s="76"/>
      <c r="EC130" s="76"/>
      <c r="ED130" s="76" t="str">
        <f t="shared" si="151"/>
        <v xml:space="preserve"> </v>
      </c>
      <c r="EE130" s="76"/>
      <c r="EF130" s="76"/>
      <c r="EG130" s="79" t="str">
        <f t="shared" si="152"/>
        <v xml:space="preserve"> </v>
      </c>
      <c r="EH130" s="76"/>
      <c r="EI130" s="76"/>
      <c r="EJ130" s="79" t="str">
        <f t="shared" si="153"/>
        <v xml:space="preserve"> </v>
      </c>
      <c r="EK130" s="76"/>
      <c r="EL130" s="76"/>
      <c r="EM130" s="79" t="str">
        <f t="shared" si="154"/>
        <v>Ciento veintiSiete Pesos</v>
      </c>
      <c r="EN130" s="79"/>
      <c r="EO130" s="79" t="str">
        <f t="shared" si="155"/>
        <v xml:space="preserve"> </v>
      </c>
      <c r="EP130" s="76"/>
    </row>
    <row r="131" spans="1:146" hidden="1" x14ac:dyDescent="0.2">
      <c r="A131" s="74">
        <v>128</v>
      </c>
      <c r="B131" s="75" t="str">
        <f t="shared" si="85"/>
        <v>Ciento veintiOcho Pesos M/L</v>
      </c>
      <c r="C131" s="76"/>
      <c r="D131" s="77">
        <f t="shared" si="86"/>
        <v>128</v>
      </c>
      <c r="E131" s="76" t="str">
        <f t="shared" si="87"/>
        <v/>
      </c>
      <c r="F131" s="76" t="str">
        <f t="shared" si="88"/>
        <v xml:space="preserve"> Pesos</v>
      </c>
      <c r="G131" s="76" t="str">
        <f t="shared" si="89"/>
        <v xml:space="preserve">  billones</v>
      </c>
      <c r="H131" s="76"/>
      <c r="I131" s="76" t="str">
        <f t="shared" si="90"/>
        <v xml:space="preserve"> Pesos</v>
      </c>
      <c r="J131" s="76" t="s">
        <v>79</v>
      </c>
      <c r="K131" s="76"/>
      <c r="L131" s="76" t="str">
        <f t="shared" si="91"/>
        <v xml:space="preserve"> Pesos</v>
      </c>
      <c r="M131" s="76" t="str">
        <f t="shared" si="92"/>
        <v xml:space="preserve">  millones</v>
      </c>
      <c r="N131" s="76"/>
      <c r="O131" s="76" t="str">
        <f t="shared" si="93"/>
        <v xml:space="preserve"> Pesos</v>
      </c>
      <c r="P131" s="76" t="s">
        <v>79</v>
      </c>
      <c r="Q131" s="76"/>
      <c r="R131" s="76" t="str">
        <f t="shared" si="94"/>
        <v xml:space="preserve"> y </v>
      </c>
      <c r="S131" s="76" t="str">
        <f t="shared" si="95"/>
        <v xml:space="preserve"> Pesos</v>
      </c>
      <c r="T131" s="76" t="str">
        <f t="shared" si="96"/>
        <v xml:space="preserve"> Centavos</v>
      </c>
      <c r="U131" s="76" t="str">
        <f t="shared" si="97"/>
        <v xml:space="preserve"> centavos</v>
      </c>
      <c r="V131" s="76">
        <v>15</v>
      </c>
      <c r="W131" s="76">
        <v>14</v>
      </c>
      <c r="X131" s="76">
        <v>13</v>
      </c>
      <c r="Y131" s="76">
        <v>12</v>
      </c>
      <c r="Z131" s="76">
        <v>11</v>
      </c>
      <c r="AA131" s="76">
        <v>10</v>
      </c>
      <c r="AB131" s="76">
        <v>9</v>
      </c>
      <c r="AC131" s="76">
        <f t="shared" si="162"/>
        <v>8</v>
      </c>
      <c r="AD131" s="76">
        <f t="shared" si="162"/>
        <v>7</v>
      </c>
      <c r="AE131" s="76">
        <f t="shared" si="162"/>
        <v>6</v>
      </c>
      <c r="AF131" s="76">
        <f t="shared" si="162"/>
        <v>5</v>
      </c>
      <c r="AG131" s="76">
        <f t="shared" si="162"/>
        <v>4</v>
      </c>
      <c r="AH131" s="76">
        <f t="shared" si="162"/>
        <v>3</v>
      </c>
      <c r="AI131" s="76">
        <f t="shared" si="162"/>
        <v>2</v>
      </c>
      <c r="AJ131" s="76">
        <f t="shared" si="162"/>
        <v>1</v>
      </c>
      <c r="AK131" s="76">
        <f t="shared" si="162"/>
        <v>0</v>
      </c>
      <c r="AL131" s="76">
        <f t="shared" si="162"/>
        <v>-1</v>
      </c>
      <c r="AM131" s="76">
        <f t="shared" si="162"/>
        <v>-2</v>
      </c>
      <c r="AN131" s="76"/>
      <c r="AO131" s="78">
        <f t="shared" si="165"/>
        <v>0</v>
      </c>
      <c r="AP131" s="78">
        <f t="shared" si="165"/>
        <v>0</v>
      </c>
      <c r="AQ131" s="78">
        <f t="shared" si="165"/>
        <v>0</v>
      </c>
      <c r="AR131" s="78">
        <f t="shared" si="165"/>
        <v>0</v>
      </c>
      <c r="AS131" s="78">
        <f t="shared" si="165"/>
        <v>0</v>
      </c>
      <c r="AT131" s="78">
        <f t="shared" si="165"/>
        <v>0</v>
      </c>
      <c r="AU131" s="78">
        <f t="shared" si="165"/>
        <v>0</v>
      </c>
      <c r="AV131" s="78">
        <f t="shared" si="165"/>
        <v>0</v>
      </c>
      <c r="AW131" s="78">
        <f t="shared" si="165"/>
        <v>0</v>
      </c>
      <c r="AX131" s="78">
        <f t="shared" si="164"/>
        <v>0</v>
      </c>
      <c r="AY131" s="78">
        <f t="shared" si="163"/>
        <v>0</v>
      </c>
      <c r="AZ131" s="78">
        <f t="shared" si="163"/>
        <v>0</v>
      </c>
      <c r="BA131" s="78">
        <f t="shared" si="163"/>
        <v>1</v>
      </c>
      <c r="BB131" s="78">
        <f t="shared" si="163"/>
        <v>12</v>
      </c>
      <c r="BC131" s="78">
        <f t="shared" si="163"/>
        <v>128</v>
      </c>
      <c r="BD131" s="78">
        <f t="shared" si="163"/>
        <v>1280</v>
      </c>
      <c r="BE131" s="78">
        <f t="shared" si="158"/>
        <v>12800</v>
      </c>
      <c r="BF131" s="76"/>
      <c r="BG131" s="76">
        <f t="shared" si="98"/>
        <v>0</v>
      </c>
      <c r="BH131" s="78">
        <f t="shared" si="99"/>
        <v>0</v>
      </c>
      <c r="BI131" s="78">
        <f t="shared" si="100"/>
        <v>0</v>
      </c>
      <c r="BJ131" s="78">
        <f t="shared" si="101"/>
        <v>0</v>
      </c>
      <c r="BK131" s="78">
        <f t="shared" si="102"/>
        <v>0</v>
      </c>
      <c r="BL131" s="78">
        <f t="shared" si="103"/>
        <v>0</v>
      </c>
      <c r="BM131" s="78">
        <f t="shared" si="104"/>
        <v>0</v>
      </c>
      <c r="BN131" s="78">
        <f t="shared" si="105"/>
        <v>0</v>
      </c>
      <c r="BO131" s="78">
        <f t="shared" si="106"/>
        <v>0</v>
      </c>
      <c r="BP131" s="78">
        <f t="shared" si="107"/>
        <v>0</v>
      </c>
      <c r="BQ131" s="78">
        <f t="shared" si="108"/>
        <v>0</v>
      </c>
      <c r="BR131" s="78">
        <f t="shared" si="109"/>
        <v>0</v>
      </c>
      <c r="BS131" s="78">
        <f t="shared" si="110"/>
        <v>100</v>
      </c>
      <c r="BT131" s="78">
        <f t="shared" si="111"/>
        <v>20</v>
      </c>
      <c r="BU131" s="78">
        <f t="shared" si="112"/>
        <v>8</v>
      </c>
      <c r="BV131" s="78">
        <f t="shared" si="113"/>
        <v>0</v>
      </c>
      <c r="BW131" s="78">
        <f t="shared" si="114"/>
        <v>0</v>
      </c>
      <c r="BX131" s="76"/>
      <c r="BY131" s="76"/>
      <c r="BZ131" s="78">
        <f t="shared" si="115"/>
        <v>0</v>
      </c>
      <c r="CA131" s="78"/>
      <c r="CB131" s="78"/>
      <c r="CC131" s="78">
        <f t="shared" si="116"/>
        <v>0</v>
      </c>
      <c r="CD131" s="78"/>
      <c r="CE131" s="78"/>
      <c r="CF131" s="78">
        <f t="shared" si="117"/>
        <v>0</v>
      </c>
      <c r="CG131" s="76"/>
      <c r="CH131" s="78"/>
      <c r="CI131" s="78">
        <f t="shared" si="118"/>
        <v>0</v>
      </c>
      <c r="CJ131" s="76"/>
      <c r="CK131" s="78"/>
      <c r="CL131" s="78">
        <f t="shared" si="119"/>
        <v>28</v>
      </c>
      <c r="CM131" s="76"/>
      <c r="CN131" s="78">
        <f t="shared" si="120"/>
        <v>0</v>
      </c>
      <c r="CO131" s="76"/>
      <c r="CP131" s="76"/>
      <c r="CQ131" s="76" t="str">
        <f t="shared" si="121"/>
        <v/>
      </c>
      <c r="CR131" s="76" t="str">
        <f t="shared" si="122"/>
        <v/>
      </c>
      <c r="CS131" s="76" t="str">
        <f t="shared" si="123"/>
        <v xml:space="preserve">   billones</v>
      </c>
      <c r="CT131" s="76" t="str">
        <f t="shared" si="124"/>
        <v/>
      </c>
      <c r="CU131" s="76" t="str">
        <f t="shared" si="125"/>
        <v/>
      </c>
      <c r="CV131" s="76" t="str">
        <f t="shared" si="126"/>
        <v xml:space="preserve">  mil</v>
      </c>
      <c r="CW131" s="76" t="str">
        <f t="shared" si="127"/>
        <v/>
      </c>
      <c r="CX131" s="76" t="str">
        <f t="shared" si="128"/>
        <v/>
      </c>
      <c r="CY131" s="76" t="str">
        <f t="shared" si="129"/>
        <v xml:space="preserve">   millones</v>
      </c>
      <c r="CZ131" s="76" t="str">
        <f t="shared" si="130"/>
        <v/>
      </c>
      <c r="DA131" s="76" t="str">
        <f t="shared" si="131"/>
        <v/>
      </c>
      <c r="DB131" s="76" t="str">
        <f t="shared" si="132"/>
        <v xml:space="preserve">  mil</v>
      </c>
      <c r="DC131" s="76" t="str">
        <f t="shared" si="133"/>
        <v xml:space="preserve">Ciento </v>
      </c>
      <c r="DD131" s="76" t="str">
        <f t="shared" si="134"/>
        <v>veinti</v>
      </c>
      <c r="DE131" s="76" t="str">
        <f t="shared" si="135"/>
        <v>Ocho Pesos</v>
      </c>
      <c r="DF131" s="76" t="str">
        <f t="shared" si="136"/>
        <v xml:space="preserve">  Centavos</v>
      </c>
      <c r="DG131" s="76" t="str">
        <f t="shared" si="137"/>
        <v xml:space="preserve">  centavos</v>
      </c>
      <c r="DH131" s="76" t="str">
        <f t="shared" si="138"/>
        <v xml:space="preserve"> </v>
      </c>
      <c r="DI131" s="76" t="str">
        <f t="shared" si="139"/>
        <v/>
      </c>
      <c r="DJ131" s="76"/>
      <c r="DK131" s="76" t="str">
        <f t="shared" si="140"/>
        <v xml:space="preserve"> </v>
      </c>
      <c r="DL131" s="76" t="str">
        <f t="shared" si="141"/>
        <v/>
      </c>
      <c r="DM131" s="76"/>
      <c r="DN131" s="76" t="str">
        <f t="shared" si="142"/>
        <v xml:space="preserve"> </v>
      </c>
      <c r="DO131" s="76" t="str">
        <f t="shared" si="143"/>
        <v/>
      </c>
      <c r="DP131" s="76"/>
      <c r="DQ131" s="76" t="str">
        <f t="shared" si="144"/>
        <v xml:space="preserve"> </v>
      </c>
      <c r="DR131" s="76" t="str">
        <f t="shared" si="145"/>
        <v/>
      </c>
      <c r="DS131" s="76"/>
      <c r="DT131" s="76" t="e">
        <f t="shared" si="146"/>
        <v>#N/A</v>
      </c>
      <c r="DU131" s="76" t="str">
        <f t="shared" si="147"/>
        <v xml:space="preserve"> Pesos</v>
      </c>
      <c r="DV131" s="76" t="str">
        <f t="shared" si="148"/>
        <v xml:space="preserve"> </v>
      </c>
      <c r="DW131" s="76" t="str">
        <f t="shared" si="149"/>
        <v/>
      </c>
      <c r="DX131" s="76"/>
      <c r="DY131" s="76"/>
      <c r="DZ131" s="76"/>
      <c r="EA131" s="76" t="str">
        <f t="shared" si="150"/>
        <v xml:space="preserve"> </v>
      </c>
      <c r="EB131" s="76"/>
      <c r="EC131" s="76"/>
      <c r="ED131" s="76" t="str">
        <f t="shared" si="151"/>
        <v xml:space="preserve"> </v>
      </c>
      <c r="EE131" s="76"/>
      <c r="EF131" s="76"/>
      <c r="EG131" s="79" t="str">
        <f t="shared" si="152"/>
        <v xml:space="preserve"> </v>
      </c>
      <c r="EH131" s="76"/>
      <c r="EI131" s="76"/>
      <c r="EJ131" s="79" t="str">
        <f t="shared" si="153"/>
        <v xml:space="preserve"> </v>
      </c>
      <c r="EK131" s="76"/>
      <c r="EL131" s="76"/>
      <c r="EM131" s="79" t="str">
        <f t="shared" si="154"/>
        <v>Ciento veintiOcho Pesos</v>
      </c>
      <c r="EN131" s="79"/>
      <c r="EO131" s="79" t="str">
        <f t="shared" si="155"/>
        <v xml:space="preserve"> </v>
      </c>
      <c r="EP131" s="76"/>
    </row>
    <row r="132" spans="1:146" hidden="1" x14ac:dyDescent="0.2">
      <c r="A132" s="74">
        <v>129</v>
      </c>
      <c r="B132" s="75" t="str">
        <f t="shared" si="85"/>
        <v>Ciento veintiNueve Pesos M/L</v>
      </c>
      <c r="C132" s="76"/>
      <c r="D132" s="77">
        <f t="shared" si="86"/>
        <v>129</v>
      </c>
      <c r="E132" s="76" t="str">
        <f t="shared" si="87"/>
        <v/>
      </c>
      <c r="F132" s="76" t="str">
        <f t="shared" si="88"/>
        <v xml:space="preserve"> Pesos</v>
      </c>
      <c r="G132" s="76" t="str">
        <f t="shared" si="89"/>
        <v xml:space="preserve">  billones</v>
      </c>
      <c r="H132" s="76"/>
      <c r="I132" s="76" t="str">
        <f t="shared" si="90"/>
        <v xml:space="preserve"> Pesos</v>
      </c>
      <c r="J132" s="76" t="s">
        <v>79</v>
      </c>
      <c r="K132" s="76"/>
      <c r="L132" s="76" t="str">
        <f t="shared" si="91"/>
        <v xml:space="preserve"> Pesos</v>
      </c>
      <c r="M132" s="76" t="str">
        <f t="shared" si="92"/>
        <v xml:space="preserve">  millones</v>
      </c>
      <c r="N132" s="76"/>
      <c r="O132" s="76" t="str">
        <f t="shared" si="93"/>
        <v xml:space="preserve"> Pesos</v>
      </c>
      <c r="P132" s="76" t="s">
        <v>79</v>
      </c>
      <c r="Q132" s="76"/>
      <c r="R132" s="76" t="str">
        <f t="shared" si="94"/>
        <v xml:space="preserve"> y </v>
      </c>
      <c r="S132" s="76" t="str">
        <f t="shared" si="95"/>
        <v xml:space="preserve"> Pesos</v>
      </c>
      <c r="T132" s="76" t="str">
        <f t="shared" si="96"/>
        <v xml:space="preserve"> Centavos</v>
      </c>
      <c r="U132" s="76" t="str">
        <f t="shared" si="97"/>
        <v xml:space="preserve"> centavos</v>
      </c>
      <c r="V132" s="76">
        <v>15</v>
      </c>
      <c r="W132" s="76">
        <v>14</v>
      </c>
      <c r="X132" s="76">
        <v>13</v>
      </c>
      <c r="Y132" s="76">
        <v>12</v>
      </c>
      <c r="Z132" s="76">
        <v>11</v>
      </c>
      <c r="AA132" s="76">
        <v>10</v>
      </c>
      <c r="AB132" s="76">
        <v>9</v>
      </c>
      <c r="AC132" s="76">
        <f t="shared" ref="AC132:AM147" si="166">AB132-1</f>
        <v>8</v>
      </c>
      <c r="AD132" s="76">
        <f t="shared" si="166"/>
        <v>7</v>
      </c>
      <c r="AE132" s="76">
        <f t="shared" si="166"/>
        <v>6</v>
      </c>
      <c r="AF132" s="76">
        <f t="shared" si="166"/>
        <v>5</v>
      </c>
      <c r="AG132" s="76">
        <f t="shared" si="166"/>
        <v>4</v>
      </c>
      <c r="AH132" s="76">
        <f t="shared" si="166"/>
        <v>3</v>
      </c>
      <c r="AI132" s="76">
        <f t="shared" si="166"/>
        <v>2</v>
      </c>
      <c r="AJ132" s="76">
        <f t="shared" si="166"/>
        <v>1</v>
      </c>
      <c r="AK132" s="76">
        <f t="shared" si="166"/>
        <v>0</v>
      </c>
      <c r="AL132" s="76">
        <f t="shared" si="166"/>
        <v>-1</v>
      </c>
      <c r="AM132" s="76">
        <f t="shared" si="166"/>
        <v>-2</v>
      </c>
      <c r="AN132" s="76"/>
      <c r="AO132" s="78">
        <f t="shared" si="165"/>
        <v>0</v>
      </c>
      <c r="AP132" s="78">
        <f t="shared" si="165"/>
        <v>0</v>
      </c>
      <c r="AQ132" s="78">
        <f t="shared" si="165"/>
        <v>0</v>
      </c>
      <c r="AR132" s="78">
        <f t="shared" si="165"/>
        <v>0</v>
      </c>
      <c r="AS132" s="78">
        <f t="shared" si="165"/>
        <v>0</v>
      </c>
      <c r="AT132" s="78">
        <f t="shared" si="165"/>
        <v>0</v>
      </c>
      <c r="AU132" s="78">
        <f t="shared" si="165"/>
        <v>0</v>
      </c>
      <c r="AV132" s="78">
        <f t="shared" si="165"/>
        <v>0</v>
      </c>
      <c r="AW132" s="78">
        <f t="shared" si="165"/>
        <v>0</v>
      </c>
      <c r="AX132" s="78">
        <f t="shared" si="164"/>
        <v>0</v>
      </c>
      <c r="AY132" s="78">
        <f t="shared" si="163"/>
        <v>0</v>
      </c>
      <c r="AZ132" s="78">
        <f t="shared" si="163"/>
        <v>0</v>
      </c>
      <c r="BA132" s="78">
        <f t="shared" si="163"/>
        <v>1</v>
      </c>
      <c r="BB132" s="78">
        <f t="shared" si="163"/>
        <v>12</v>
      </c>
      <c r="BC132" s="78">
        <f t="shared" si="163"/>
        <v>129</v>
      </c>
      <c r="BD132" s="78">
        <f t="shared" si="163"/>
        <v>1290</v>
      </c>
      <c r="BE132" s="78">
        <f t="shared" si="158"/>
        <v>12900</v>
      </c>
      <c r="BF132" s="76"/>
      <c r="BG132" s="76">
        <f t="shared" si="98"/>
        <v>0</v>
      </c>
      <c r="BH132" s="78">
        <f t="shared" si="99"/>
        <v>0</v>
      </c>
      <c r="BI132" s="78">
        <f t="shared" si="100"/>
        <v>0</v>
      </c>
      <c r="BJ132" s="78">
        <f t="shared" si="101"/>
        <v>0</v>
      </c>
      <c r="BK132" s="78">
        <f t="shared" si="102"/>
        <v>0</v>
      </c>
      <c r="BL132" s="78">
        <f t="shared" si="103"/>
        <v>0</v>
      </c>
      <c r="BM132" s="78">
        <f t="shared" si="104"/>
        <v>0</v>
      </c>
      <c r="BN132" s="78">
        <f t="shared" si="105"/>
        <v>0</v>
      </c>
      <c r="BO132" s="78">
        <f t="shared" si="106"/>
        <v>0</v>
      </c>
      <c r="BP132" s="78">
        <f t="shared" si="107"/>
        <v>0</v>
      </c>
      <c r="BQ132" s="78">
        <f t="shared" si="108"/>
        <v>0</v>
      </c>
      <c r="BR132" s="78">
        <f t="shared" si="109"/>
        <v>0</v>
      </c>
      <c r="BS132" s="78">
        <f t="shared" si="110"/>
        <v>100</v>
      </c>
      <c r="BT132" s="78">
        <f t="shared" si="111"/>
        <v>20</v>
      </c>
      <c r="BU132" s="78">
        <f t="shared" si="112"/>
        <v>9</v>
      </c>
      <c r="BV132" s="78">
        <f t="shared" si="113"/>
        <v>0</v>
      </c>
      <c r="BW132" s="78">
        <f t="shared" si="114"/>
        <v>0</v>
      </c>
      <c r="BX132" s="76"/>
      <c r="BY132" s="76"/>
      <c r="BZ132" s="78">
        <f t="shared" si="115"/>
        <v>0</v>
      </c>
      <c r="CA132" s="78"/>
      <c r="CB132" s="78"/>
      <c r="CC132" s="78">
        <f t="shared" si="116"/>
        <v>0</v>
      </c>
      <c r="CD132" s="78"/>
      <c r="CE132" s="78"/>
      <c r="CF132" s="78">
        <f t="shared" si="117"/>
        <v>0</v>
      </c>
      <c r="CG132" s="76"/>
      <c r="CH132" s="78"/>
      <c r="CI132" s="78">
        <f t="shared" si="118"/>
        <v>0</v>
      </c>
      <c r="CJ132" s="76"/>
      <c r="CK132" s="78"/>
      <c r="CL132" s="78">
        <f t="shared" si="119"/>
        <v>29</v>
      </c>
      <c r="CM132" s="76"/>
      <c r="CN132" s="78">
        <f t="shared" si="120"/>
        <v>0</v>
      </c>
      <c r="CO132" s="76"/>
      <c r="CP132" s="76"/>
      <c r="CQ132" s="76" t="str">
        <f t="shared" si="121"/>
        <v/>
      </c>
      <c r="CR132" s="76" t="str">
        <f t="shared" si="122"/>
        <v/>
      </c>
      <c r="CS132" s="76" t="str">
        <f t="shared" si="123"/>
        <v xml:space="preserve">   billones</v>
      </c>
      <c r="CT132" s="76" t="str">
        <f t="shared" si="124"/>
        <v/>
      </c>
      <c r="CU132" s="76" t="str">
        <f t="shared" si="125"/>
        <v/>
      </c>
      <c r="CV132" s="76" t="str">
        <f t="shared" si="126"/>
        <v xml:space="preserve">  mil</v>
      </c>
      <c r="CW132" s="76" t="str">
        <f t="shared" si="127"/>
        <v/>
      </c>
      <c r="CX132" s="76" t="str">
        <f t="shared" si="128"/>
        <v/>
      </c>
      <c r="CY132" s="76" t="str">
        <f t="shared" si="129"/>
        <v xml:space="preserve">   millones</v>
      </c>
      <c r="CZ132" s="76" t="str">
        <f t="shared" si="130"/>
        <v/>
      </c>
      <c r="DA132" s="76" t="str">
        <f t="shared" si="131"/>
        <v/>
      </c>
      <c r="DB132" s="76" t="str">
        <f t="shared" si="132"/>
        <v xml:space="preserve">  mil</v>
      </c>
      <c r="DC132" s="76" t="str">
        <f t="shared" si="133"/>
        <v xml:space="preserve">Ciento </v>
      </c>
      <c r="DD132" s="76" t="str">
        <f t="shared" si="134"/>
        <v>veinti</v>
      </c>
      <c r="DE132" s="76" t="str">
        <f t="shared" si="135"/>
        <v>Nueve Pesos</v>
      </c>
      <c r="DF132" s="76" t="str">
        <f t="shared" si="136"/>
        <v xml:space="preserve">  Centavos</v>
      </c>
      <c r="DG132" s="76" t="str">
        <f t="shared" si="137"/>
        <v xml:space="preserve">  centavos</v>
      </c>
      <c r="DH132" s="76" t="str">
        <f t="shared" si="138"/>
        <v xml:space="preserve"> </v>
      </c>
      <c r="DI132" s="76" t="str">
        <f t="shared" si="139"/>
        <v/>
      </c>
      <c r="DJ132" s="76"/>
      <c r="DK132" s="76" t="str">
        <f t="shared" si="140"/>
        <v xml:space="preserve"> </v>
      </c>
      <c r="DL132" s="76" t="str">
        <f t="shared" si="141"/>
        <v/>
      </c>
      <c r="DM132" s="76"/>
      <c r="DN132" s="76" t="str">
        <f t="shared" si="142"/>
        <v xml:space="preserve"> </v>
      </c>
      <c r="DO132" s="76" t="str">
        <f t="shared" si="143"/>
        <v/>
      </c>
      <c r="DP132" s="76"/>
      <c r="DQ132" s="76" t="str">
        <f t="shared" si="144"/>
        <v xml:space="preserve"> </v>
      </c>
      <c r="DR132" s="76" t="str">
        <f t="shared" si="145"/>
        <v/>
      </c>
      <c r="DS132" s="76"/>
      <c r="DT132" s="76" t="e">
        <f t="shared" si="146"/>
        <v>#N/A</v>
      </c>
      <c r="DU132" s="76" t="str">
        <f t="shared" si="147"/>
        <v xml:space="preserve"> Pesos</v>
      </c>
      <c r="DV132" s="76" t="str">
        <f t="shared" si="148"/>
        <v xml:space="preserve"> </v>
      </c>
      <c r="DW132" s="76" t="str">
        <f t="shared" si="149"/>
        <v/>
      </c>
      <c r="DX132" s="76"/>
      <c r="DY132" s="76"/>
      <c r="DZ132" s="76"/>
      <c r="EA132" s="76" t="str">
        <f t="shared" si="150"/>
        <v xml:space="preserve"> </v>
      </c>
      <c r="EB132" s="76"/>
      <c r="EC132" s="76"/>
      <c r="ED132" s="76" t="str">
        <f t="shared" si="151"/>
        <v xml:space="preserve"> </v>
      </c>
      <c r="EE132" s="76"/>
      <c r="EF132" s="76"/>
      <c r="EG132" s="79" t="str">
        <f t="shared" si="152"/>
        <v xml:space="preserve"> </v>
      </c>
      <c r="EH132" s="76"/>
      <c r="EI132" s="76"/>
      <c r="EJ132" s="79" t="str">
        <f t="shared" si="153"/>
        <v xml:space="preserve"> </v>
      </c>
      <c r="EK132" s="76"/>
      <c r="EL132" s="76"/>
      <c r="EM132" s="79" t="str">
        <f t="shared" si="154"/>
        <v>Ciento veintiNueve Pesos</v>
      </c>
      <c r="EN132" s="79"/>
      <c r="EO132" s="79" t="str">
        <f t="shared" si="155"/>
        <v xml:space="preserve"> </v>
      </c>
      <c r="EP132" s="76"/>
    </row>
    <row r="133" spans="1:146" hidden="1" x14ac:dyDescent="0.2">
      <c r="A133" s="74">
        <v>130</v>
      </c>
      <c r="B133" s="75" t="str">
        <f t="shared" ref="B133:B196" si="167">TRIM(CONCATENATE($A$3,E133,EA133," ",ED133," ",EG133," ",EJ133," ",EM133,IF(SUM(BV133:BW133)=0,""," con "),EO133,$B$3))</f>
        <v>Ciento Treinta Pesos M/L</v>
      </c>
      <c r="C133" s="76"/>
      <c r="D133" s="77">
        <f t="shared" ref="D133:D196" si="168">ABS(ROUND(A133,2))</f>
        <v>130</v>
      </c>
      <c r="E133" s="76" t="str">
        <f t="shared" ref="E133:E196" si="169">IF(A133&lt;0,"menos ","")</f>
        <v/>
      </c>
      <c r="F133" s="76" t="str">
        <f t="shared" ref="F133:F196" si="170">IF(BI133=0,$B$1," y ")</f>
        <v xml:space="preserve"> Pesos</v>
      </c>
      <c r="G133" s="76" t="str">
        <f t="shared" ref="G133:G196" si="171">IF(SUM(BJ133:BU133)=0," billones de","  billones")</f>
        <v xml:space="preserve">  billones</v>
      </c>
      <c r="H133" s="76"/>
      <c r="I133" s="76" t="str">
        <f t="shared" ref="I133:I196" si="172">IF(BL133=0,$B$1," y ")</f>
        <v xml:space="preserve"> Pesos</v>
      </c>
      <c r="J133" s="76" t="s">
        <v>79</v>
      </c>
      <c r="K133" s="76"/>
      <c r="L133" s="76" t="str">
        <f t="shared" ref="L133:L196" si="173">IF(BO133=0,$B$1," y ")</f>
        <v xml:space="preserve"> Pesos</v>
      </c>
      <c r="M133" s="76" t="str">
        <f t="shared" ref="M133:M196" si="174">IF(BP133+BQ133+BR133+BS133+BT133+BU133=0," millones de","  millones")</f>
        <v xml:space="preserve">  millones</v>
      </c>
      <c r="N133" s="76"/>
      <c r="O133" s="76" t="str">
        <f t="shared" ref="O133:O196" si="175">IF(BR133=0,$B$1," y ")</f>
        <v xml:space="preserve"> Pesos</v>
      </c>
      <c r="P133" s="76" t="s">
        <v>79</v>
      </c>
      <c r="Q133" s="76"/>
      <c r="R133" s="76" t="str">
        <f t="shared" ref="R133:R196" si="176">IF(BU133=0,$B$1," y ")</f>
        <v xml:space="preserve"> Pesos</v>
      </c>
      <c r="S133" s="76" t="str">
        <f t="shared" ref="S133:S196" si="177">IF(BC133=1,$A$1,$B$1)</f>
        <v xml:space="preserve"> Pesos</v>
      </c>
      <c r="T133" s="76" t="str">
        <f t="shared" ref="T133:T196" si="178">IF(BW133=0,$B$2," y ")</f>
        <v xml:space="preserve"> Centavos</v>
      </c>
      <c r="U133" s="76" t="str">
        <f t="shared" ref="U133:U196" si="179">IF(SUM(BV133:BW133)=1,$A$2," centavos")</f>
        <v xml:space="preserve"> centavos</v>
      </c>
      <c r="V133" s="76">
        <v>15</v>
      </c>
      <c r="W133" s="76">
        <v>14</v>
      </c>
      <c r="X133" s="76">
        <v>13</v>
      </c>
      <c r="Y133" s="76">
        <v>12</v>
      </c>
      <c r="Z133" s="76">
        <v>11</v>
      </c>
      <c r="AA133" s="76">
        <v>10</v>
      </c>
      <c r="AB133" s="76">
        <v>9</v>
      </c>
      <c r="AC133" s="76">
        <f t="shared" si="166"/>
        <v>8</v>
      </c>
      <c r="AD133" s="76">
        <f t="shared" si="166"/>
        <v>7</v>
      </c>
      <c r="AE133" s="76">
        <f t="shared" si="166"/>
        <v>6</v>
      </c>
      <c r="AF133" s="76">
        <f t="shared" si="166"/>
        <v>5</v>
      </c>
      <c r="AG133" s="76">
        <f t="shared" si="166"/>
        <v>4</v>
      </c>
      <c r="AH133" s="76">
        <f t="shared" si="166"/>
        <v>3</v>
      </c>
      <c r="AI133" s="76">
        <f t="shared" si="166"/>
        <v>2</v>
      </c>
      <c r="AJ133" s="76">
        <f t="shared" si="166"/>
        <v>1</v>
      </c>
      <c r="AK133" s="76">
        <f t="shared" si="166"/>
        <v>0</v>
      </c>
      <c r="AL133" s="76">
        <f t="shared" si="166"/>
        <v>-1</v>
      </c>
      <c r="AM133" s="76">
        <f t="shared" si="166"/>
        <v>-2</v>
      </c>
      <c r="AN133" s="76"/>
      <c r="AO133" s="78">
        <f t="shared" si="165"/>
        <v>0</v>
      </c>
      <c r="AP133" s="78">
        <f t="shared" si="165"/>
        <v>0</v>
      </c>
      <c r="AQ133" s="78">
        <f t="shared" si="165"/>
        <v>0</v>
      </c>
      <c r="AR133" s="78">
        <f t="shared" si="165"/>
        <v>0</v>
      </c>
      <c r="AS133" s="78">
        <f t="shared" si="165"/>
        <v>0</v>
      </c>
      <c r="AT133" s="78">
        <f t="shared" si="165"/>
        <v>0</v>
      </c>
      <c r="AU133" s="78">
        <f t="shared" si="165"/>
        <v>0</v>
      </c>
      <c r="AV133" s="78">
        <f t="shared" si="165"/>
        <v>0</v>
      </c>
      <c r="AW133" s="78">
        <f t="shared" si="165"/>
        <v>0</v>
      </c>
      <c r="AX133" s="78">
        <f t="shared" si="164"/>
        <v>0</v>
      </c>
      <c r="AY133" s="78">
        <f t="shared" si="163"/>
        <v>0</v>
      </c>
      <c r="AZ133" s="78">
        <f t="shared" si="163"/>
        <v>0</v>
      </c>
      <c r="BA133" s="78">
        <f t="shared" si="163"/>
        <v>1</v>
      </c>
      <c r="BB133" s="78">
        <f t="shared" si="163"/>
        <v>13</v>
      </c>
      <c r="BC133" s="78">
        <f t="shared" si="163"/>
        <v>130</v>
      </c>
      <c r="BD133" s="78">
        <f t="shared" si="163"/>
        <v>1300</v>
      </c>
      <c r="BE133" s="78">
        <f t="shared" si="158"/>
        <v>13000</v>
      </c>
      <c r="BF133" s="76"/>
      <c r="BG133" s="76">
        <f t="shared" ref="BG133:BG196" si="180">(AO133-AN133*10)*100</f>
        <v>0</v>
      </c>
      <c r="BH133" s="78">
        <f t="shared" ref="BH133:BH196" si="181">(AP133-AO133*10)*10</f>
        <v>0</v>
      </c>
      <c r="BI133" s="78">
        <f t="shared" ref="BI133:BI196" si="182">AQ133-AP133*10</f>
        <v>0</v>
      </c>
      <c r="BJ133" s="78">
        <f t="shared" ref="BJ133:BJ196" si="183">(AR133-AQ133*10)*100</f>
        <v>0</v>
      </c>
      <c r="BK133" s="78">
        <f t="shared" ref="BK133:BK196" si="184">(AS133-AR133*10)*10</f>
        <v>0</v>
      </c>
      <c r="BL133" s="78">
        <f t="shared" ref="BL133:BL196" si="185">AT133-AS133*10</f>
        <v>0</v>
      </c>
      <c r="BM133" s="78">
        <f t="shared" ref="BM133:BM196" si="186">(AU133-AT133*10)*100</f>
        <v>0</v>
      </c>
      <c r="BN133" s="78">
        <f t="shared" ref="BN133:BN196" si="187">(AV133-AU133*10)*10</f>
        <v>0</v>
      </c>
      <c r="BO133" s="78">
        <f t="shared" ref="BO133:BO196" si="188">AW133-AV133*10</f>
        <v>0</v>
      </c>
      <c r="BP133" s="78">
        <f t="shared" ref="BP133:BP196" si="189">(AX133-AW133*10)*100</f>
        <v>0</v>
      </c>
      <c r="BQ133" s="78">
        <f t="shared" ref="BQ133:BQ196" si="190">(AY133-AX133*10)*10</f>
        <v>0</v>
      </c>
      <c r="BR133" s="78">
        <f t="shared" ref="BR133:BR196" si="191">AZ133-AY133*10</f>
        <v>0</v>
      </c>
      <c r="BS133" s="78">
        <f t="shared" ref="BS133:BS196" si="192">(BA133-AZ133*10)*100</f>
        <v>100</v>
      </c>
      <c r="BT133" s="78">
        <f t="shared" ref="BT133:BT196" si="193">(BB133-BA133*10)*10</f>
        <v>30</v>
      </c>
      <c r="BU133" s="78">
        <f t="shared" ref="BU133:BU196" si="194">BC133-BB133*10</f>
        <v>0</v>
      </c>
      <c r="BV133" s="78">
        <f t="shared" ref="BV133:BV196" si="195">(BD133-BC133*10)*10</f>
        <v>0</v>
      </c>
      <c r="BW133" s="78">
        <f t="shared" ref="BW133:BW196" si="196">BE133-BD133*10</f>
        <v>0</v>
      </c>
      <c r="BX133" s="76"/>
      <c r="BY133" s="76"/>
      <c r="BZ133" s="78">
        <f t="shared" ref="BZ133:BZ196" si="197">BI133+BH133</f>
        <v>0</v>
      </c>
      <c r="CA133" s="78"/>
      <c r="CB133" s="78"/>
      <c r="CC133" s="78">
        <f t="shared" ref="CC133:CC196" si="198">BL133+BK133</f>
        <v>0</v>
      </c>
      <c r="CD133" s="78"/>
      <c r="CE133" s="78"/>
      <c r="CF133" s="78">
        <f t="shared" ref="CF133:CF196" si="199">BO133+BN133</f>
        <v>0</v>
      </c>
      <c r="CG133" s="76"/>
      <c r="CH133" s="78"/>
      <c r="CI133" s="78">
        <f t="shared" ref="CI133:CI196" si="200">BR133+BQ133</f>
        <v>0</v>
      </c>
      <c r="CJ133" s="76"/>
      <c r="CK133" s="78"/>
      <c r="CL133" s="78">
        <f t="shared" ref="CL133:CL196" si="201">BU133+BT133</f>
        <v>30</v>
      </c>
      <c r="CM133" s="76"/>
      <c r="CN133" s="78">
        <f t="shared" ref="CN133:CN196" si="202">BW133+BV133</f>
        <v>0</v>
      </c>
      <c r="CO133" s="76"/>
      <c r="CP133" s="76"/>
      <c r="CQ133" s="76" t="str">
        <f t="shared" ref="CQ133:CQ196" si="203">IF(RIGHT(AQ133,3)="100","cien",IF(AO133&gt;0,CONCATENATE(VLOOKUP(BG133,$ER$5:$ES$57,2,FALSE),E133),""))</f>
        <v/>
      </c>
      <c r="CR133" s="76" t="str">
        <f t="shared" ref="CR133:CR196" si="204">IF(BH133=20,"veinti",IF(AP133&gt;0,CONCATENATE(VLOOKUP(BH133,$ER$5:$ES$57,2,FALSE),F133),""))</f>
        <v/>
      </c>
      <c r="CS133" s="76" t="str">
        <f t="shared" ref="CS133:CS196" si="205">CONCATENATE(VLOOKUP(BI133,$ER$5:$ES$57,2,FALSE),G133)</f>
        <v xml:space="preserve">   billones</v>
      </c>
      <c r="CT133" s="76" t="str">
        <f t="shared" ref="CT133:CT196" si="206">IF(RIGHT(AT133,3)="100","cien",IF(AR133&gt;0,CONCATENATE(VLOOKUP(BJ133,$ER$5:$ES$57,2,FALSE),H133),""))</f>
        <v/>
      </c>
      <c r="CU133" s="76" t="str">
        <f t="shared" ref="CU133:CU196" si="207">IF(BK133=20,"veinti",IF(AS133&gt;0,CONCATENATE(VLOOKUP(BK133,$ER$5:$ES$57,2,FALSE),I133),""))</f>
        <v/>
      </c>
      <c r="CV133" s="76" t="str">
        <f t="shared" ref="CV133:CV196" si="208">CONCATENATE(VLOOKUP(BL133,$ER$5:$ES$57,2,FALSE),J133)</f>
        <v xml:space="preserve">  mil</v>
      </c>
      <c r="CW133" s="76" t="str">
        <f t="shared" ref="CW133:CW196" si="209">IF(RIGHT(AW133,3)="100","cien",IF(AU133&gt;0,CONCATENATE(VLOOKUP(BM133,$ER$5:$ES$57,2,FALSE),K133),""))</f>
        <v/>
      </c>
      <c r="CX133" s="76" t="str">
        <f t="shared" ref="CX133:CX196" si="210">IF(BN133=20,"veinti",IF(AV133&gt;0,CONCATENATE(VLOOKUP(BN133,$ER$5:$ES$57,2,FALSE),L133),""))</f>
        <v/>
      </c>
      <c r="CY133" s="76" t="str">
        <f t="shared" ref="CY133:CY196" si="211">CONCATENATE(VLOOKUP(BO133,$ER$5:$ES$57,2,FALSE),M133)</f>
        <v xml:space="preserve">   millones</v>
      </c>
      <c r="CZ133" s="76" t="str">
        <f t="shared" ref="CZ133:CZ196" si="212">IF(RIGHT(AZ133,3)="100","cien",IF(AX133&gt;0,CONCATENATE(VLOOKUP(BP133,$ER$5:$ES$57,2,FALSE),N133),""))</f>
        <v/>
      </c>
      <c r="DA133" s="76" t="str">
        <f t="shared" ref="DA133:DA196" si="213">IF(BQ133=20,"veinti",IF(AY133&gt;0,CONCATENATE(VLOOKUP(BQ133,$ER$5:$ES$57,2,FALSE),O133),""))</f>
        <v/>
      </c>
      <c r="DB133" s="76" t="str">
        <f t="shared" ref="DB133:DB196" si="214">CONCATENATE(VLOOKUP(BR133,$ER$5:$ES$57,2,FALSE),P133)</f>
        <v xml:space="preserve">  mil</v>
      </c>
      <c r="DC133" s="76" t="str">
        <f t="shared" ref="DC133:DC196" si="215">IF(RIGHT(BC133,3)="100","cien",IF(BA133&gt;0,CONCATENATE(VLOOKUP(BS133,$ER$5:$ES$57,2,FALSE),Q133),""))</f>
        <v xml:space="preserve">Ciento </v>
      </c>
      <c r="DD133" s="76" t="str">
        <f t="shared" ref="DD133:DD196" si="216">IF(BT133=20,"veinti",IF(BB133&gt;0,CONCATENATE(VLOOKUP(BT133,$ER$5:$ES$57,2,FALSE),R133),""))</f>
        <v>Treinta Pesos</v>
      </c>
      <c r="DE133" s="76" t="str">
        <f t="shared" ref="DE133:DE196" si="217">CONCATENATE(VLOOKUP(BU133,$ER$5:$ES$57,2,FALSE),S133)</f>
        <v xml:space="preserve">  Pesos</v>
      </c>
      <c r="DF133" s="76" t="str">
        <f t="shared" ref="DF133:DF196" si="218">IF(BV133=20,"veinti",IF(BD133&gt;0,CONCATENATE(VLOOKUP(BV133,$ER$5:$ES$57,2,FALSE),T133),""))</f>
        <v xml:space="preserve">  Centavos</v>
      </c>
      <c r="DG133" s="76" t="str">
        <f t="shared" ref="DG133:DG196" si="219">CONCATENATE(VLOOKUP(BW133,$ER$5:$ES$57,2,FALSE),U133)</f>
        <v xml:space="preserve">  centavos</v>
      </c>
      <c r="DH133" s="76" t="str">
        <f t="shared" ref="DH133:DH196" si="220">VLOOKUP(BZ133,$ER$5:$ES$57,2,FALSE)</f>
        <v xml:space="preserve"> </v>
      </c>
      <c r="DI133" s="76" t="str">
        <f t="shared" ref="DI133:DI196" si="221">IF(AQ133=0,"",IF(SUM(BJ133:BU133)=0,IF(AQ133=1," billón de","  billones de"),IF(AQ133=1," billón","  billones")))</f>
        <v/>
      </c>
      <c r="DJ133" s="76"/>
      <c r="DK133" s="76" t="str">
        <f t="shared" ref="DK133:DK196" si="222">VLOOKUP(CC133,$ER$5:$ES$57,2,FALSE)</f>
        <v xml:space="preserve"> </v>
      </c>
      <c r="DL133" s="76" t="str">
        <f t="shared" ref="DL133:DL196" si="223">IF(BL133+BK133+BJ133=0,""," mil")</f>
        <v/>
      </c>
      <c r="DM133" s="76"/>
      <c r="DN133" s="76" t="str">
        <f t="shared" ref="DN133:DN196" si="224">VLOOKUP(CF133,$ER$5:$ES$57,2,FALSE)</f>
        <v xml:space="preserve"> </v>
      </c>
      <c r="DO133" s="76" t="str">
        <f t="shared" ref="DO133:DO196" si="225">IF(SUM(BJ133:BO133)=0,"",IF(AW133=0,"",IF(BP133+BQ133+BR133+BS133+BT133+BU133=0,IF(AW133=1," millón de","  millones de"),IF(AW133=1," millón","  millones"))))</f>
        <v/>
      </c>
      <c r="DP133" s="76"/>
      <c r="DQ133" s="76" t="str">
        <f t="shared" ref="DQ133:DQ196" si="226">VLOOKUP(CI133,$ER$5:$ES$57,2,FALSE)</f>
        <v xml:space="preserve"> </v>
      </c>
      <c r="DR133" s="76" t="str">
        <f t="shared" ref="DR133:DR196" si="227">IF(BR133+BQ133+BP133=0,""," mil")</f>
        <v/>
      </c>
      <c r="DS133" s="76"/>
      <c r="DT133" s="76" t="str">
        <f t="shared" ref="DT133:DT196" si="228">IF(BC133=0,"cero",VLOOKUP(CL133,$ER$5:$ES$57,2,FALSE))</f>
        <v>Treinta</v>
      </c>
      <c r="DU133" s="76" t="str">
        <f t="shared" ref="DU133:DU196" si="229">IF(BC133=1,$A$1,$B$1)</f>
        <v xml:space="preserve"> Pesos</v>
      </c>
      <c r="DV133" s="76" t="str">
        <f t="shared" ref="DV133:DV196" si="230">IF(BE133=0,"",VLOOKUP(CN133,$ER$5:$ES$57,2,FALSE))</f>
        <v xml:space="preserve"> </v>
      </c>
      <c r="DW133" s="76" t="str">
        <f t="shared" ref="DW133:DW196" si="231">IF(SUM(BV133:BW133)=0,"",IF(SUM(BV133:BW133)=1,$A$2," centavos"))</f>
        <v/>
      </c>
      <c r="DX133" s="76"/>
      <c r="DY133" s="76"/>
      <c r="DZ133" s="76"/>
      <c r="EA133" s="76" t="str">
        <f t="shared" ref="EA133:EA196" si="232">CONCATENATE(CQ133,IF(ISERROR(DH133),CONCATENATE(CR133,CS133),CONCATENATE(DH133,DI133)))</f>
        <v xml:space="preserve"> </v>
      </c>
      <c r="EB133" s="76"/>
      <c r="EC133" s="76"/>
      <c r="ED133" s="76" t="str">
        <f t="shared" ref="ED133:ED196" si="233">CONCATENATE(CT133,IF(ISERROR(DK133),CONCATENATE(CU133,CV133),CONCATENATE(DK133,DL133)))</f>
        <v xml:space="preserve"> </v>
      </c>
      <c r="EE133" s="76"/>
      <c r="EF133" s="76"/>
      <c r="EG133" s="79" t="str">
        <f t="shared" ref="EG133:EG196" si="234">CONCATENATE(CW133,IF(ISERROR(DN133),CONCATENATE(CX133,CY133),CONCATENATE(DN133,DO133)))</f>
        <v xml:space="preserve"> </v>
      </c>
      <c r="EH133" s="76"/>
      <c r="EI133" s="76"/>
      <c r="EJ133" s="79" t="str">
        <f t="shared" ref="EJ133:EJ196" si="235">CONCATENATE(CZ133,IF(ISERROR(DQ133),CONCATENATE(DA133,DB133),CONCATENATE(DQ133,DR133)))</f>
        <v xml:space="preserve"> </v>
      </c>
      <c r="EK133" s="76"/>
      <c r="EL133" s="76"/>
      <c r="EM133" s="79" t="str">
        <f t="shared" ref="EM133:EM196" si="236">CONCATENATE(DC133,IF(ISERROR(DT133),CONCATENATE(DD133,DE133),CONCATENATE(DT133,DU133)))</f>
        <v>Ciento Treinta Pesos</v>
      </c>
      <c r="EN133" s="79"/>
      <c r="EO133" s="79" t="str">
        <f t="shared" ref="EO133:EO196" si="237">CONCATENATE(IF(ISERROR(DV133),CONCATENATE(DF133,DG133),CONCATENATE(DV133,DW133)))</f>
        <v xml:space="preserve"> </v>
      </c>
      <c r="EP133" s="76"/>
    </row>
    <row r="134" spans="1:146" hidden="1" x14ac:dyDescent="0.2">
      <c r="A134" s="74">
        <v>131</v>
      </c>
      <c r="B134" s="75" t="str">
        <f t="shared" si="167"/>
        <v>Ciento Treinta y Un Pesos M/L</v>
      </c>
      <c r="C134" s="76"/>
      <c r="D134" s="77">
        <f t="shared" si="168"/>
        <v>131</v>
      </c>
      <c r="E134" s="76" t="str">
        <f t="shared" si="169"/>
        <v/>
      </c>
      <c r="F134" s="76" t="str">
        <f t="shared" si="170"/>
        <v xml:space="preserve"> Pesos</v>
      </c>
      <c r="G134" s="76" t="str">
        <f t="shared" si="171"/>
        <v xml:space="preserve">  billones</v>
      </c>
      <c r="H134" s="76"/>
      <c r="I134" s="76" t="str">
        <f t="shared" si="172"/>
        <v xml:space="preserve"> Pesos</v>
      </c>
      <c r="J134" s="76" t="s">
        <v>79</v>
      </c>
      <c r="K134" s="76"/>
      <c r="L134" s="76" t="str">
        <f t="shared" si="173"/>
        <v xml:space="preserve"> Pesos</v>
      </c>
      <c r="M134" s="76" t="str">
        <f t="shared" si="174"/>
        <v xml:space="preserve">  millones</v>
      </c>
      <c r="N134" s="76"/>
      <c r="O134" s="76" t="str">
        <f t="shared" si="175"/>
        <v xml:space="preserve"> Pesos</v>
      </c>
      <c r="P134" s="76" t="s">
        <v>79</v>
      </c>
      <c r="Q134" s="76"/>
      <c r="R134" s="76" t="str">
        <f t="shared" si="176"/>
        <v xml:space="preserve"> y </v>
      </c>
      <c r="S134" s="76" t="str">
        <f t="shared" si="177"/>
        <v xml:space="preserve"> Pesos</v>
      </c>
      <c r="T134" s="76" t="str">
        <f t="shared" si="178"/>
        <v xml:space="preserve"> Centavos</v>
      </c>
      <c r="U134" s="76" t="str">
        <f t="shared" si="179"/>
        <v xml:space="preserve"> centavos</v>
      </c>
      <c r="V134" s="76">
        <v>15</v>
      </c>
      <c r="W134" s="76">
        <v>14</v>
      </c>
      <c r="X134" s="76">
        <v>13</v>
      </c>
      <c r="Y134" s="76">
        <v>12</v>
      </c>
      <c r="Z134" s="76">
        <v>11</v>
      </c>
      <c r="AA134" s="76">
        <v>10</v>
      </c>
      <c r="AB134" s="76">
        <v>9</v>
      </c>
      <c r="AC134" s="76">
        <f t="shared" si="166"/>
        <v>8</v>
      </c>
      <c r="AD134" s="76">
        <f t="shared" si="166"/>
        <v>7</v>
      </c>
      <c r="AE134" s="76">
        <f t="shared" si="166"/>
        <v>6</v>
      </c>
      <c r="AF134" s="76">
        <f t="shared" si="166"/>
        <v>5</v>
      </c>
      <c r="AG134" s="76">
        <f t="shared" si="166"/>
        <v>4</v>
      </c>
      <c r="AH134" s="76">
        <f t="shared" si="166"/>
        <v>3</v>
      </c>
      <c r="AI134" s="76">
        <f t="shared" si="166"/>
        <v>2</v>
      </c>
      <c r="AJ134" s="76">
        <f t="shared" si="166"/>
        <v>1</v>
      </c>
      <c r="AK134" s="76">
        <f t="shared" si="166"/>
        <v>0</v>
      </c>
      <c r="AL134" s="76">
        <f t="shared" si="166"/>
        <v>-1</v>
      </c>
      <c r="AM134" s="76">
        <f t="shared" si="166"/>
        <v>-2</v>
      </c>
      <c r="AN134" s="76"/>
      <c r="AO134" s="78">
        <f t="shared" si="165"/>
        <v>0</v>
      </c>
      <c r="AP134" s="78">
        <f t="shared" si="165"/>
        <v>0</v>
      </c>
      <c r="AQ134" s="78">
        <f t="shared" si="165"/>
        <v>0</v>
      </c>
      <c r="AR134" s="78">
        <f t="shared" si="165"/>
        <v>0</v>
      </c>
      <c r="AS134" s="78">
        <f t="shared" si="165"/>
        <v>0</v>
      </c>
      <c r="AT134" s="78">
        <f t="shared" si="165"/>
        <v>0</v>
      </c>
      <c r="AU134" s="78">
        <f t="shared" si="165"/>
        <v>0</v>
      </c>
      <c r="AV134" s="78">
        <f t="shared" si="165"/>
        <v>0</v>
      </c>
      <c r="AW134" s="78">
        <f t="shared" si="165"/>
        <v>0</v>
      </c>
      <c r="AX134" s="78">
        <f t="shared" si="164"/>
        <v>0</v>
      </c>
      <c r="AY134" s="78">
        <f t="shared" si="163"/>
        <v>0</v>
      </c>
      <c r="AZ134" s="78">
        <f t="shared" si="163"/>
        <v>0</v>
      </c>
      <c r="BA134" s="78">
        <f t="shared" si="163"/>
        <v>1</v>
      </c>
      <c r="BB134" s="78">
        <f t="shared" si="163"/>
        <v>13</v>
      </c>
      <c r="BC134" s="78">
        <f t="shared" si="163"/>
        <v>131</v>
      </c>
      <c r="BD134" s="78">
        <f t="shared" si="163"/>
        <v>1310</v>
      </c>
      <c r="BE134" s="78">
        <f t="shared" si="158"/>
        <v>13100</v>
      </c>
      <c r="BF134" s="76"/>
      <c r="BG134" s="76">
        <f t="shared" si="180"/>
        <v>0</v>
      </c>
      <c r="BH134" s="78">
        <f t="shared" si="181"/>
        <v>0</v>
      </c>
      <c r="BI134" s="78">
        <f t="shared" si="182"/>
        <v>0</v>
      </c>
      <c r="BJ134" s="78">
        <f t="shared" si="183"/>
        <v>0</v>
      </c>
      <c r="BK134" s="78">
        <f t="shared" si="184"/>
        <v>0</v>
      </c>
      <c r="BL134" s="78">
        <f t="shared" si="185"/>
        <v>0</v>
      </c>
      <c r="BM134" s="78">
        <f t="shared" si="186"/>
        <v>0</v>
      </c>
      <c r="BN134" s="78">
        <f t="shared" si="187"/>
        <v>0</v>
      </c>
      <c r="BO134" s="78">
        <f t="shared" si="188"/>
        <v>0</v>
      </c>
      <c r="BP134" s="78">
        <f t="shared" si="189"/>
        <v>0</v>
      </c>
      <c r="BQ134" s="78">
        <f t="shared" si="190"/>
        <v>0</v>
      </c>
      <c r="BR134" s="78">
        <f t="shared" si="191"/>
        <v>0</v>
      </c>
      <c r="BS134" s="78">
        <f t="shared" si="192"/>
        <v>100</v>
      </c>
      <c r="BT134" s="78">
        <f t="shared" si="193"/>
        <v>30</v>
      </c>
      <c r="BU134" s="78">
        <f t="shared" si="194"/>
        <v>1</v>
      </c>
      <c r="BV134" s="78">
        <f t="shared" si="195"/>
        <v>0</v>
      </c>
      <c r="BW134" s="78">
        <f t="shared" si="196"/>
        <v>0</v>
      </c>
      <c r="BX134" s="76"/>
      <c r="BY134" s="76"/>
      <c r="BZ134" s="78">
        <f t="shared" si="197"/>
        <v>0</v>
      </c>
      <c r="CA134" s="78"/>
      <c r="CB134" s="78"/>
      <c r="CC134" s="78">
        <f t="shared" si="198"/>
        <v>0</v>
      </c>
      <c r="CD134" s="78"/>
      <c r="CE134" s="78"/>
      <c r="CF134" s="78">
        <f t="shared" si="199"/>
        <v>0</v>
      </c>
      <c r="CG134" s="76"/>
      <c r="CH134" s="78"/>
      <c r="CI134" s="78">
        <f t="shared" si="200"/>
        <v>0</v>
      </c>
      <c r="CJ134" s="76"/>
      <c r="CK134" s="78"/>
      <c r="CL134" s="78">
        <f t="shared" si="201"/>
        <v>31</v>
      </c>
      <c r="CM134" s="76"/>
      <c r="CN134" s="78">
        <f t="shared" si="202"/>
        <v>0</v>
      </c>
      <c r="CO134" s="76"/>
      <c r="CP134" s="76"/>
      <c r="CQ134" s="76" t="str">
        <f t="shared" si="203"/>
        <v/>
      </c>
      <c r="CR134" s="76" t="str">
        <f t="shared" si="204"/>
        <v/>
      </c>
      <c r="CS134" s="76" t="str">
        <f t="shared" si="205"/>
        <v xml:space="preserve">   billones</v>
      </c>
      <c r="CT134" s="76" t="str">
        <f t="shared" si="206"/>
        <v/>
      </c>
      <c r="CU134" s="76" t="str">
        <f t="shared" si="207"/>
        <v/>
      </c>
      <c r="CV134" s="76" t="str">
        <f t="shared" si="208"/>
        <v xml:space="preserve">  mil</v>
      </c>
      <c r="CW134" s="76" t="str">
        <f t="shared" si="209"/>
        <v/>
      </c>
      <c r="CX134" s="76" t="str">
        <f t="shared" si="210"/>
        <v/>
      </c>
      <c r="CY134" s="76" t="str">
        <f t="shared" si="211"/>
        <v xml:space="preserve">   millones</v>
      </c>
      <c r="CZ134" s="76" t="str">
        <f t="shared" si="212"/>
        <v/>
      </c>
      <c r="DA134" s="76" t="str">
        <f t="shared" si="213"/>
        <v/>
      </c>
      <c r="DB134" s="76" t="str">
        <f t="shared" si="214"/>
        <v xml:space="preserve">  mil</v>
      </c>
      <c r="DC134" s="76" t="str">
        <f t="shared" si="215"/>
        <v xml:space="preserve">Ciento </v>
      </c>
      <c r="DD134" s="76" t="str">
        <f t="shared" si="216"/>
        <v xml:space="preserve">Treinta y </v>
      </c>
      <c r="DE134" s="76" t="str">
        <f t="shared" si="217"/>
        <v>Un Pesos</v>
      </c>
      <c r="DF134" s="76" t="str">
        <f t="shared" si="218"/>
        <v xml:space="preserve">  Centavos</v>
      </c>
      <c r="DG134" s="76" t="str">
        <f t="shared" si="219"/>
        <v xml:space="preserve">  centavos</v>
      </c>
      <c r="DH134" s="76" t="str">
        <f t="shared" si="220"/>
        <v xml:space="preserve"> </v>
      </c>
      <c r="DI134" s="76" t="str">
        <f t="shared" si="221"/>
        <v/>
      </c>
      <c r="DJ134" s="76"/>
      <c r="DK134" s="76" t="str">
        <f t="shared" si="222"/>
        <v xml:space="preserve"> </v>
      </c>
      <c r="DL134" s="76" t="str">
        <f t="shared" si="223"/>
        <v/>
      </c>
      <c r="DM134" s="76"/>
      <c r="DN134" s="76" t="str">
        <f t="shared" si="224"/>
        <v xml:space="preserve"> </v>
      </c>
      <c r="DO134" s="76" t="str">
        <f t="shared" si="225"/>
        <v/>
      </c>
      <c r="DP134" s="76"/>
      <c r="DQ134" s="76" t="str">
        <f t="shared" si="226"/>
        <v xml:space="preserve"> </v>
      </c>
      <c r="DR134" s="76" t="str">
        <f t="shared" si="227"/>
        <v/>
      </c>
      <c r="DS134" s="76"/>
      <c r="DT134" s="76" t="e">
        <f t="shared" si="228"/>
        <v>#N/A</v>
      </c>
      <c r="DU134" s="76" t="str">
        <f t="shared" si="229"/>
        <v xml:space="preserve"> Pesos</v>
      </c>
      <c r="DV134" s="76" t="str">
        <f t="shared" si="230"/>
        <v xml:space="preserve"> </v>
      </c>
      <c r="DW134" s="76" t="str">
        <f t="shared" si="231"/>
        <v/>
      </c>
      <c r="DX134" s="76"/>
      <c r="DY134" s="76"/>
      <c r="DZ134" s="76"/>
      <c r="EA134" s="76" t="str">
        <f t="shared" si="232"/>
        <v xml:space="preserve"> </v>
      </c>
      <c r="EB134" s="76"/>
      <c r="EC134" s="76"/>
      <c r="ED134" s="76" t="str">
        <f t="shared" si="233"/>
        <v xml:space="preserve"> </v>
      </c>
      <c r="EE134" s="76"/>
      <c r="EF134" s="76"/>
      <c r="EG134" s="79" t="str">
        <f t="shared" si="234"/>
        <v xml:space="preserve"> </v>
      </c>
      <c r="EH134" s="76"/>
      <c r="EI134" s="76"/>
      <c r="EJ134" s="79" t="str">
        <f t="shared" si="235"/>
        <v xml:space="preserve"> </v>
      </c>
      <c r="EK134" s="76"/>
      <c r="EL134" s="76"/>
      <c r="EM134" s="79" t="str">
        <f t="shared" si="236"/>
        <v>Ciento Treinta y Un Pesos</v>
      </c>
      <c r="EN134" s="79"/>
      <c r="EO134" s="79" t="str">
        <f t="shared" si="237"/>
        <v xml:space="preserve"> </v>
      </c>
      <c r="EP134" s="76"/>
    </row>
    <row r="135" spans="1:146" hidden="1" x14ac:dyDescent="0.2">
      <c r="A135" s="74">
        <v>132</v>
      </c>
      <c r="B135" s="75" t="str">
        <f t="shared" si="167"/>
        <v>Ciento Treinta y Dos Pesos M/L</v>
      </c>
      <c r="C135" s="76"/>
      <c r="D135" s="77">
        <f t="shared" si="168"/>
        <v>132</v>
      </c>
      <c r="E135" s="76" t="str">
        <f t="shared" si="169"/>
        <v/>
      </c>
      <c r="F135" s="76" t="str">
        <f t="shared" si="170"/>
        <v xml:space="preserve"> Pesos</v>
      </c>
      <c r="G135" s="76" t="str">
        <f t="shared" si="171"/>
        <v xml:space="preserve">  billones</v>
      </c>
      <c r="H135" s="76"/>
      <c r="I135" s="76" t="str">
        <f t="shared" si="172"/>
        <v xml:space="preserve"> Pesos</v>
      </c>
      <c r="J135" s="76" t="s">
        <v>79</v>
      </c>
      <c r="K135" s="76"/>
      <c r="L135" s="76" t="str">
        <f t="shared" si="173"/>
        <v xml:space="preserve"> Pesos</v>
      </c>
      <c r="M135" s="76" t="str">
        <f t="shared" si="174"/>
        <v xml:space="preserve">  millones</v>
      </c>
      <c r="N135" s="76"/>
      <c r="O135" s="76" t="str">
        <f t="shared" si="175"/>
        <v xml:space="preserve"> Pesos</v>
      </c>
      <c r="P135" s="76" t="s">
        <v>79</v>
      </c>
      <c r="Q135" s="76"/>
      <c r="R135" s="76" t="str">
        <f t="shared" si="176"/>
        <v xml:space="preserve"> y </v>
      </c>
      <c r="S135" s="76" t="str">
        <f t="shared" si="177"/>
        <v xml:space="preserve"> Pesos</v>
      </c>
      <c r="T135" s="76" t="str">
        <f t="shared" si="178"/>
        <v xml:space="preserve"> Centavos</v>
      </c>
      <c r="U135" s="76" t="str">
        <f t="shared" si="179"/>
        <v xml:space="preserve"> centavos</v>
      </c>
      <c r="V135" s="76">
        <v>15</v>
      </c>
      <c r="W135" s="76">
        <v>14</v>
      </c>
      <c r="X135" s="76">
        <v>13</v>
      </c>
      <c r="Y135" s="76">
        <v>12</v>
      </c>
      <c r="Z135" s="76">
        <v>11</v>
      </c>
      <c r="AA135" s="76">
        <v>10</v>
      </c>
      <c r="AB135" s="76">
        <v>9</v>
      </c>
      <c r="AC135" s="76">
        <f t="shared" si="166"/>
        <v>8</v>
      </c>
      <c r="AD135" s="76">
        <f t="shared" si="166"/>
        <v>7</v>
      </c>
      <c r="AE135" s="76">
        <f t="shared" si="166"/>
        <v>6</v>
      </c>
      <c r="AF135" s="76">
        <f t="shared" si="166"/>
        <v>5</v>
      </c>
      <c r="AG135" s="76">
        <f t="shared" si="166"/>
        <v>4</v>
      </c>
      <c r="AH135" s="76">
        <f t="shared" si="166"/>
        <v>3</v>
      </c>
      <c r="AI135" s="76">
        <f t="shared" si="166"/>
        <v>2</v>
      </c>
      <c r="AJ135" s="76">
        <f t="shared" si="166"/>
        <v>1</v>
      </c>
      <c r="AK135" s="76">
        <f t="shared" si="166"/>
        <v>0</v>
      </c>
      <c r="AL135" s="76">
        <f t="shared" si="166"/>
        <v>-1</v>
      </c>
      <c r="AM135" s="76">
        <f t="shared" si="166"/>
        <v>-2</v>
      </c>
      <c r="AN135" s="76"/>
      <c r="AO135" s="78">
        <f t="shared" si="165"/>
        <v>0</v>
      </c>
      <c r="AP135" s="78">
        <f t="shared" si="165"/>
        <v>0</v>
      </c>
      <c r="AQ135" s="78">
        <f t="shared" si="165"/>
        <v>0</v>
      </c>
      <c r="AR135" s="78">
        <f t="shared" si="165"/>
        <v>0</v>
      </c>
      <c r="AS135" s="78">
        <f t="shared" si="165"/>
        <v>0</v>
      </c>
      <c r="AT135" s="78">
        <f t="shared" si="165"/>
        <v>0</v>
      </c>
      <c r="AU135" s="78">
        <f t="shared" si="165"/>
        <v>0</v>
      </c>
      <c r="AV135" s="78">
        <f t="shared" si="165"/>
        <v>0</v>
      </c>
      <c r="AW135" s="78">
        <f t="shared" si="165"/>
        <v>0</v>
      </c>
      <c r="AX135" s="78">
        <f t="shared" si="164"/>
        <v>0</v>
      </c>
      <c r="AY135" s="78">
        <f t="shared" si="163"/>
        <v>0</v>
      </c>
      <c r="AZ135" s="78">
        <f t="shared" si="163"/>
        <v>0</v>
      </c>
      <c r="BA135" s="78">
        <f t="shared" si="163"/>
        <v>1</v>
      </c>
      <c r="BB135" s="78">
        <f t="shared" si="163"/>
        <v>13</v>
      </c>
      <c r="BC135" s="78">
        <f t="shared" si="163"/>
        <v>132</v>
      </c>
      <c r="BD135" s="78">
        <f t="shared" si="163"/>
        <v>1320</v>
      </c>
      <c r="BE135" s="78">
        <f t="shared" si="158"/>
        <v>13200</v>
      </c>
      <c r="BF135" s="76"/>
      <c r="BG135" s="76">
        <f t="shared" si="180"/>
        <v>0</v>
      </c>
      <c r="BH135" s="78">
        <f t="shared" si="181"/>
        <v>0</v>
      </c>
      <c r="BI135" s="78">
        <f t="shared" si="182"/>
        <v>0</v>
      </c>
      <c r="BJ135" s="78">
        <f t="shared" si="183"/>
        <v>0</v>
      </c>
      <c r="BK135" s="78">
        <f t="shared" si="184"/>
        <v>0</v>
      </c>
      <c r="BL135" s="78">
        <f t="shared" si="185"/>
        <v>0</v>
      </c>
      <c r="BM135" s="78">
        <f t="shared" si="186"/>
        <v>0</v>
      </c>
      <c r="BN135" s="78">
        <f t="shared" si="187"/>
        <v>0</v>
      </c>
      <c r="BO135" s="78">
        <f t="shared" si="188"/>
        <v>0</v>
      </c>
      <c r="BP135" s="78">
        <f t="shared" si="189"/>
        <v>0</v>
      </c>
      <c r="BQ135" s="78">
        <f t="shared" si="190"/>
        <v>0</v>
      </c>
      <c r="BR135" s="78">
        <f t="shared" si="191"/>
        <v>0</v>
      </c>
      <c r="BS135" s="78">
        <f t="shared" si="192"/>
        <v>100</v>
      </c>
      <c r="BT135" s="78">
        <f t="shared" si="193"/>
        <v>30</v>
      </c>
      <c r="BU135" s="78">
        <f t="shared" si="194"/>
        <v>2</v>
      </c>
      <c r="BV135" s="78">
        <f t="shared" si="195"/>
        <v>0</v>
      </c>
      <c r="BW135" s="78">
        <f t="shared" si="196"/>
        <v>0</v>
      </c>
      <c r="BX135" s="76"/>
      <c r="BY135" s="76"/>
      <c r="BZ135" s="78">
        <f t="shared" si="197"/>
        <v>0</v>
      </c>
      <c r="CA135" s="78"/>
      <c r="CB135" s="78"/>
      <c r="CC135" s="78">
        <f t="shared" si="198"/>
        <v>0</v>
      </c>
      <c r="CD135" s="78"/>
      <c r="CE135" s="78"/>
      <c r="CF135" s="78">
        <f t="shared" si="199"/>
        <v>0</v>
      </c>
      <c r="CG135" s="76"/>
      <c r="CH135" s="78"/>
      <c r="CI135" s="78">
        <f t="shared" si="200"/>
        <v>0</v>
      </c>
      <c r="CJ135" s="76"/>
      <c r="CK135" s="78"/>
      <c r="CL135" s="78">
        <f t="shared" si="201"/>
        <v>32</v>
      </c>
      <c r="CM135" s="76"/>
      <c r="CN135" s="78">
        <f t="shared" si="202"/>
        <v>0</v>
      </c>
      <c r="CO135" s="76"/>
      <c r="CP135" s="76"/>
      <c r="CQ135" s="76" t="str">
        <f t="shared" si="203"/>
        <v/>
      </c>
      <c r="CR135" s="76" t="str">
        <f t="shared" si="204"/>
        <v/>
      </c>
      <c r="CS135" s="76" t="str">
        <f t="shared" si="205"/>
        <v xml:space="preserve">   billones</v>
      </c>
      <c r="CT135" s="76" t="str">
        <f t="shared" si="206"/>
        <v/>
      </c>
      <c r="CU135" s="76" t="str">
        <f t="shared" si="207"/>
        <v/>
      </c>
      <c r="CV135" s="76" t="str">
        <f t="shared" si="208"/>
        <v xml:space="preserve">  mil</v>
      </c>
      <c r="CW135" s="76" t="str">
        <f t="shared" si="209"/>
        <v/>
      </c>
      <c r="CX135" s="76" t="str">
        <f t="shared" si="210"/>
        <v/>
      </c>
      <c r="CY135" s="76" t="str">
        <f t="shared" si="211"/>
        <v xml:space="preserve">   millones</v>
      </c>
      <c r="CZ135" s="76" t="str">
        <f t="shared" si="212"/>
        <v/>
      </c>
      <c r="DA135" s="76" t="str">
        <f t="shared" si="213"/>
        <v/>
      </c>
      <c r="DB135" s="76" t="str">
        <f t="shared" si="214"/>
        <v xml:space="preserve">  mil</v>
      </c>
      <c r="DC135" s="76" t="str">
        <f t="shared" si="215"/>
        <v xml:space="preserve">Ciento </v>
      </c>
      <c r="DD135" s="76" t="str">
        <f t="shared" si="216"/>
        <v xml:space="preserve">Treinta y </v>
      </c>
      <c r="DE135" s="76" t="str">
        <f t="shared" si="217"/>
        <v>Dos Pesos</v>
      </c>
      <c r="DF135" s="76" t="str">
        <f t="shared" si="218"/>
        <v xml:space="preserve">  Centavos</v>
      </c>
      <c r="DG135" s="76" t="str">
        <f t="shared" si="219"/>
        <v xml:space="preserve">  centavos</v>
      </c>
      <c r="DH135" s="76" t="str">
        <f t="shared" si="220"/>
        <v xml:space="preserve"> </v>
      </c>
      <c r="DI135" s="76" t="str">
        <f t="shared" si="221"/>
        <v/>
      </c>
      <c r="DJ135" s="76"/>
      <c r="DK135" s="76" t="str">
        <f t="shared" si="222"/>
        <v xml:space="preserve"> </v>
      </c>
      <c r="DL135" s="76" t="str">
        <f t="shared" si="223"/>
        <v/>
      </c>
      <c r="DM135" s="76"/>
      <c r="DN135" s="76" t="str">
        <f t="shared" si="224"/>
        <v xml:space="preserve"> </v>
      </c>
      <c r="DO135" s="76" t="str">
        <f t="shared" si="225"/>
        <v/>
      </c>
      <c r="DP135" s="76"/>
      <c r="DQ135" s="76" t="str">
        <f t="shared" si="226"/>
        <v xml:space="preserve"> </v>
      </c>
      <c r="DR135" s="76" t="str">
        <f t="shared" si="227"/>
        <v/>
      </c>
      <c r="DS135" s="76"/>
      <c r="DT135" s="76" t="e">
        <f t="shared" si="228"/>
        <v>#N/A</v>
      </c>
      <c r="DU135" s="76" t="str">
        <f t="shared" si="229"/>
        <v xml:space="preserve"> Pesos</v>
      </c>
      <c r="DV135" s="76" t="str">
        <f t="shared" si="230"/>
        <v xml:space="preserve"> </v>
      </c>
      <c r="DW135" s="76" t="str">
        <f t="shared" si="231"/>
        <v/>
      </c>
      <c r="DX135" s="76"/>
      <c r="DY135" s="76"/>
      <c r="DZ135" s="76"/>
      <c r="EA135" s="76" t="str">
        <f t="shared" si="232"/>
        <v xml:space="preserve"> </v>
      </c>
      <c r="EB135" s="76"/>
      <c r="EC135" s="76"/>
      <c r="ED135" s="76" t="str">
        <f t="shared" si="233"/>
        <v xml:space="preserve"> </v>
      </c>
      <c r="EE135" s="76"/>
      <c r="EF135" s="76"/>
      <c r="EG135" s="79" t="str">
        <f t="shared" si="234"/>
        <v xml:space="preserve"> </v>
      </c>
      <c r="EH135" s="76"/>
      <c r="EI135" s="76"/>
      <c r="EJ135" s="79" t="str">
        <f t="shared" si="235"/>
        <v xml:space="preserve"> </v>
      </c>
      <c r="EK135" s="76"/>
      <c r="EL135" s="76"/>
      <c r="EM135" s="79" t="str">
        <f t="shared" si="236"/>
        <v>Ciento Treinta y Dos Pesos</v>
      </c>
      <c r="EN135" s="79"/>
      <c r="EO135" s="79" t="str">
        <f t="shared" si="237"/>
        <v xml:space="preserve"> </v>
      </c>
      <c r="EP135" s="76"/>
    </row>
    <row r="136" spans="1:146" hidden="1" x14ac:dyDescent="0.2">
      <c r="A136" s="74">
        <v>133</v>
      </c>
      <c r="B136" s="75" t="str">
        <f t="shared" si="167"/>
        <v>Ciento Treinta y Tres Pesos M/L</v>
      </c>
      <c r="C136" s="76"/>
      <c r="D136" s="77">
        <f t="shared" si="168"/>
        <v>133</v>
      </c>
      <c r="E136" s="76" t="str">
        <f t="shared" si="169"/>
        <v/>
      </c>
      <c r="F136" s="76" t="str">
        <f t="shared" si="170"/>
        <v xml:space="preserve"> Pesos</v>
      </c>
      <c r="G136" s="76" t="str">
        <f t="shared" si="171"/>
        <v xml:space="preserve">  billones</v>
      </c>
      <c r="H136" s="76"/>
      <c r="I136" s="76" t="str">
        <f t="shared" si="172"/>
        <v xml:space="preserve"> Pesos</v>
      </c>
      <c r="J136" s="76" t="s">
        <v>79</v>
      </c>
      <c r="K136" s="76"/>
      <c r="L136" s="76" t="str">
        <f t="shared" si="173"/>
        <v xml:space="preserve"> Pesos</v>
      </c>
      <c r="M136" s="76" t="str">
        <f t="shared" si="174"/>
        <v xml:space="preserve">  millones</v>
      </c>
      <c r="N136" s="76"/>
      <c r="O136" s="76" t="str">
        <f t="shared" si="175"/>
        <v xml:space="preserve"> Pesos</v>
      </c>
      <c r="P136" s="76" t="s">
        <v>79</v>
      </c>
      <c r="Q136" s="76"/>
      <c r="R136" s="76" t="str">
        <f t="shared" si="176"/>
        <v xml:space="preserve"> y </v>
      </c>
      <c r="S136" s="76" t="str">
        <f t="shared" si="177"/>
        <v xml:space="preserve"> Pesos</v>
      </c>
      <c r="T136" s="76" t="str">
        <f t="shared" si="178"/>
        <v xml:space="preserve"> Centavos</v>
      </c>
      <c r="U136" s="76" t="str">
        <f t="shared" si="179"/>
        <v xml:space="preserve"> centavos</v>
      </c>
      <c r="V136" s="76">
        <v>15</v>
      </c>
      <c r="W136" s="76">
        <v>14</v>
      </c>
      <c r="X136" s="76">
        <v>13</v>
      </c>
      <c r="Y136" s="76">
        <v>12</v>
      </c>
      <c r="Z136" s="76">
        <v>11</v>
      </c>
      <c r="AA136" s="76">
        <v>10</v>
      </c>
      <c r="AB136" s="76">
        <v>9</v>
      </c>
      <c r="AC136" s="76">
        <f t="shared" si="166"/>
        <v>8</v>
      </c>
      <c r="AD136" s="76">
        <f t="shared" si="166"/>
        <v>7</v>
      </c>
      <c r="AE136" s="76">
        <f t="shared" si="166"/>
        <v>6</v>
      </c>
      <c r="AF136" s="76">
        <f t="shared" si="166"/>
        <v>5</v>
      </c>
      <c r="AG136" s="76">
        <f t="shared" si="166"/>
        <v>4</v>
      </c>
      <c r="AH136" s="76">
        <f t="shared" si="166"/>
        <v>3</v>
      </c>
      <c r="AI136" s="76">
        <f t="shared" si="166"/>
        <v>2</v>
      </c>
      <c r="AJ136" s="76">
        <f t="shared" si="166"/>
        <v>1</v>
      </c>
      <c r="AK136" s="76">
        <f t="shared" si="166"/>
        <v>0</v>
      </c>
      <c r="AL136" s="76">
        <f t="shared" si="166"/>
        <v>-1</v>
      </c>
      <c r="AM136" s="76">
        <f t="shared" si="166"/>
        <v>-2</v>
      </c>
      <c r="AN136" s="76"/>
      <c r="AO136" s="78">
        <f t="shared" si="165"/>
        <v>0</v>
      </c>
      <c r="AP136" s="78">
        <f t="shared" si="165"/>
        <v>0</v>
      </c>
      <c r="AQ136" s="78">
        <f t="shared" si="165"/>
        <v>0</v>
      </c>
      <c r="AR136" s="78">
        <f t="shared" si="165"/>
        <v>0</v>
      </c>
      <c r="AS136" s="78">
        <f t="shared" si="165"/>
        <v>0</v>
      </c>
      <c r="AT136" s="78">
        <f t="shared" si="165"/>
        <v>0</v>
      </c>
      <c r="AU136" s="78">
        <f t="shared" si="165"/>
        <v>0</v>
      </c>
      <c r="AV136" s="78">
        <f t="shared" si="165"/>
        <v>0</v>
      </c>
      <c r="AW136" s="78">
        <f t="shared" si="165"/>
        <v>0</v>
      </c>
      <c r="AX136" s="78">
        <f t="shared" si="164"/>
        <v>0</v>
      </c>
      <c r="AY136" s="78">
        <f t="shared" si="163"/>
        <v>0</v>
      </c>
      <c r="AZ136" s="78">
        <f t="shared" si="163"/>
        <v>0</v>
      </c>
      <c r="BA136" s="78">
        <f t="shared" si="163"/>
        <v>1</v>
      </c>
      <c r="BB136" s="78">
        <f t="shared" si="163"/>
        <v>13</v>
      </c>
      <c r="BC136" s="78">
        <f t="shared" si="163"/>
        <v>133</v>
      </c>
      <c r="BD136" s="78">
        <f t="shared" si="163"/>
        <v>1330</v>
      </c>
      <c r="BE136" s="78">
        <f t="shared" si="158"/>
        <v>13300</v>
      </c>
      <c r="BF136" s="76"/>
      <c r="BG136" s="76">
        <f t="shared" si="180"/>
        <v>0</v>
      </c>
      <c r="BH136" s="78">
        <f t="shared" si="181"/>
        <v>0</v>
      </c>
      <c r="BI136" s="78">
        <f t="shared" si="182"/>
        <v>0</v>
      </c>
      <c r="BJ136" s="78">
        <f t="shared" si="183"/>
        <v>0</v>
      </c>
      <c r="BK136" s="78">
        <f t="shared" si="184"/>
        <v>0</v>
      </c>
      <c r="BL136" s="78">
        <f t="shared" si="185"/>
        <v>0</v>
      </c>
      <c r="BM136" s="78">
        <f t="shared" si="186"/>
        <v>0</v>
      </c>
      <c r="BN136" s="78">
        <f t="shared" si="187"/>
        <v>0</v>
      </c>
      <c r="BO136" s="78">
        <f t="shared" si="188"/>
        <v>0</v>
      </c>
      <c r="BP136" s="78">
        <f t="shared" si="189"/>
        <v>0</v>
      </c>
      <c r="BQ136" s="78">
        <f t="shared" si="190"/>
        <v>0</v>
      </c>
      <c r="BR136" s="78">
        <f t="shared" si="191"/>
        <v>0</v>
      </c>
      <c r="BS136" s="78">
        <f t="shared" si="192"/>
        <v>100</v>
      </c>
      <c r="BT136" s="78">
        <f t="shared" si="193"/>
        <v>30</v>
      </c>
      <c r="BU136" s="78">
        <f t="shared" si="194"/>
        <v>3</v>
      </c>
      <c r="BV136" s="78">
        <f t="shared" si="195"/>
        <v>0</v>
      </c>
      <c r="BW136" s="78">
        <f t="shared" si="196"/>
        <v>0</v>
      </c>
      <c r="BX136" s="76"/>
      <c r="BY136" s="76"/>
      <c r="BZ136" s="78">
        <f t="shared" si="197"/>
        <v>0</v>
      </c>
      <c r="CA136" s="78"/>
      <c r="CB136" s="78"/>
      <c r="CC136" s="78">
        <f t="shared" si="198"/>
        <v>0</v>
      </c>
      <c r="CD136" s="78"/>
      <c r="CE136" s="78"/>
      <c r="CF136" s="78">
        <f t="shared" si="199"/>
        <v>0</v>
      </c>
      <c r="CG136" s="76"/>
      <c r="CH136" s="78"/>
      <c r="CI136" s="78">
        <f t="shared" si="200"/>
        <v>0</v>
      </c>
      <c r="CJ136" s="76"/>
      <c r="CK136" s="78"/>
      <c r="CL136" s="78">
        <f t="shared" si="201"/>
        <v>33</v>
      </c>
      <c r="CM136" s="76"/>
      <c r="CN136" s="78">
        <f t="shared" si="202"/>
        <v>0</v>
      </c>
      <c r="CO136" s="76"/>
      <c r="CP136" s="76"/>
      <c r="CQ136" s="76" t="str">
        <f t="shared" si="203"/>
        <v/>
      </c>
      <c r="CR136" s="76" t="str">
        <f t="shared" si="204"/>
        <v/>
      </c>
      <c r="CS136" s="76" t="str">
        <f t="shared" si="205"/>
        <v xml:space="preserve">   billones</v>
      </c>
      <c r="CT136" s="76" t="str">
        <f t="shared" si="206"/>
        <v/>
      </c>
      <c r="CU136" s="76" t="str">
        <f t="shared" si="207"/>
        <v/>
      </c>
      <c r="CV136" s="76" t="str">
        <f t="shared" si="208"/>
        <v xml:space="preserve">  mil</v>
      </c>
      <c r="CW136" s="76" t="str">
        <f t="shared" si="209"/>
        <v/>
      </c>
      <c r="CX136" s="76" t="str">
        <f t="shared" si="210"/>
        <v/>
      </c>
      <c r="CY136" s="76" t="str">
        <f t="shared" si="211"/>
        <v xml:space="preserve">   millones</v>
      </c>
      <c r="CZ136" s="76" t="str">
        <f t="shared" si="212"/>
        <v/>
      </c>
      <c r="DA136" s="76" t="str">
        <f t="shared" si="213"/>
        <v/>
      </c>
      <c r="DB136" s="76" t="str">
        <f t="shared" si="214"/>
        <v xml:space="preserve">  mil</v>
      </c>
      <c r="DC136" s="76" t="str">
        <f t="shared" si="215"/>
        <v xml:space="preserve">Ciento </v>
      </c>
      <c r="DD136" s="76" t="str">
        <f t="shared" si="216"/>
        <v xml:space="preserve">Treinta y </v>
      </c>
      <c r="DE136" s="76" t="str">
        <f t="shared" si="217"/>
        <v>Tres Pesos</v>
      </c>
      <c r="DF136" s="76" t="str">
        <f t="shared" si="218"/>
        <v xml:space="preserve">  Centavos</v>
      </c>
      <c r="DG136" s="76" t="str">
        <f t="shared" si="219"/>
        <v xml:space="preserve">  centavos</v>
      </c>
      <c r="DH136" s="76" t="str">
        <f t="shared" si="220"/>
        <v xml:space="preserve"> </v>
      </c>
      <c r="DI136" s="76" t="str">
        <f t="shared" si="221"/>
        <v/>
      </c>
      <c r="DJ136" s="76"/>
      <c r="DK136" s="76" t="str">
        <f t="shared" si="222"/>
        <v xml:space="preserve"> </v>
      </c>
      <c r="DL136" s="76" t="str">
        <f t="shared" si="223"/>
        <v/>
      </c>
      <c r="DM136" s="76"/>
      <c r="DN136" s="76" t="str">
        <f t="shared" si="224"/>
        <v xml:space="preserve"> </v>
      </c>
      <c r="DO136" s="76" t="str">
        <f t="shared" si="225"/>
        <v/>
      </c>
      <c r="DP136" s="76"/>
      <c r="DQ136" s="76" t="str">
        <f t="shared" si="226"/>
        <v xml:space="preserve"> </v>
      </c>
      <c r="DR136" s="76" t="str">
        <f t="shared" si="227"/>
        <v/>
      </c>
      <c r="DS136" s="76"/>
      <c r="DT136" s="76" t="e">
        <f t="shared" si="228"/>
        <v>#N/A</v>
      </c>
      <c r="DU136" s="76" t="str">
        <f t="shared" si="229"/>
        <v xml:space="preserve"> Pesos</v>
      </c>
      <c r="DV136" s="76" t="str">
        <f t="shared" si="230"/>
        <v xml:space="preserve"> </v>
      </c>
      <c r="DW136" s="76" t="str">
        <f t="shared" si="231"/>
        <v/>
      </c>
      <c r="DX136" s="76"/>
      <c r="DY136" s="76"/>
      <c r="DZ136" s="76"/>
      <c r="EA136" s="76" t="str">
        <f t="shared" si="232"/>
        <v xml:space="preserve"> </v>
      </c>
      <c r="EB136" s="76"/>
      <c r="EC136" s="76"/>
      <c r="ED136" s="76" t="str">
        <f t="shared" si="233"/>
        <v xml:space="preserve"> </v>
      </c>
      <c r="EE136" s="76"/>
      <c r="EF136" s="76"/>
      <c r="EG136" s="79" t="str">
        <f t="shared" si="234"/>
        <v xml:space="preserve"> </v>
      </c>
      <c r="EH136" s="76"/>
      <c r="EI136" s="76"/>
      <c r="EJ136" s="79" t="str">
        <f t="shared" si="235"/>
        <v xml:space="preserve"> </v>
      </c>
      <c r="EK136" s="76"/>
      <c r="EL136" s="76"/>
      <c r="EM136" s="79" t="str">
        <f t="shared" si="236"/>
        <v>Ciento Treinta y Tres Pesos</v>
      </c>
      <c r="EN136" s="79"/>
      <c r="EO136" s="79" t="str">
        <f t="shared" si="237"/>
        <v xml:space="preserve"> </v>
      </c>
      <c r="EP136" s="76"/>
    </row>
    <row r="137" spans="1:146" hidden="1" x14ac:dyDescent="0.2">
      <c r="A137" s="74">
        <v>134</v>
      </c>
      <c r="B137" s="75" t="str">
        <f t="shared" si="167"/>
        <v>Ciento Treinta y Cuatro Pesos M/L</v>
      </c>
      <c r="C137" s="76"/>
      <c r="D137" s="77">
        <f t="shared" si="168"/>
        <v>134</v>
      </c>
      <c r="E137" s="76" t="str">
        <f t="shared" si="169"/>
        <v/>
      </c>
      <c r="F137" s="76" t="str">
        <f t="shared" si="170"/>
        <v xml:space="preserve"> Pesos</v>
      </c>
      <c r="G137" s="76" t="str">
        <f t="shared" si="171"/>
        <v xml:space="preserve">  billones</v>
      </c>
      <c r="H137" s="76"/>
      <c r="I137" s="76" t="str">
        <f t="shared" si="172"/>
        <v xml:space="preserve"> Pesos</v>
      </c>
      <c r="J137" s="76" t="s">
        <v>79</v>
      </c>
      <c r="K137" s="76"/>
      <c r="L137" s="76" t="str">
        <f t="shared" si="173"/>
        <v xml:space="preserve"> Pesos</v>
      </c>
      <c r="M137" s="76" t="str">
        <f t="shared" si="174"/>
        <v xml:space="preserve">  millones</v>
      </c>
      <c r="N137" s="76"/>
      <c r="O137" s="76" t="str">
        <f t="shared" si="175"/>
        <v xml:space="preserve"> Pesos</v>
      </c>
      <c r="P137" s="76" t="s">
        <v>79</v>
      </c>
      <c r="Q137" s="76"/>
      <c r="R137" s="76" t="str">
        <f t="shared" si="176"/>
        <v xml:space="preserve"> y </v>
      </c>
      <c r="S137" s="76" t="str">
        <f t="shared" si="177"/>
        <v xml:space="preserve"> Pesos</v>
      </c>
      <c r="T137" s="76" t="str">
        <f t="shared" si="178"/>
        <v xml:space="preserve"> Centavos</v>
      </c>
      <c r="U137" s="76" t="str">
        <f t="shared" si="179"/>
        <v xml:space="preserve"> centavos</v>
      </c>
      <c r="V137" s="76">
        <v>15</v>
      </c>
      <c r="W137" s="76">
        <v>14</v>
      </c>
      <c r="X137" s="76">
        <v>13</v>
      </c>
      <c r="Y137" s="76">
        <v>12</v>
      </c>
      <c r="Z137" s="76">
        <v>11</v>
      </c>
      <c r="AA137" s="76">
        <v>10</v>
      </c>
      <c r="AB137" s="76">
        <v>9</v>
      </c>
      <c r="AC137" s="76">
        <f t="shared" si="166"/>
        <v>8</v>
      </c>
      <c r="AD137" s="76">
        <f t="shared" si="166"/>
        <v>7</v>
      </c>
      <c r="AE137" s="76">
        <f t="shared" si="166"/>
        <v>6</v>
      </c>
      <c r="AF137" s="76">
        <f t="shared" si="166"/>
        <v>5</v>
      </c>
      <c r="AG137" s="76">
        <f t="shared" si="166"/>
        <v>4</v>
      </c>
      <c r="AH137" s="76">
        <f t="shared" si="166"/>
        <v>3</v>
      </c>
      <c r="AI137" s="76">
        <f t="shared" si="166"/>
        <v>2</v>
      </c>
      <c r="AJ137" s="76">
        <f t="shared" si="166"/>
        <v>1</v>
      </c>
      <c r="AK137" s="76">
        <f t="shared" si="166"/>
        <v>0</v>
      </c>
      <c r="AL137" s="76">
        <f t="shared" si="166"/>
        <v>-1</v>
      </c>
      <c r="AM137" s="76">
        <f t="shared" si="166"/>
        <v>-2</v>
      </c>
      <c r="AN137" s="76"/>
      <c r="AO137" s="78">
        <f t="shared" si="165"/>
        <v>0</v>
      </c>
      <c r="AP137" s="78">
        <f t="shared" si="165"/>
        <v>0</v>
      </c>
      <c r="AQ137" s="78">
        <f t="shared" si="165"/>
        <v>0</v>
      </c>
      <c r="AR137" s="78">
        <f t="shared" si="165"/>
        <v>0</v>
      </c>
      <c r="AS137" s="78">
        <f t="shared" si="165"/>
        <v>0</v>
      </c>
      <c r="AT137" s="78">
        <f t="shared" si="165"/>
        <v>0</v>
      </c>
      <c r="AU137" s="78">
        <f t="shared" si="165"/>
        <v>0</v>
      </c>
      <c r="AV137" s="78">
        <f t="shared" si="165"/>
        <v>0</v>
      </c>
      <c r="AW137" s="78">
        <f t="shared" si="165"/>
        <v>0</v>
      </c>
      <c r="AX137" s="78">
        <f t="shared" si="164"/>
        <v>0</v>
      </c>
      <c r="AY137" s="78">
        <f t="shared" si="163"/>
        <v>0</v>
      </c>
      <c r="AZ137" s="78">
        <f t="shared" si="163"/>
        <v>0</v>
      </c>
      <c r="BA137" s="78">
        <f t="shared" si="163"/>
        <v>1</v>
      </c>
      <c r="BB137" s="78">
        <f t="shared" si="163"/>
        <v>13</v>
      </c>
      <c r="BC137" s="78">
        <f t="shared" si="163"/>
        <v>134</v>
      </c>
      <c r="BD137" s="78">
        <f t="shared" si="163"/>
        <v>1340</v>
      </c>
      <c r="BE137" s="78">
        <f t="shared" si="158"/>
        <v>13400</v>
      </c>
      <c r="BF137" s="76"/>
      <c r="BG137" s="76">
        <f t="shared" si="180"/>
        <v>0</v>
      </c>
      <c r="BH137" s="78">
        <f t="shared" si="181"/>
        <v>0</v>
      </c>
      <c r="BI137" s="78">
        <f t="shared" si="182"/>
        <v>0</v>
      </c>
      <c r="BJ137" s="78">
        <f t="shared" si="183"/>
        <v>0</v>
      </c>
      <c r="BK137" s="78">
        <f t="shared" si="184"/>
        <v>0</v>
      </c>
      <c r="BL137" s="78">
        <f t="shared" si="185"/>
        <v>0</v>
      </c>
      <c r="BM137" s="78">
        <f t="shared" si="186"/>
        <v>0</v>
      </c>
      <c r="BN137" s="78">
        <f t="shared" si="187"/>
        <v>0</v>
      </c>
      <c r="BO137" s="78">
        <f t="shared" si="188"/>
        <v>0</v>
      </c>
      <c r="BP137" s="78">
        <f t="shared" si="189"/>
        <v>0</v>
      </c>
      <c r="BQ137" s="78">
        <f t="shared" si="190"/>
        <v>0</v>
      </c>
      <c r="BR137" s="78">
        <f t="shared" si="191"/>
        <v>0</v>
      </c>
      <c r="BS137" s="78">
        <f t="shared" si="192"/>
        <v>100</v>
      </c>
      <c r="BT137" s="78">
        <f t="shared" si="193"/>
        <v>30</v>
      </c>
      <c r="BU137" s="78">
        <f t="shared" si="194"/>
        <v>4</v>
      </c>
      <c r="BV137" s="78">
        <f t="shared" si="195"/>
        <v>0</v>
      </c>
      <c r="BW137" s="78">
        <f t="shared" si="196"/>
        <v>0</v>
      </c>
      <c r="BX137" s="76"/>
      <c r="BY137" s="76"/>
      <c r="BZ137" s="78">
        <f t="shared" si="197"/>
        <v>0</v>
      </c>
      <c r="CA137" s="78"/>
      <c r="CB137" s="78"/>
      <c r="CC137" s="78">
        <f t="shared" si="198"/>
        <v>0</v>
      </c>
      <c r="CD137" s="78"/>
      <c r="CE137" s="78"/>
      <c r="CF137" s="78">
        <f t="shared" si="199"/>
        <v>0</v>
      </c>
      <c r="CG137" s="76"/>
      <c r="CH137" s="78"/>
      <c r="CI137" s="78">
        <f t="shared" si="200"/>
        <v>0</v>
      </c>
      <c r="CJ137" s="76"/>
      <c r="CK137" s="78"/>
      <c r="CL137" s="78">
        <f t="shared" si="201"/>
        <v>34</v>
      </c>
      <c r="CM137" s="76"/>
      <c r="CN137" s="78">
        <f t="shared" si="202"/>
        <v>0</v>
      </c>
      <c r="CO137" s="76"/>
      <c r="CP137" s="76"/>
      <c r="CQ137" s="76" t="str">
        <f t="shared" si="203"/>
        <v/>
      </c>
      <c r="CR137" s="76" t="str">
        <f t="shared" si="204"/>
        <v/>
      </c>
      <c r="CS137" s="76" t="str">
        <f t="shared" si="205"/>
        <v xml:space="preserve">   billones</v>
      </c>
      <c r="CT137" s="76" t="str">
        <f t="shared" si="206"/>
        <v/>
      </c>
      <c r="CU137" s="76" t="str">
        <f t="shared" si="207"/>
        <v/>
      </c>
      <c r="CV137" s="76" t="str">
        <f t="shared" si="208"/>
        <v xml:space="preserve">  mil</v>
      </c>
      <c r="CW137" s="76" t="str">
        <f t="shared" si="209"/>
        <v/>
      </c>
      <c r="CX137" s="76" t="str">
        <f t="shared" si="210"/>
        <v/>
      </c>
      <c r="CY137" s="76" t="str">
        <f t="shared" si="211"/>
        <v xml:space="preserve">   millones</v>
      </c>
      <c r="CZ137" s="76" t="str">
        <f t="shared" si="212"/>
        <v/>
      </c>
      <c r="DA137" s="76" t="str">
        <f t="shared" si="213"/>
        <v/>
      </c>
      <c r="DB137" s="76" t="str">
        <f t="shared" si="214"/>
        <v xml:space="preserve">  mil</v>
      </c>
      <c r="DC137" s="76" t="str">
        <f t="shared" si="215"/>
        <v xml:space="preserve">Ciento </v>
      </c>
      <c r="DD137" s="76" t="str">
        <f t="shared" si="216"/>
        <v xml:space="preserve">Treinta y </v>
      </c>
      <c r="DE137" s="76" t="str">
        <f t="shared" si="217"/>
        <v>Cuatro Pesos</v>
      </c>
      <c r="DF137" s="76" t="str">
        <f t="shared" si="218"/>
        <v xml:space="preserve">  Centavos</v>
      </c>
      <c r="DG137" s="76" t="str">
        <f t="shared" si="219"/>
        <v xml:space="preserve">  centavos</v>
      </c>
      <c r="DH137" s="76" t="str">
        <f t="shared" si="220"/>
        <v xml:space="preserve"> </v>
      </c>
      <c r="DI137" s="76" t="str">
        <f t="shared" si="221"/>
        <v/>
      </c>
      <c r="DJ137" s="76"/>
      <c r="DK137" s="76" t="str">
        <f t="shared" si="222"/>
        <v xml:space="preserve"> </v>
      </c>
      <c r="DL137" s="76" t="str">
        <f t="shared" si="223"/>
        <v/>
      </c>
      <c r="DM137" s="76"/>
      <c r="DN137" s="76" t="str">
        <f t="shared" si="224"/>
        <v xml:space="preserve"> </v>
      </c>
      <c r="DO137" s="76" t="str">
        <f t="shared" si="225"/>
        <v/>
      </c>
      <c r="DP137" s="76"/>
      <c r="DQ137" s="76" t="str">
        <f t="shared" si="226"/>
        <v xml:space="preserve"> </v>
      </c>
      <c r="DR137" s="76" t="str">
        <f t="shared" si="227"/>
        <v/>
      </c>
      <c r="DS137" s="76"/>
      <c r="DT137" s="76" t="e">
        <f t="shared" si="228"/>
        <v>#N/A</v>
      </c>
      <c r="DU137" s="76" t="str">
        <f t="shared" si="229"/>
        <v xml:space="preserve"> Pesos</v>
      </c>
      <c r="DV137" s="76" t="str">
        <f t="shared" si="230"/>
        <v xml:space="preserve"> </v>
      </c>
      <c r="DW137" s="76" t="str">
        <f t="shared" si="231"/>
        <v/>
      </c>
      <c r="DX137" s="76"/>
      <c r="DY137" s="76"/>
      <c r="DZ137" s="76"/>
      <c r="EA137" s="76" t="str">
        <f t="shared" si="232"/>
        <v xml:space="preserve"> </v>
      </c>
      <c r="EB137" s="76"/>
      <c r="EC137" s="76"/>
      <c r="ED137" s="76" t="str">
        <f t="shared" si="233"/>
        <v xml:space="preserve"> </v>
      </c>
      <c r="EE137" s="76"/>
      <c r="EF137" s="76"/>
      <c r="EG137" s="79" t="str">
        <f t="shared" si="234"/>
        <v xml:space="preserve"> </v>
      </c>
      <c r="EH137" s="76"/>
      <c r="EI137" s="76"/>
      <c r="EJ137" s="79" t="str">
        <f t="shared" si="235"/>
        <v xml:space="preserve"> </v>
      </c>
      <c r="EK137" s="76"/>
      <c r="EL137" s="76"/>
      <c r="EM137" s="79" t="str">
        <f t="shared" si="236"/>
        <v>Ciento Treinta y Cuatro Pesos</v>
      </c>
      <c r="EN137" s="79"/>
      <c r="EO137" s="79" t="str">
        <f t="shared" si="237"/>
        <v xml:space="preserve"> </v>
      </c>
      <c r="EP137" s="76"/>
    </row>
    <row r="138" spans="1:146" hidden="1" x14ac:dyDescent="0.2">
      <c r="A138" s="74">
        <v>135</v>
      </c>
      <c r="B138" s="75" t="str">
        <f t="shared" si="167"/>
        <v>Ciento Treinta y Cinco Pesos M/L</v>
      </c>
      <c r="C138" s="76"/>
      <c r="D138" s="77">
        <f t="shared" si="168"/>
        <v>135</v>
      </c>
      <c r="E138" s="76" t="str">
        <f t="shared" si="169"/>
        <v/>
      </c>
      <c r="F138" s="76" t="str">
        <f t="shared" si="170"/>
        <v xml:space="preserve"> Pesos</v>
      </c>
      <c r="G138" s="76" t="str">
        <f t="shared" si="171"/>
        <v xml:space="preserve">  billones</v>
      </c>
      <c r="H138" s="76"/>
      <c r="I138" s="76" t="str">
        <f t="shared" si="172"/>
        <v xml:space="preserve"> Pesos</v>
      </c>
      <c r="J138" s="76" t="s">
        <v>79</v>
      </c>
      <c r="K138" s="76"/>
      <c r="L138" s="76" t="str">
        <f t="shared" si="173"/>
        <v xml:space="preserve"> Pesos</v>
      </c>
      <c r="M138" s="76" t="str">
        <f t="shared" si="174"/>
        <v xml:space="preserve">  millones</v>
      </c>
      <c r="N138" s="76"/>
      <c r="O138" s="76" t="str">
        <f t="shared" si="175"/>
        <v xml:space="preserve"> Pesos</v>
      </c>
      <c r="P138" s="76" t="s">
        <v>79</v>
      </c>
      <c r="Q138" s="76"/>
      <c r="R138" s="76" t="str">
        <f t="shared" si="176"/>
        <v xml:space="preserve"> y </v>
      </c>
      <c r="S138" s="76" t="str">
        <f t="shared" si="177"/>
        <v xml:space="preserve"> Pesos</v>
      </c>
      <c r="T138" s="76" t="str">
        <f t="shared" si="178"/>
        <v xml:space="preserve"> Centavos</v>
      </c>
      <c r="U138" s="76" t="str">
        <f t="shared" si="179"/>
        <v xml:space="preserve"> centavos</v>
      </c>
      <c r="V138" s="76">
        <v>15</v>
      </c>
      <c r="W138" s="76">
        <v>14</v>
      </c>
      <c r="X138" s="76">
        <v>13</v>
      </c>
      <c r="Y138" s="76">
        <v>12</v>
      </c>
      <c r="Z138" s="76">
        <v>11</v>
      </c>
      <c r="AA138" s="76">
        <v>10</v>
      </c>
      <c r="AB138" s="76">
        <v>9</v>
      </c>
      <c r="AC138" s="76">
        <f t="shared" si="166"/>
        <v>8</v>
      </c>
      <c r="AD138" s="76">
        <f t="shared" si="166"/>
        <v>7</v>
      </c>
      <c r="AE138" s="76">
        <f t="shared" si="166"/>
        <v>6</v>
      </c>
      <c r="AF138" s="76">
        <f t="shared" si="166"/>
        <v>5</v>
      </c>
      <c r="AG138" s="76">
        <f t="shared" si="166"/>
        <v>4</v>
      </c>
      <c r="AH138" s="76">
        <f t="shared" si="166"/>
        <v>3</v>
      </c>
      <c r="AI138" s="76">
        <f t="shared" si="166"/>
        <v>2</v>
      </c>
      <c r="AJ138" s="76">
        <f t="shared" si="166"/>
        <v>1</v>
      </c>
      <c r="AK138" s="76">
        <f t="shared" si="166"/>
        <v>0</v>
      </c>
      <c r="AL138" s="76">
        <f t="shared" si="166"/>
        <v>-1</v>
      </c>
      <c r="AM138" s="76">
        <f t="shared" si="166"/>
        <v>-2</v>
      </c>
      <c r="AN138" s="76"/>
      <c r="AO138" s="78">
        <f t="shared" si="165"/>
        <v>0</v>
      </c>
      <c r="AP138" s="78">
        <f t="shared" si="165"/>
        <v>0</v>
      </c>
      <c r="AQ138" s="78">
        <f t="shared" si="165"/>
        <v>0</v>
      </c>
      <c r="AR138" s="78">
        <f t="shared" si="165"/>
        <v>0</v>
      </c>
      <c r="AS138" s="78">
        <f t="shared" si="165"/>
        <v>0</v>
      </c>
      <c r="AT138" s="78">
        <f t="shared" si="165"/>
        <v>0</v>
      </c>
      <c r="AU138" s="78">
        <f t="shared" si="165"/>
        <v>0</v>
      </c>
      <c r="AV138" s="78">
        <f t="shared" si="165"/>
        <v>0</v>
      </c>
      <c r="AW138" s="78">
        <f t="shared" si="165"/>
        <v>0</v>
      </c>
      <c r="AX138" s="78">
        <f t="shared" si="164"/>
        <v>0</v>
      </c>
      <c r="AY138" s="78">
        <f t="shared" si="163"/>
        <v>0</v>
      </c>
      <c r="AZ138" s="78">
        <f t="shared" si="163"/>
        <v>0</v>
      </c>
      <c r="BA138" s="78">
        <f t="shared" si="163"/>
        <v>1</v>
      </c>
      <c r="BB138" s="78">
        <f t="shared" si="163"/>
        <v>13</v>
      </c>
      <c r="BC138" s="78">
        <f t="shared" si="163"/>
        <v>135</v>
      </c>
      <c r="BD138" s="78">
        <f t="shared" si="163"/>
        <v>1350</v>
      </c>
      <c r="BE138" s="78">
        <f t="shared" si="158"/>
        <v>13500</v>
      </c>
      <c r="BF138" s="76"/>
      <c r="BG138" s="76">
        <f t="shared" si="180"/>
        <v>0</v>
      </c>
      <c r="BH138" s="78">
        <f t="shared" si="181"/>
        <v>0</v>
      </c>
      <c r="BI138" s="78">
        <f t="shared" si="182"/>
        <v>0</v>
      </c>
      <c r="BJ138" s="78">
        <f t="shared" si="183"/>
        <v>0</v>
      </c>
      <c r="BK138" s="78">
        <f t="shared" si="184"/>
        <v>0</v>
      </c>
      <c r="BL138" s="78">
        <f t="shared" si="185"/>
        <v>0</v>
      </c>
      <c r="BM138" s="78">
        <f t="shared" si="186"/>
        <v>0</v>
      </c>
      <c r="BN138" s="78">
        <f t="shared" si="187"/>
        <v>0</v>
      </c>
      <c r="BO138" s="78">
        <f t="shared" si="188"/>
        <v>0</v>
      </c>
      <c r="BP138" s="78">
        <f t="shared" si="189"/>
        <v>0</v>
      </c>
      <c r="BQ138" s="78">
        <f t="shared" si="190"/>
        <v>0</v>
      </c>
      <c r="BR138" s="78">
        <f t="shared" si="191"/>
        <v>0</v>
      </c>
      <c r="BS138" s="78">
        <f t="shared" si="192"/>
        <v>100</v>
      </c>
      <c r="BT138" s="78">
        <f t="shared" si="193"/>
        <v>30</v>
      </c>
      <c r="BU138" s="78">
        <f t="shared" si="194"/>
        <v>5</v>
      </c>
      <c r="BV138" s="78">
        <f t="shared" si="195"/>
        <v>0</v>
      </c>
      <c r="BW138" s="78">
        <f t="shared" si="196"/>
        <v>0</v>
      </c>
      <c r="BX138" s="76"/>
      <c r="BY138" s="76"/>
      <c r="BZ138" s="78">
        <f t="shared" si="197"/>
        <v>0</v>
      </c>
      <c r="CA138" s="78"/>
      <c r="CB138" s="78"/>
      <c r="CC138" s="78">
        <f t="shared" si="198"/>
        <v>0</v>
      </c>
      <c r="CD138" s="78"/>
      <c r="CE138" s="78"/>
      <c r="CF138" s="78">
        <f t="shared" si="199"/>
        <v>0</v>
      </c>
      <c r="CG138" s="76"/>
      <c r="CH138" s="78"/>
      <c r="CI138" s="78">
        <f t="shared" si="200"/>
        <v>0</v>
      </c>
      <c r="CJ138" s="76"/>
      <c r="CK138" s="78"/>
      <c r="CL138" s="78">
        <f t="shared" si="201"/>
        <v>35</v>
      </c>
      <c r="CM138" s="76"/>
      <c r="CN138" s="78">
        <f t="shared" si="202"/>
        <v>0</v>
      </c>
      <c r="CO138" s="76"/>
      <c r="CP138" s="76"/>
      <c r="CQ138" s="76" t="str">
        <f t="shared" si="203"/>
        <v/>
      </c>
      <c r="CR138" s="76" t="str">
        <f t="shared" si="204"/>
        <v/>
      </c>
      <c r="CS138" s="76" t="str">
        <f t="shared" si="205"/>
        <v xml:space="preserve">   billones</v>
      </c>
      <c r="CT138" s="76" t="str">
        <f t="shared" si="206"/>
        <v/>
      </c>
      <c r="CU138" s="76" t="str">
        <f t="shared" si="207"/>
        <v/>
      </c>
      <c r="CV138" s="76" t="str">
        <f t="shared" si="208"/>
        <v xml:space="preserve">  mil</v>
      </c>
      <c r="CW138" s="76" t="str">
        <f t="shared" si="209"/>
        <v/>
      </c>
      <c r="CX138" s="76" t="str">
        <f t="shared" si="210"/>
        <v/>
      </c>
      <c r="CY138" s="76" t="str">
        <f t="shared" si="211"/>
        <v xml:space="preserve">   millones</v>
      </c>
      <c r="CZ138" s="76" t="str">
        <f t="shared" si="212"/>
        <v/>
      </c>
      <c r="DA138" s="76" t="str">
        <f t="shared" si="213"/>
        <v/>
      </c>
      <c r="DB138" s="76" t="str">
        <f t="shared" si="214"/>
        <v xml:space="preserve">  mil</v>
      </c>
      <c r="DC138" s="76" t="str">
        <f t="shared" si="215"/>
        <v xml:space="preserve">Ciento </v>
      </c>
      <c r="DD138" s="76" t="str">
        <f t="shared" si="216"/>
        <v xml:space="preserve">Treinta y </v>
      </c>
      <c r="DE138" s="76" t="str">
        <f t="shared" si="217"/>
        <v>Cinco Pesos</v>
      </c>
      <c r="DF138" s="76" t="str">
        <f t="shared" si="218"/>
        <v xml:space="preserve">  Centavos</v>
      </c>
      <c r="DG138" s="76" t="str">
        <f t="shared" si="219"/>
        <v xml:space="preserve">  centavos</v>
      </c>
      <c r="DH138" s="76" t="str">
        <f t="shared" si="220"/>
        <v xml:space="preserve"> </v>
      </c>
      <c r="DI138" s="76" t="str">
        <f t="shared" si="221"/>
        <v/>
      </c>
      <c r="DJ138" s="76"/>
      <c r="DK138" s="76" t="str">
        <f t="shared" si="222"/>
        <v xml:space="preserve"> </v>
      </c>
      <c r="DL138" s="76" t="str">
        <f t="shared" si="223"/>
        <v/>
      </c>
      <c r="DM138" s="76"/>
      <c r="DN138" s="76" t="str">
        <f t="shared" si="224"/>
        <v xml:space="preserve"> </v>
      </c>
      <c r="DO138" s="76" t="str">
        <f t="shared" si="225"/>
        <v/>
      </c>
      <c r="DP138" s="76"/>
      <c r="DQ138" s="76" t="str">
        <f t="shared" si="226"/>
        <v xml:space="preserve"> </v>
      </c>
      <c r="DR138" s="76" t="str">
        <f t="shared" si="227"/>
        <v/>
      </c>
      <c r="DS138" s="76"/>
      <c r="DT138" s="76" t="e">
        <f t="shared" si="228"/>
        <v>#N/A</v>
      </c>
      <c r="DU138" s="76" t="str">
        <f t="shared" si="229"/>
        <v xml:space="preserve"> Pesos</v>
      </c>
      <c r="DV138" s="76" t="str">
        <f t="shared" si="230"/>
        <v xml:space="preserve"> </v>
      </c>
      <c r="DW138" s="76" t="str">
        <f t="shared" si="231"/>
        <v/>
      </c>
      <c r="DX138" s="76"/>
      <c r="DY138" s="76"/>
      <c r="DZ138" s="76"/>
      <c r="EA138" s="76" t="str">
        <f t="shared" si="232"/>
        <v xml:space="preserve"> </v>
      </c>
      <c r="EB138" s="76"/>
      <c r="EC138" s="76"/>
      <c r="ED138" s="76" t="str">
        <f t="shared" si="233"/>
        <v xml:space="preserve"> </v>
      </c>
      <c r="EE138" s="76"/>
      <c r="EF138" s="76"/>
      <c r="EG138" s="79" t="str">
        <f t="shared" si="234"/>
        <v xml:space="preserve"> </v>
      </c>
      <c r="EH138" s="76"/>
      <c r="EI138" s="76"/>
      <c r="EJ138" s="79" t="str">
        <f t="shared" si="235"/>
        <v xml:space="preserve"> </v>
      </c>
      <c r="EK138" s="76"/>
      <c r="EL138" s="76"/>
      <c r="EM138" s="79" t="str">
        <f t="shared" si="236"/>
        <v>Ciento Treinta y Cinco Pesos</v>
      </c>
      <c r="EN138" s="79"/>
      <c r="EO138" s="79" t="str">
        <f t="shared" si="237"/>
        <v xml:space="preserve"> </v>
      </c>
      <c r="EP138" s="76"/>
    </row>
    <row r="139" spans="1:146" hidden="1" x14ac:dyDescent="0.2">
      <c r="A139" s="74">
        <v>136</v>
      </c>
      <c r="B139" s="75" t="str">
        <f t="shared" si="167"/>
        <v>Ciento Treinta y Seis Pesos M/L</v>
      </c>
      <c r="C139" s="76"/>
      <c r="D139" s="77">
        <f t="shared" si="168"/>
        <v>136</v>
      </c>
      <c r="E139" s="76" t="str">
        <f t="shared" si="169"/>
        <v/>
      </c>
      <c r="F139" s="76" t="str">
        <f t="shared" si="170"/>
        <v xml:space="preserve"> Pesos</v>
      </c>
      <c r="G139" s="76" t="str">
        <f t="shared" si="171"/>
        <v xml:space="preserve">  billones</v>
      </c>
      <c r="H139" s="76"/>
      <c r="I139" s="76" t="str">
        <f t="shared" si="172"/>
        <v xml:space="preserve"> Pesos</v>
      </c>
      <c r="J139" s="76" t="s">
        <v>79</v>
      </c>
      <c r="K139" s="76"/>
      <c r="L139" s="76" t="str">
        <f t="shared" si="173"/>
        <v xml:space="preserve"> Pesos</v>
      </c>
      <c r="M139" s="76" t="str">
        <f t="shared" si="174"/>
        <v xml:space="preserve">  millones</v>
      </c>
      <c r="N139" s="76"/>
      <c r="O139" s="76" t="str">
        <f t="shared" si="175"/>
        <v xml:space="preserve"> Pesos</v>
      </c>
      <c r="P139" s="76" t="s">
        <v>79</v>
      </c>
      <c r="Q139" s="76"/>
      <c r="R139" s="76" t="str">
        <f t="shared" si="176"/>
        <v xml:space="preserve"> y </v>
      </c>
      <c r="S139" s="76" t="str">
        <f t="shared" si="177"/>
        <v xml:space="preserve"> Pesos</v>
      </c>
      <c r="T139" s="76" t="str">
        <f t="shared" si="178"/>
        <v xml:space="preserve"> Centavos</v>
      </c>
      <c r="U139" s="76" t="str">
        <f t="shared" si="179"/>
        <v xml:space="preserve"> centavos</v>
      </c>
      <c r="V139" s="76">
        <v>15</v>
      </c>
      <c r="W139" s="76">
        <v>14</v>
      </c>
      <c r="X139" s="76">
        <v>13</v>
      </c>
      <c r="Y139" s="76">
        <v>12</v>
      </c>
      <c r="Z139" s="76">
        <v>11</v>
      </c>
      <c r="AA139" s="76">
        <v>10</v>
      </c>
      <c r="AB139" s="76">
        <v>9</v>
      </c>
      <c r="AC139" s="76">
        <f t="shared" si="166"/>
        <v>8</v>
      </c>
      <c r="AD139" s="76">
        <f t="shared" si="166"/>
        <v>7</v>
      </c>
      <c r="AE139" s="76">
        <f t="shared" si="166"/>
        <v>6</v>
      </c>
      <c r="AF139" s="76">
        <f t="shared" si="166"/>
        <v>5</v>
      </c>
      <c r="AG139" s="76">
        <f t="shared" si="166"/>
        <v>4</v>
      </c>
      <c r="AH139" s="76">
        <f t="shared" si="166"/>
        <v>3</v>
      </c>
      <c r="AI139" s="76">
        <f t="shared" si="166"/>
        <v>2</v>
      </c>
      <c r="AJ139" s="76">
        <f t="shared" si="166"/>
        <v>1</v>
      </c>
      <c r="AK139" s="76">
        <f t="shared" si="166"/>
        <v>0</v>
      </c>
      <c r="AL139" s="76">
        <f t="shared" si="166"/>
        <v>-1</v>
      </c>
      <c r="AM139" s="76">
        <f t="shared" si="166"/>
        <v>-2</v>
      </c>
      <c r="AN139" s="76"/>
      <c r="AO139" s="78">
        <f t="shared" si="165"/>
        <v>0</v>
      </c>
      <c r="AP139" s="78">
        <f t="shared" si="165"/>
        <v>0</v>
      </c>
      <c r="AQ139" s="78">
        <f t="shared" si="165"/>
        <v>0</v>
      </c>
      <c r="AR139" s="78">
        <f t="shared" si="165"/>
        <v>0</v>
      </c>
      <c r="AS139" s="78">
        <f t="shared" si="165"/>
        <v>0</v>
      </c>
      <c r="AT139" s="78">
        <f t="shared" si="165"/>
        <v>0</v>
      </c>
      <c r="AU139" s="78">
        <f t="shared" si="165"/>
        <v>0</v>
      </c>
      <c r="AV139" s="78">
        <f t="shared" si="165"/>
        <v>0</v>
      </c>
      <c r="AW139" s="78">
        <f t="shared" si="165"/>
        <v>0</v>
      </c>
      <c r="AX139" s="78">
        <f t="shared" si="164"/>
        <v>0</v>
      </c>
      <c r="AY139" s="78">
        <f t="shared" si="163"/>
        <v>0</v>
      </c>
      <c r="AZ139" s="78">
        <f t="shared" si="163"/>
        <v>0</v>
      </c>
      <c r="BA139" s="78">
        <f t="shared" si="163"/>
        <v>1</v>
      </c>
      <c r="BB139" s="78">
        <f t="shared" si="163"/>
        <v>13</v>
      </c>
      <c r="BC139" s="78">
        <f t="shared" si="163"/>
        <v>136</v>
      </c>
      <c r="BD139" s="78">
        <f t="shared" si="163"/>
        <v>1360</v>
      </c>
      <c r="BE139" s="78">
        <f t="shared" si="158"/>
        <v>13600</v>
      </c>
      <c r="BF139" s="76"/>
      <c r="BG139" s="76">
        <f t="shared" si="180"/>
        <v>0</v>
      </c>
      <c r="BH139" s="78">
        <f t="shared" si="181"/>
        <v>0</v>
      </c>
      <c r="BI139" s="78">
        <f t="shared" si="182"/>
        <v>0</v>
      </c>
      <c r="BJ139" s="78">
        <f t="shared" si="183"/>
        <v>0</v>
      </c>
      <c r="BK139" s="78">
        <f t="shared" si="184"/>
        <v>0</v>
      </c>
      <c r="BL139" s="78">
        <f t="shared" si="185"/>
        <v>0</v>
      </c>
      <c r="BM139" s="78">
        <f t="shared" si="186"/>
        <v>0</v>
      </c>
      <c r="BN139" s="78">
        <f t="shared" si="187"/>
        <v>0</v>
      </c>
      <c r="BO139" s="78">
        <f t="shared" si="188"/>
        <v>0</v>
      </c>
      <c r="BP139" s="78">
        <f t="shared" si="189"/>
        <v>0</v>
      </c>
      <c r="BQ139" s="78">
        <f t="shared" si="190"/>
        <v>0</v>
      </c>
      <c r="BR139" s="78">
        <f t="shared" si="191"/>
        <v>0</v>
      </c>
      <c r="BS139" s="78">
        <f t="shared" si="192"/>
        <v>100</v>
      </c>
      <c r="BT139" s="78">
        <f t="shared" si="193"/>
        <v>30</v>
      </c>
      <c r="BU139" s="78">
        <f t="shared" si="194"/>
        <v>6</v>
      </c>
      <c r="BV139" s="78">
        <f t="shared" si="195"/>
        <v>0</v>
      </c>
      <c r="BW139" s="78">
        <f t="shared" si="196"/>
        <v>0</v>
      </c>
      <c r="BX139" s="76"/>
      <c r="BY139" s="76"/>
      <c r="BZ139" s="78">
        <f t="shared" si="197"/>
        <v>0</v>
      </c>
      <c r="CA139" s="78"/>
      <c r="CB139" s="78"/>
      <c r="CC139" s="78">
        <f t="shared" si="198"/>
        <v>0</v>
      </c>
      <c r="CD139" s="78"/>
      <c r="CE139" s="78"/>
      <c r="CF139" s="78">
        <f t="shared" si="199"/>
        <v>0</v>
      </c>
      <c r="CG139" s="76"/>
      <c r="CH139" s="78"/>
      <c r="CI139" s="78">
        <f t="shared" si="200"/>
        <v>0</v>
      </c>
      <c r="CJ139" s="76"/>
      <c r="CK139" s="78"/>
      <c r="CL139" s="78">
        <f t="shared" si="201"/>
        <v>36</v>
      </c>
      <c r="CM139" s="76"/>
      <c r="CN139" s="78">
        <f t="shared" si="202"/>
        <v>0</v>
      </c>
      <c r="CO139" s="76"/>
      <c r="CP139" s="76"/>
      <c r="CQ139" s="76" t="str">
        <f t="shared" si="203"/>
        <v/>
      </c>
      <c r="CR139" s="76" t="str">
        <f t="shared" si="204"/>
        <v/>
      </c>
      <c r="CS139" s="76" t="str">
        <f t="shared" si="205"/>
        <v xml:space="preserve">   billones</v>
      </c>
      <c r="CT139" s="76" t="str">
        <f t="shared" si="206"/>
        <v/>
      </c>
      <c r="CU139" s="76" t="str">
        <f t="shared" si="207"/>
        <v/>
      </c>
      <c r="CV139" s="76" t="str">
        <f t="shared" si="208"/>
        <v xml:space="preserve">  mil</v>
      </c>
      <c r="CW139" s="76" t="str">
        <f t="shared" si="209"/>
        <v/>
      </c>
      <c r="CX139" s="76" t="str">
        <f t="shared" si="210"/>
        <v/>
      </c>
      <c r="CY139" s="76" t="str">
        <f t="shared" si="211"/>
        <v xml:space="preserve">   millones</v>
      </c>
      <c r="CZ139" s="76" t="str">
        <f t="shared" si="212"/>
        <v/>
      </c>
      <c r="DA139" s="76" t="str">
        <f t="shared" si="213"/>
        <v/>
      </c>
      <c r="DB139" s="76" t="str">
        <f t="shared" si="214"/>
        <v xml:space="preserve">  mil</v>
      </c>
      <c r="DC139" s="76" t="str">
        <f t="shared" si="215"/>
        <v xml:space="preserve">Ciento </v>
      </c>
      <c r="DD139" s="76" t="str">
        <f t="shared" si="216"/>
        <v xml:space="preserve">Treinta y </v>
      </c>
      <c r="DE139" s="76" t="str">
        <f t="shared" si="217"/>
        <v>Seis Pesos</v>
      </c>
      <c r="DF139" s="76" t="str">
        <f t="shared" si="218"/>
        <v xml:space="preserve">  Centavos</v>
      </c>
      <c r="DG139" s="76" t="str">
        <f t="shared" si="219"/>
        <v xml:space="preserve">  centavos</v>
      </c>
      <c r="DH139" s="76" t="str">
        <f t="shared" si="220"/>
        <v xml:space="preserve"> </v>
      </c>
      <c r="DI139" s="76" t="str">
        <f t="shared" si="221"/>
        <v/>
      </c>
      <c r="DJ139" s="76"/>
      <c r="DK139" s="76" t="str">
        <f t="shared" si="222"/>
        <v xml:space="preserve"> </v>
      </c>
      <c r="DL139" s="76" t="str">
        <f t="shared" si="223"/>
        <v/>
      </c>
      <c r="DM139" s="76"/>
      <c r="DN139" s="76" t="str">
        <f t="shared" si="224"/>
        <v xml:space="preserve"> </v>
      </c>
      <c r="DO139" s="76" t="str">
        <f t="shared" si="225"/>
        <v/>
      </c>
      <c r="DP139" s="76"/>
      <c r="DQ139" s="76" t="str">
        <f t="shared" si="226"/>
        <v xml:space="preserve"> </v>
      </c>
      <c r="DR139" s="76" t="str">
        <f t="shared" si="227"/>
        <v/>
      </c>
      <c r="DS139" s="76"/>
      <c r="DT139" s="76" t="e">
        <f t="shared" si="228"/>
        <v>#N/A</v>
      </c>
      <c r="DU139" s="76" t="str">
        <f t="shared" si="229"/>
        <v xml:space="preserve"> Pesos</v>
      </c>
      <c r="DV139" s="76" t="str">
        <f t="shared" si="230"/>
        <v xml:space="preserve"> </v>
      </c>
      <c r="DW139" s="76" t="str">
        <f t="shared" si="231"/>
        <v/>
      </c>
      <c r="DX139" s="76"/>
      <c r="DY139" s="76"/>
      <c r="DZ139" s="76"/>
      <c r="EA139" s="76" t="str">
        <f t="shared" si="232"/>
        <v xml:space="preserve"> </v>
      </c>
      <c r="EB139" s="76"/>
      <c r="EC139" s="76"/>
      <c r="ED139" s="76" t="str">
        <f t="shared" si="233"/>
        <v xml:space="preserve"> </v>
      </c>
      <c r="EE139" s="76"/>
      <c r="EF139" s="76"/>
      <c r="EG139" s="79" t="str">
        <f t="shared" si="234"/>
        <v xml:space="preserve"> </v>
      </c>
      <c r="EH139" s="76"/>
      <c r="EI139" s="76"/>
      <c r="EJ139" s="79" t="str">
        <f t="shared" si="235"/>
        <v xml:space="preserve"> </v>
      </c>
      <c r="EK139" s="76"/>
      <c r="EL139" s="76"/>
      <c r="EM139" s="79" t="str">
        <f t="shared" si="236"/>
        <v>Ciento Treinta y Seis Pesos</v>
      </c>
      <c r="EN139" s="79"/>
      <c r="EO139" s="79" t="str">
        <f t="shared" si="237"/>
        <v xml:space="preserve"> </v>
      </c>
      <c r="EP139" s="76"/>
    </row>
    <row r="140" spans="1:146" hidden="1" x14ac:dyDescent="0.2">
      <c r="A140" s="74">
        <v>137</v>
      </c>
      <c r="B140" s="75" t="str">
        <f t="shared" si="167"/>
        <v>Ciento Treinta y Siete Pesos M/L</v>
      </c>
      <c r="C140" s="76"/>
      <c r="D140" s="77">
        <f t="shared" si="168"/>
        <v>137</v>
      </c>
      <c r="E140" s="76" t="str">
        <f t="shared" si="169"/>
        <v/>
      </c>
      <c r="F140" s="76" t="str">
        <f t="shared" si="170"/>
        <v xml:space="preserve"> Pesos</v>
      </c>
      <c r="G140" s="76" t="str">
        <f t="shared" si="171"/>
        <v xml:space="preserve">  billones</v>
      </c>
      <c r="H140" s="76"/>
      <c r="I140" s="76" t="str">
        <f t="shared" si="172"/>
        <v xml:space="preserve"> Pesos</v>
      </c>
      <c r="J140" s="76" t="s">
        <v>79</v>
      </c>
      <c r="K140" s="76"/>
      <c r="L140" s="76" t="str">
        <f t="shared" si="173"/>
        <v xml:space="preserve"> Pesos</v>
      </c>
      <c r="M140" s="76" t="str">
        <f t="shared" si="174"/>
        <v xml:space="preserve">  millones</v>
      </c>
      <c r="N140" s="76"/>
      <c r="O140" s="76" t="str">
        <f t="shared" si="175"/>
        <v xml:space="preserve"> Pesos</v>
      </c>
      <c r="P140" s="76" t="s">
        <v>79</v>
      </c>
      <c r="Q140" s="76"/>
      <c r="R140" s="76" t="str">
        <f t="shared" si="176"/>
        <v xml:space="preserve"> y </v>
      </c>
      <c r="S140" s="76" t="str">
        <f t="shared" si="177"/>
        <v xml:space="preserve"> Pesos</v>
      </c>
      <c r="T140" s="76" t="str">
        <f t="shared" si="178"/>
        <v xml:space="preserve"> Centavos</v>
      </c>
      <c r="U140" s="76" t="str">
        <f t="shared" si="179"/>
        <v xml:space="preserve"> centavos</v>
      </c>
      <c r="V140" s="76">
        <v>15</v>
      </c>
      <c r="W140" s="76">
        <v>14</v>
      </c>
      <c r="X140" s="76">
        <v>13</v>
      </c>
      <c r="Y140" s="76">
        <v>12</v>
      </c>
      <c r="Z140" s="76">
        <v>11</v>
      </c>
      <c r="AA140" s="76">
        <v>10</v>
      </c>
      <c r="AB140" s="76">
        <v>9</v>
      </c>
      <c r="AC140" s="76">
        <f t="shared" si="166"/>
        <v>8</v>
      </c>
      <c r="AD140" s="76">
        <f t="shared" si="166"/>
        <v>7</v>
      </c>
      <c r="AE140" s="76">
        <f t="shared" si="166"/>
        <v>6</v>
      </c>
      <c r="AF140" s="76">
        <f t="shared" si="166"/>
        <v>5</v>
      </c>
      <c r="AG140" s="76">
        <f t="shared" si="166"/>
        <v>4</v>
      </c>
      <c r="AH140" s="76">
        <f t="shared" si="166"/>
        <v>3</v>
      </c>
      <c r="AI140" s="76">
        <f t="shared" si="166"/>
        <v>2</v>
      </c>
      <c r="AJ140" s="76">
        <f t="shared" si="166"/>
        <v>1</v>
      </c>
      <c r="AK140" s="76">
        <f t="shared" si="166"/>
        <v>0</v>
      </c>
      <c r="AL140" s="76">
        <f t="shared" si="166"/>
        <v>-1</v>
      </c>
      <c r="AM140" s="76">
        <f t="shared" si="166"/>
        <v>-2</v>
      </c>
      <c r="AN140" s="76"/>
      <c r="AO140" s="78">
        <f t="shared" si="165"/>
        <v>0</v>
      </c>
      <c r="AP140" s="78">
        <f t="shared" si="165"/>
        <v>0</v>
      </c>
      <c r="AQ140" s="78">
        <f t="shared" si="165"/>
        <v>0</v>
      </c>
      <c r="AR140" s="78">
        <f t="shared" si="165"/>
        <v>0</v>
      </c>
      <c r="AS140" s="78">
        <f t="shared" si="165"/>
        <v>0</v>
      </c>
      <c r="AT140" s="78">
        <f t="shared" si="165"/>
        <v>0</v>
      </c>
      <c r="AU140" s="78">
        <f t="shared" si="165"/>
        <v>0</v>
      </c>
      <c r="AV140" s="78">
        <f t="shared" si="165"/>
        <v>0</v>
      </c>
      <c r="AW140" s="78">
        <f t="shared" si="165"/>
        <v>0</v>
      </c>
      <c r="AX140" s="78">
        <f t="shared" si="164"/>
        <v>0</v>
      </c>
      <c r="AY140" s="78">
        <f t="shared" si="163"/>
        <v>0</v>
      </c>
      <c r="AZ140" s="78">
        <f t="shared" si="163"/>
        <v>0</v>
      </c>
      <c r="BA140" s="78">
        <f t="shared" si="163"/>
        <v>1</v>
      </c>
      <c r="BB140" s="78">
        <f t="shared" si="163"/>
        <v>13</v>
      </c>
      <c r="BC140" s="78">
        <f t="shared" si="163"/>
        <v>137</v>
      </c>
      <c r="BD140" s="78">
        <f t="shared" si="163"/>
        <v>1370</v>
      </c>
      <c r="BE140" s="78">
        <f t="shared" si="158"/>
        <v>13700</v>
      </c>
      <c r="BF140" s="76"/>
      <c r="BG140" s="76">
        <f t="shared" si="180"/>
        <v>0</v>
      </c>
      <c r="BH140" s="78">
        <f t="shared" si="181"/>
        <v>0</v>
      </c>
      <c r="BI140" s="78">
        <f t="shared" si="182"/>
        <v>0</v>
      </c>
      <c r="BJ140" s="78">
        <f t="shared" si="183"/>
        <v>0</v>
      </c>
      <c r="BK140" s="78">
        <f t="shared" si="184"/>
        <v>0</v>
      </c>
      <c r="BL140" s="78">
        <f t="shared" si="185"/>
        <v>0</v>
      </c>
      <c r="BM140" s="78">
        <f t="shared" si="186"/>
        <v>0</v>
      </c>
      <c r="BN140" s="78">
        <f t="shared" si="187"/>
        <v>0</v>
      </c>
      <c r="BO140" s="78">
        <f t="shared" si="188"/>
        <v>0</v>
      </c>
      <c r="BP140" s="78">
        <f t="shared" si="189"/>
        <v>0</v>
      </c>
      <c r="BQ140" s="78">
        <f t="shared" si="190"/>
        <v>0</v>
      </c>
      <c r="BR140" s="78">
        <f t="shared" si="191"/>
        <v>0</v>
      </c>
      <c r="BS140" s="78">
        <f t="shared" si="192"/>
        <v>100</v>
      </c>
      <c r="BT140" s="78">
        <f t="shared" si="193"/>
        <v>30</v>
      </c>
      <c r="BU140" s="78">
        <f t="shared" si="194"/>
        <v>7</v>
      </c>
      <c r="BV140" s="78">
        <f t="shared" si="195"/>
        <v>0</v>
      </c>
      <c r="BW140" s="78">
        <f t="shared" si="196"/>
        <v>0</v>
      </c>
      <c r="BX140" s="76"/>
      <c r="BY140" s="76"/>
      <c r="BZ140" s="78">
        <f t="shared" si="197"/>
        <v>0</v>
      </c>
      <c r="CA140" s="78"/>
      <c r="CB140" s="78"/>
      <c r="CC140" s="78">
        <f t="shared" si="198"/>
        <v>0</v>
      </c>
      <c r="CD140" s="78"/>
      <c r="CE140" s="78"/>
      <c r="CF140" s="78">
        <f t="shared" si="199"/>
        <v>0</v>
      </c>
      <c r="CG140" s="76"/>
      <c r="CH140" s="78"/>
      <c r="CI140" s="78">
        <f t="shared" si="200"/>
        <v>0</v>
      </c>
      <c r="CJ140" s="76"/>
      <c r="CK140" s="78"/>
      <c r="CL140" s="78">
        <f t="shared" si="201"/>
        <v>37</v>
      </c>
      <c r="CM140" s="76"/>
      <c r="CN140" s="78">
        <f t="shared" si="202"/>
        <v>0</v>
      </c>
      <c r="CO140" s="76"/>
      <c r="CP140" s="76"/>
      <c r="CQ140" s="76" t="str">
        <f t="shared" si="203"/>
        <v/>
      </c>
      <c r="CR140" s="76" t="str">
        <f t="shared" si="204"/>
        <v/>
      </c>
      <c r="CS140" s="76" t="str">
        <f t="shared" si="205"/>
        <v xml:space="preserve">   billones</v>
      </c>
      <c r="CT140" s="76" t="str">
        <f t="shared" si="206"/>
        <v/>
      </c>
      <c r="CU140" s="76" t="str">
        <f t="shared" si="207"/>
        <v/>
      </c>
      <c r="CV140" s="76" t="str">
        <f t="shared" si="208"/>
        <v xml:space="preserve">  mil</v>
      </c>
      <c r="CW140" s="76" t="str">
        <f t="shared" si="209"/>
        <v/>
      </c>
      <c r="CX140" s="76" t="str">
        <f t="shared" si="210"/>
        <v/>
      </c>
      <c r="CY140" s="76" t="str">
        <f t="shared" si="211"/>
        <v xml:space="preserve">   millones</v>
      </c>
      <c r="CZ140" s="76" t="str">
        <f t="shared" si="212"/>
        <v/>
      </c>
      <c r="DA140" s="76" t="str">
        <f t="shared" si="213"/>
        <v/>
      </c>
      <c r="DB140" s="76" t="str">
        <f t="shared" si="214"/>
        <v xml:space="preserve">  mil</v>
      </c>
      <c r="DC140" s="76" t="str">
        <f t="shared" si="215"/>
        <v xml:space="preserve">Ciento </v>
      </c>
      <c r="DD140" s="76" t="str">
        <f t="shared" si="216"/>
        <v xml:space="preserve">Treinta y </v>
      </c>
      <c r="DE140" s="76" t="str">
        <f t="shared" si="217"/>
        <v>Siete Pesos</v>
      </c>
      <c r="DF140" s="76" t="str">
        <f t="shared" si="218"/>
        <v xml:space="preserve">  Centavos</v>
      </c>
      <c r="DG140" s="76" t="str">
        <f t="shared" si="219"/>
        <v xml:space="preserve">  centavos</v>
      </c>
      <c r="DH140" s="76" t="str">
        <f t="shared" si="220"/>
        <v xml:space="preserve"> </v>
      </c>
      <c r="DI140" s="76" t="str">
        <f t="shared" si="221"/>
        <v/>
      </c>
      <c r="DJ140" s="76"/>
      <c r="DK140" s="76" t="str">
        <f t="shared" si="222"/>
        <v xml:space="preserve"> </v>
      </c>
      <c r="DL140" s="76" t="str">
        <f t="shared" si="223"/>
        <v/>
      </c>
      <c r="DM140" s="76"/>
      <c r="DN140" s="76" t="str">
        <f t="shared" si="224"/>
        <v xml:space="preserve"> </v>
      </c>
      <c r="DO140" s="76" t="str">
        <f t="shared" si="225"/>
        <v/>
      </c>
      <c r="DP140" s="76"/>
      <c r="DQ140" s="76" t="str">
        <f t="shared" si="226"/>
        <v xml:space="preserve"> </v>
      </c>
      <c r="DR140" s="76" t="str">
        <f t="shared" si="227"/>
        <v/>
      </c>
      <c r="DS140" s="76"/>
      <c r="DT140" s="76" t="e">
        <f t="shared" si="228"/>
        <v>#N/A</v>
      </c>
      <c r="DU140" s="76" t="str">
        <f t="shared" si="229"/>
        <v xml:space="preserve"> Pesos</v>
      </c>
      <c r="DV140" s="76" t="str">
        <f t="shared" si="230"/>
        <v xml:space="preserve"> </v>
      </c>
      <c r="DW140" s="76" t="str">
        <f t="shared" si="231"/>
        <v/>
      </c>
      <c r="DX140" s="76"/>
      <c r="DY140" s="76"/>
      <c r="DZ140" s="76"/>
      <c r="EA140" s="76" t="str">
        <f t="shared" si="232"/>
        <v xml:space="preserve"> </v>
      </c>
      <c r="EB140" s="76"/>
      <c r="EC140" s="76"/>
      <c r="ED140" s="76" t="str">
        <f t="shared" si="233"/>
        <v xml:space="preserve"> </v>
      </c>
      <c r="EE140" s="76"/>
      <c r="EF140" s="76"/>
      <c r="EG140" s="79" t="str">
        <f t="shared" si="234"/>
        <v xml:space="preserve"> </v>
      </c>
      <c r="EH140" s="76"/>
      <c r="EI140" s="76"/>
      <c r="EJ140" s="79" t="str">
        <f t="shared" si="235"/>
        <v xml:space="preserve"> </v>
      </c>
      <c r="EK140" s="76"/>
      <c r="EL140" s="76"/>
      <c r="EM140" s="79" t="str">
        <f t="shared" si="236"/>
        <v>Ciento Treinta y Siete Pesos</v>
      </c>
      <c r="EN140" s="79"/>
      <c r="EO140" s="79" t="str">
        <f t="shared" si="237"/>
        <v xml:space="preserve"> </v>
      </c>
      <c r="EP140" s="76"/>
    </row>
    <row r="141" spans="1:146" hidden="1" x14ac:dyDescent="0.2">
      <c r="A141" s="74">
        <v>138</v>
      </c>
      <c r="B141" s="75" t="str">
        <f t="shared" si="167"/>
        <v>Ciento Treinta y Ocho Pesos M/L</v>
      </c>
      <c r="C141" s="76"/>
      <c r="D141" s="77">
        <f t="shared" si="168"/>
        <v>138</v>
      </c>
      <c r="E141" s="76" t="str">
        <f t="shared" si="169"/>
        <v/>
      </c>
      <c r="F141" s="76" t="str">
        <f t="shared" si="170"/>
        <v xml:space="preserve"> Pesos</v>
      </c>
      <c r="G141" s="76" t="str">
        <f t="shared" si="171"/>
        <v xml:space="preserve">  billones</v>
      </c>
      <c r="H141" s="76"/>
      <c r="I141" s="76" t="str">
        <f t="shared" si="172"/>
        <v xml:space="preserve"> Pesos</v>
      </c>
      <c r="J141" s="76" t="s">
        <v>79</v>
      </c>
      <c r="K141" s="76"/>
      <c r="L141" s="76" t="str">
        <f t="shared" si="173"/>
        <v xml:space="preserve"> Pesos</v>
      </c>
      <c r="M141" s="76" t="str">
        <f t="shared" si="174"/>
        <v xml:space="preserve">  millones</v>
      </c>
      <c r="N141" s="76"/>
      <c r="O141" s="76" t="str">
        <f t="shared" si="175"/>
        <v xml:space="preserve"> Pesos</v>
      </c>
      <c r="P141" s="76" t="s">
        <v>79</v>
      </c>
      <c r="Q141" s="76"/>
      <c r="R141" s="76" t="str">
        <f t="shared" si="176"/>
        <v xml:space="preserve"> y </v>
      </c>
      <c r="S141" s="76" t="str">
        <f t="shared" si="177"/>
        <v xml:space="preserve"> Pesos</v>
      </c>
      <c r="T141" s="76" t="str">
        <f t="shared" si="178"/>
        <v xml:space="preserve"> Centavos</v>
      </c>
      <c r="U141" s="76" t="str">
        <f t="shared" si="179"/>
        <v xml:space="preserve"> centavos</v>
      </c>
      <c r="V141" s="76">
        <v>15</v>
      </c>
      <c r="W141" s="76">
        <v>14</v>
      </c>
      <c r="X141" s="76">
        <v>13</v>
      </c>
      <c r="Y141" s="76">
        <v>12</v>
      </c>
      <c r="Z141" s="76">
        <v>11</v>
      </c>
      <c r="AA141" s="76">
        <v>10</v>
      </c>
      <c r="AB141" s="76">
        <v>9</v>
      </c>
      <c r="AC141" s="76">
        <f t="shared" si="166"/>
        <v>8</v>
      </c>
      <c r="AD141" s="76">
        <f t="shared" si="166"/>
        <v>7</v>
      </c>
      <c r="AE141" s="76">
        <f t="shared" si="166"/>
        <v>6</v>
      </c>
      <c r="AF141" s="76">
        <f t="shared" si="166"/>
        <v>5</v>
      </c>
      <c r="AG141" s="76">
        <f t="shared" si="166"/>
        <v>4</v>
      </c>
      <c r="AH141" s="76">
        <f t="shared" si="166"/>
        <v>3</v>
      </c>
      <c r="AI141" s="76">
        <f t="shared" si="166"/>
        <v>2</v>
      </c>
      <c r="AJ141" s="76">
        <f t="shared" si="166"/>
        <v>1</v>
      </c>
      <c r="AK141" s="76">
        <f t="shared" si="166"/>
        <v>0</v>
      </c>
      <c r="AL141" s="76">
        <f t="shared" si="166"/>
        <v>-1</v>
      </c>
      <c r="AM141" s="76">
        <f t="shared" si="166"/>
        <v>-2</v>
      </c>
      <c r="AN141" s="76"/>
      <c r="AO141" s="78">
        <f t="shared" si="165"/>
        <v>0</v>
      </c>
      <c r="AP141" s="78">
        <f t="shared" si="165"/>
        <v>0</v>
      </c>
      <c r="AQ141" s="78">
        <f t="shared" si="165"/>
        <v>0</v>
      </c>
      <c r="AR141" s="78">
        <f t="shared" si="165"/>
        <v>0</v>
      </c>
      <c r="AS141" s="78">
        <f t="shared" si="165"/>
        <v>0</v>
      </c>
      <c r="AT141" s="78">
        <f t="shared" si="165"/>
        <v>0</v>
      </c>
      <c r="AU141" s="78">
        <f t="shared" si="165"/>
        <v>0</v>
      </c>
      <c r="AV141" s="78">
        <f t="shared" si="165"/>
        <v>0</v>
      </c>
      <c r="AW141" s="78">
        <f t="shared" si="165"/>
        <v>0</v>
      </c>
      <c r="AX141" s="78">
        <f t="shared" si="164"/>
        <v>0</v>
      </c>
      <c r="AY141" s="78">
        <f t="shared" si="163"/>
        <v>0</v>
      </c>
      <c r="AZ141" s="78">
        <f t="shared" si="163"/>
        <v>0</v>
      </c>
      <c r="BA141" s="78">
        <f t="shared" si="163"/>
        <v>1</v>
      </c>
      <c r="BB141" s="78">
        <f t="shared" si="163"/>
        <v>13</v>
      </c>
      <c r="BC141" s="78">
        <f t="shared" si="163"/>
        <v>138</v>
      </c>
      <c r="BD141" s="78">
        <f t="shared" si="163"/>
        <v>1380</v>
      </c>
      <c r="BE141" s="78">
        <f t="shared" si="158"/>
        <v>13800</v>
      </c>
      <c r="BF141" s="76"/>
      <c r="BG141" s="76">
        <f t="shared" si="180"/>
        <v>0</v>
      </c>
      <c r="BH141" s="78">
        <f t="shared" si="181"/>
        <v>0</v>
      </c>
      <c r="BI141" s="78">
        <f t="shared" si="182"/>
        <v>0</v>
      </c>
      <c r="BJ141" s="78">
        <f t="shared" si="183"/>
        <v>0</v>
      </c>
      <c r="BK141" s="78">
        <f t="shared" si="184"/>
        <v>0</v>
      </c>
      <c r="BL141" s="78">
        <f t="shared" si="185"/>
        <v>0</v>
      </c>
      <c r="BM141" s="78">
        <f t="shared" si="186"/>
        <v>0</v>
      </c>
      <c r="BN141" s="78">
        <f t="shared" si="187"/>
        <v>0</v>
      </c>
      <c r="BO141" s="78">
        <f t="shared" si="188"/>
        <v>0</v>
      </c>
      <c r="BP141" s="78">
        <f t="shared" si="189"/>
        <v>0</v>
      </c>
      <c r="BQ141" s="78">
        <f t="shared" si="190"/>
        <v>0</v>
      </c>
      <c r="BR141" s="78">
        <f t="shared" si="191"/>
        <v>0</v>
      </c>
      <c r="BS141" s="78">
        <f t="shared" si="192"/>
        <v>100</v>
      </c>
      <c r="BT141" s="78">
        <f t="shared" si="193"/>
        <v>30</v>
      </c>
      <c r="BU141" s="78">
        <f t="shared" si="194"/>
        <v>8</v>
      </c>
      <c r="BV141" s="78">
        <f t="shared" si="195"/>
        <v>0</v>
      </c>
      <c r="BW141" s="78">
        <f t="shared" si="196"/>
        <v>0</v>
      </c>
      <c r="BX141" s="76"/>
      <c r="BY141" s="76"/>
      <c r="BZ141" s="78">
        <f t="shared" si="197"/>
        <v>0</v>
      </c>
      <c r="CA141" s="78"/>
      <c r="CB141" s="78"/>
      <c r="CC141" s="78">
        <f t="shared" si="198"/>
        <v>0</v>
      </c>
      <c r="CD141" s="78"/>
      <c r="CE141" s="78"/>
      <c r="CF141" s="78">
        <f t="shared" si="199"/>
        <v>0</v>
      </c>
      <c r="CG141" s="76"/>
      <c r="CH141" s="78"/>
      <c r="CI141" s="78">
        <f t="shared" si="200"/>
        <v>0</v>
      </c>
      <c r="CJ141" s="76"/>
      <c r="CK141" s="78"/>
      <c r="CL141" s="78">
        <f t="shared" si="201"/>
        <v>38</v>
      </c>
      <c r="CM141" s="76"/>
      <c r="CN141" s="78">
        <f t="shared" si="202"/>
        <v>0</v>
      </c>
      <c r="CO141" s="76"/>
      <c r="CP141" s="76"/>
      <c r="CQ141" s="76" t="str">
        <f t="shared" si="203"/>
        <v/>
      </c>
      <c r="CR141" s="76" t="str">
        <f t="shared" si="204"/>
        <v/>
      </c>
      <c r="CS141" s="76" t="str">
        <f t="shared" si="205"/>
        <v xml:space="preserve">   billones</v>
      </c>
      <c r="CT141" s="76" t="str">
        <f t="shared" si="206"/>
        <v/>
      </c>
      <c r="CU141" s="76" t="str">
        <f t="shared" si="207"/>
        <v/>
      </c>
      <c r="CV141" s="76" t="str">
        <f t="shared" si="208"/>
        <v xml:space="preserve">  mil</v>
      </c>
      <c r="CW141" s="76" t="str">
        <f t="shared" si="209"/>
        <v/>
      </c>
      <c r="CX141" s="76" t="str">
        <f t="shared" si="210"/>
        <v/>
      </c>
      <c r="CY141" s="76" t="str">
        <f t="shared" si="211"/>
        <v xml:space="preserve">   millones</v>
      </c>
      <c r="CZ141" s="76" t="str">
        <f t="shared" si="212"/>
        <v/>
      </c>
      <c r="DA141" s="76" t="str">
        <f t="shared" si="213"/>
        <v/>
      </c>
      <c r="DB141" s="76" t="str">
        <f t="shared" si="214"/>
        <v xml:space="preserve">  mil</v>
      </c>
      <c r="DC141" s="76" t="str">
        <f t="shared" si="215"/>
        <v xml:space="preserve">Ciento </v>
      </c>
      <c r="DD141" s="76" t="str">
        <f t="shared" si="216"/>
        <v xml:space="preserve">Treinta y </v>
      </c>
      <c r="DE141" s="76" t="str">
        <f t="shared" si="217"/>
        <v>Ocho Pesos</v>
      </c>
      <c r="DF141" s="76" t="str">
        <f t="shared" si="218"/>
        <v xml:space="preserve">  Centavos</v>
      </c>
      <c r="DG141" s="76" t="str">
        <f t="shared" si="219"/>
        <v xml:space="preserve">  centavos</v>
      </c>
      <c r="DH141" s="76" t="str">
        <f t="shared" si="220"/>
        <v xml:space="preserve"> </v>
      </c>
      <c r="DI141" s="76" t="str">
        <f t="shared" si="221"/>
        <v/>
      </c>
      <c r="DJ141" s="76"/>
      <c r="DK141" s="76" t="str">
        <f t="shared" si="222"/>
        <v xml:space="preserve"> </v>
      </c>
      <c r="DL141" s="76" t="str">
        <f t="shared" si="223"/>
        <v/>
      </c>
      <c r="DM141" s="76"/>
      <c r="DN141" s="76" t="str">
        <f t="shared" si="224"/>
        <v xml:space="preserve"> </v>
      </c>
      <c r="DO141" s="76" t="str">
        <f t="shared" si="225"/>
        <v/>
      </c>
      <c r="DP141" s="76"/>
      <c r="DQ141" s="76" t="str">
        <f t="shared" si="226"/>
        <v xml:space="preserve"> </v>
      </c>
      <c r="DR141" s="76" t="str">
        <f t="shared" si="227"/>
        <v/>
      </c>
      <c r="DS141" s="76"/>
      <c r="DT141" s="76" t="e">
        <f t="shared" si="228"/>
        <v>#N/A</v>
      </c>
      <c r="DU141" s="76" t="str">
        <f t="shared" si="229"/>
        <v xml:space="preserve"> Pesos</v>
      </c>
      <c r="DV141" s="76" t="str">
        <f t="shared" si="230"/>
        <v xml:space="preserve"> </v>
      </c>
      <c r="DW141" s="76" t="str">
        <f t="shared" si="231"/>
        <v/>
      </c>
      <c r="DX141" s="76"/>
      <c r="DY141" s="76"/>
      <c r="DZ141" s="76"/>
      <c r="EA141" s="76" t="str">
        <f t="shared" si="232"/>
        <v xml:space="preserve"> </v>
      </c>
      <c r="EB141" s="76"/>
      <c r="EC141" s="76"/>
      <c r="ED141" s="76" t="str">
        <f t="shared" si="233"/>
        <v xml:space="preserve"> </v>
      </c>
      <c r="EE141" s="76"/>
      <c r="EF141" s="76"/>
      <c r="EG141" s="79" t="str">
        <f t="shared" si="234"/>
        <v xml:space="preserve"> </v>
      </c>
      <c r="EH141" s="76"/>
      <c r="EI141" s="76"/>
      <c r="EJ141" s="79" t="str">
        <f t="shared" si="235"/>
        <v xml:space="preserve"> </v>
      </c>
      <c r="EK141" s="76"/>
      <c r="EL141" s="76"/>
      <c r="EM141" s="79" t="str">
        <f t="shared" si="236"/>
        <v>Ciento Treinta y Ocho Pesos</v>
      </c>
      <c r="EN141" s="79"/>
      <c r="EO141" s="79" t="str">
        <f t="shared" si="237"/>
        <v xml:space="preserve"> </v>
      </c>
      <c r="EP141" s="76"/>
    </row>
    <row r="142" spans="1:146" hidden="1" x14ac:dyDescent="0.2">
      <c r="A142" s="74">
        <v>139</v>
      </c>
      <c r="B142" s="75" t="str">
        <f t="shared" si="167"/>
        <v>Ciento Treinta y Nueve Pesos M/L</v>
      </c>
      <c r="C142" s="76"/>
      <c r="D142" s="77">
        <f t="shared" si="168"/>
        <v>139</v>
      </c>
      <c r="E142" s="76" t="str">
        <f t="shared" si="169"/>
        <v/>
      </c>
      <c r="F142" s="76" t="str">
        <f t="shared" si="170"/>
        <v xml:space="preserve"> Pesos</v>
      </c>
      <c r="G142" s="76" t="str">
        <f t="shared" si="171"/>
        <v xml:space="preserve">  billones</v>
      </c>
      <c r="H142" s="76"/>
      <c r="I142" s="76" t="str">
        <f t="shared" si="172"/>
        <v xml:space="preserve"> Pesos</v>
      </c>
      <c r="J142" s="76" t="s">
        <v>79</v>
      </c>
      <c r="K142" s="76"/>
      <c r="L142" s="76" t="str">
        <f t="shared" si="173"/>
        <v xml:space="preserve"> Pesos</v>
      </c>
      <c r="M142" s="76" t="str">
        <f t="shared" si="174"/>
        <v xml:space="preserve">  millones</v>
      </c>
      <c r="N142" s="76"/>
      <c r="O142" s="76" t="str">
        <f t="shared" si="175"/>
        <v xml:space="preserve"> Pesos</v>
      </c>
      <c r="P142" s="76" t="s">
        <v>79</v>
      </c>
      <c r="Q142" s="76"/>
      <c r="R142" s="76" t="str">
        <f t="shared" si="176"/>
        <v xml:space="preserve"> y </v>
      </c>
      <c r="S142" s="76" t="str">
        <f t="shared" si="177"/>
        <v xml:space="preserve"> Pesos</v>
      </c>
      <c r="T142" s="76" t="str">
        <f t="shared" si="178"/>
        <v xml:space="preserve"> Centavos</v>
      </c>
      <c r="U142" s="76" t="str">
        <f t="shared" si="179"/>
        <v xml:space="preserve"> centavos</v>
      </c>
      <c r="V142" s="76">
        <v>15</v>
      </c>
      <c r="W142" s="76">
        <v>14</v>
      </c>
      <c r="X142" s="76">
        <v>13</v>
      </c>
      <c r="Y142" s="76">
        <v>12</v>
      </c>
      <c r="Z142" s="76">
        <v>11</v>
      </c>
      <c r="AA142" s="76">
        <v>10</v>
      </c>
      <c r="AB142" s="76">
        <v>9</v>
      </c>
      <c r="AC142" s="76">
        <f t="shared" si="166"/>
        <v>8</v>
      </c>
      <c r="AD142" s="76">
        <f t="shared" si="166"/>
        <v>7</v>
      </c>
      <c r="AE142" s="76">
        <f t="shared" si="166"/>
        <v>6</v>
      </c>
      <c r="AF142" s="76">
        <f t="shared" si="166"/>
        <v>5</v>
      </c>
      <c r="AG142" s="76">
        <f t="shared" si="166"/>
        <v>4</v>
      </c>
      <c r="AH142" s="76">
        <f t="shared" si="166"/>
        <v>3</v>
      </c>
      <c r="AI142" s="76">
        <f t="shared" si="166"/>
        <v>2</v>
      </c>
      <c r="AJ142" s="76">
        <f t="shared" si="166"/>
        <v>1</v>
      </c>
      <c r="AK142" s="76">
        <f t="shared" si="166"/>
        <v>0</v>
      </c>
      <c r="AL142" s="76">
        <f t="shared" si="166"/>
        <v>-1</v>
      </c>
      <c r="AM142" s="76">
        <f t="shared" si="166"/>
        <v>-2</v>
      </c>
      <c r="AN142" s="76"/>
      <c r="AO142" s="78">
        <f t="shared" si="165"/>
        <v>0</v>
      </c>
      <c r="AP142" s="78">
        <f t="shared" si="165"/>
        <v>0</v>
      </c>
      <c r="AQ142" s="78">
        <f t="shared" si="165"/>
        <v>0</v>
      </c>
      <c r="AR142" s="78">
        <f t="shared" si="165"/>
        <v>0</v>
      </c>
      <c r="AS142" s="78">
        <f t="shared" si="165"/>
        <v>0</v>
      </c>
      <c r="AT142" s="78">
        <f t="shared" si="165"/>
        <v>0</v>
      </c>
      <c r="AU142" s="78">
        <f t="shared" si="165"/>
        <v>0</v>
      </c>
      <c r="AV142" s="78">
        <f t="shared" si="165"/>
        <v>0</v>
      </c>
      <c r="AW142" s="78">
        <f t="shared" si="165"/>
        <v>0</v>
      </c>
      <c r="AX142" s="78">
        <f t="shared" si="164"/>
        <v>0</v>
      </c>
      <c r="AY142" s="78">
        <f t="shared" si="163"/>
        <v>0</v>
      </c>
      <c r="AZ142" s="78">
        <f t="shared" si="163"/>
        <v>0</v>
      </c>
      <c r="BA142" s="78">
        <f t="shared" si="163"/>
        <v>1</v>
      </c>
      <c r="BB142" s="78">
        <f t="shared" si="163"/>
        <v>13</v>
      </c>
      <c r="BC142" s="78">
        <f t="shared" si="163"/>
        <v>139</v>
      </c>
      <c r="BD142" s="78">
        <f t="shared" si="163"/>
        <v>1390</v>
      </c>
      <c r="BE142" s="78">
        <f t="shared" si="158"/>
        <v>13900</v>
      </c>
      <c r="BF142" s="76"/>
      <c r="BG142" s="76">
        <f t="shared" si="180"/>
        <v>0</v>
      </c>
      <c r="BH142" s="78">
        <f t="shared" si="181"/>
        <v>0</v>
      </c>
      <c r="BI142" s="78">
        <f t="shared" si="182"/>
        <v>0</v>
      </c>
      <c r="BJ142" s="78">
        <f t="shared" si="183"/>
        <v>0</v>
      </c>
      <c r="BK142" s="78">
        <f t="shared" si="184"/>
        <v>0</v>
      </c>
      <c r="BL142" s="78">
        <f t="shared" si="185"/>
        <v>0</v>
      </c>
      <c r="BM142" s="78">
        <f t="shared" si="186"/>
        <v>0</v>
      </c>
      <c r="BN142" s="78">
        <f t="shared" si="187"/>
        <v>0</v>
      </c>
      <c r="BO142" s="78">
        <f t="shared" si="188"/>
        <v>0</v>
      </c>
      <c r="BP142" s="78">
        <f t="shared" si="189"/>
        <v>0</v>
      </c>
      <c r="BQ142" s="78">
        <f t="shared" si="190"/>
        <v>0</v>
      </c>
      <c r="BR142" s="78">
        <f t="shared" si="191"/>
        <v>0</v>
      </c>
      <c r="BS142" s="78">
        <f t="shared" si="192"/>
        <v>100</v>
      </c>
      <c r="BT142" s="78">
        <f t="shared" si="193"/>
        <v>30</v>
      </c>
      <c r="BU142" s="78">
        <f t="shared" si="194"/>
        <v>9</v>
      </c>
      <c r="BV142" s="78">
        <f t="shared" si="195"/>
        <v>0</v>
      </c>
      <c r="BW142" s="78">
        <f t="shared" si="196"/>
        <v>0</v>
      </c>
      <c r="BX142" s="76"/>
      <c r="BY142" s="76"/>
      <c r="BZ142" s="78">
        <f t="shared" si="197"/>
        <v>0</v>
      </c>
      <c r="CA142" s="78"/>
      <c r="CB142" s="78"/>
      <c r="CC142" s="78">
        <f t="shared" si="198"/>
        <v>0</v>
      </c>
      <c r="CD142" s="78"/>
      <c r="CE142" s="78"/>
      <c r="CF142" s="78">
        <f t="shared" si="199"/>
        <v>0</v>
      </c>
      <c r="CG142" s="76"/>
      <c r="CH142" s="78"/>
      <c r="CI142" s="78">
        <f t="shared" si="200"/>
        <v>0</v>
      </c>
      <c r="CJ142" s="76"/>
      <c r="CK142" s="78"/>
      <c r="CL142" s="78">
        <f t="shared" si="201"/>
        <v>39</v>
      </c>
      <c r="CM142" s="76"/>
      <c r="CN142" s="78">
        <f t="shared" si="202"/>
        <v>0</v>
      </c>
      <c r="CO142" s="76"/>
      <c r="CP142" s="76"/>
      <c r="CQ142" s="76" t="str">
        <f t="shared" si="203"/>
        <v/>
      </c>
      <c r="CR142" s="76" t="str">
        <f t="shared" si="204"/>
        <v/>
      </c>
      <c r="CS142" s="76" t="str">
        <f t="shared" si="205"/>
        <v xml:space="preserve">   billones</v>
      </c>
      <c r="CT142" s="76" t="str">
        <f t="shared" si="206"/>
        <v/>
      </c>
      <c r="CU142" s="76" t="str">
        <f t="shared" si="207"/>
        <v/>
      </c>
      <c r="CV142" s="76" t="str">
        <f t="shared" si="208"/>
        <v xml:space="preserve">  mil</v>
      </c>
      <c r="CW142" s="76" t="str">
        <f t="shared" si="209"/>
        <v/>
      </c>
      <c r="CX142" s="76" t="str">
        <f t="shared" si="210"/>
        <v/>
      </c>
      <c r="CY142" s="76" t="str">
        <f t="shared" si="211"/>
        <v xml:space="preserve">   millones</v>
      </c>
      <c r="CZ142" s="76" t="str">
        <f t="shared" si="212"/>
        <v/>
      </c>
      <c r="DA142" s="76" t="str">
        <f t="shared" si="213"/>
        <v/>
      </c>
      <c r="DB142" s="76" t="str">
        <f t="shared" si="214"/>
        <v xml:space="preserve">  mil</v>
      </c>
      <c r="DC142" s="76" t="str">
        <f t="shared" si="215"/>
        <v xml:space="preserve">Ciento </v>
      </c>
      <c r="DD142" s="76" t="str">
        <f t="shared" si="216"/>
        <v xml:space="preserve">Treinta y </v>
      </c>
      <c r="DE142" s="76" t="str">
        <f t="shared" si="217"/>
        <v>Nueve Pesos</v>
      </c>
      <c r="DF142" s="76" t="str">
        <f t="shared" si="218"/>
        <v xml:space="preserve">  Centavos</v>
      </c>
      <c r="DG142" s="76" t="str">
        <f t="shared" si="219"/>
        <v xml:space="preserve">  centavos</v>
      </c>
      <c r="DH142" s="76" t="str">
        <f t="shared" si="220"/>
        <v xml:space="preserve"> </v>
      </c>
      <c r="DI142" s="76" t="str">
        <f t="shared" si="221"/>
        <v/>
      </c>
      <c r="DJ142" s="76"/>
      <c r="DK142" s="76" t="str">
        <f t="shared" si="222"/>
        <v xml:space="preserve"> </v>
      </c>
      <c r="DL142" s="76" t="str">
        <f t="shared" si="223"/>
        <v/>
      </c>
      <c r="DM142" s="76"/>
      <c r="DN142" s="76" t="str">
        <f t="shared" si="224"/>
        <v xml:space="preserve"> </v>
      </c>
      <c r="DO142" s="76" t="str">
        <f t="shared" si="225"/>
        <v/>
      </c>
      <c r="DP142" s="76"/>
      <c r="DQ142" s="76" t="str">
        <f t="shared" si="226"/>
        <v xml:space="preserve"> </v>
      </c>
      <c r="DR142" s="76" t="str">
        <f t="shared" si="227"/>
        <v/>
      </c>
      <c r="DS142" s="76"/>
      <c r="DT142" s="76" t="e">
        <f t="shared" si="228"/>
        <v>#N/A</v>
      </c>
      <c r="DU142" s="76" t="str">
        <f t="shared" si="229"/>
        <v xml:space="preserve"> Pesos</v>
      </c>
      <c r="DV142" s="76" t="str">
        <f t="shared" si="230"/>
        <v xml:space="preserve"> </v>
      </c>
      <c r="DW142" s="76" t="str">
        <f t="shared" si="231"/>
        <v/>
      </c>
      <c r="DX142" s="76"/>
      <c r="DY142" s="76"/>
      <c r="DZ142" s="76"/>
      <c r="EA142" s="76" t="str">
        <f t="shared" si="232"/>
        <v xml:space="preserve"> </v>
      </c>
      <c r="EB142" s="76"/>
      <c r="EC142" s="76"/>
      <c r="ED142" s="76" t="str">
        <f t="shared" si="233"/>
        <v xml:space="preserve"> </v>
      </c>
      <c r="EE142" s="76"/>
      <c r="EF142" s="76"/>
      <c r="EG142" s="79" t="str">
        <f t="shared" si="234"/>
        <v xml:space="preserve"> </v>
      </c>
      <c r="EH142" s="76"/>
      <c r="EI142" s="76"/>
      <c r="EJ142" s="79" t="str">
        <f t="shared" si="235"/>
        <v xml:space="preserve"> </v>
      </c>
      <c r="EK142" s="76"/>
      <c r="EL142" s="76"/>
      <c r="EM142" s="79" t="str">
        <f t="shared" si="236"/>
        <v>Ciento Treinta y Nueve Pesos</v>
      </c>
      <c r="EN142" s="79"/>
      <c r="EO142" s="79" t="str">
        <f t="shared" si="237"/>
        <v xml:space="preserve"> </v>
      </c>
      <c r="EP142" s="76"/>
    </row>
    <row r="143" spans="1:146" hidden="1" x14ac:dyDescent="0.2">
      <c r="A143" s="74">
        <v>140</v>
      </c>
      <c r="B143" s="75" t="str">
        <f t="shared" si="167"/>
        <v>Ciento Cuarenta Pesos M/L</v>
      </c>
      <c r="C143" s="76"/>
      <c r="D143" s="77">
        <f t="shared" si="168"/>
        <v>140</v>
      </c>
      <c r="E143" s="76" t="str">
        <f t="shared" si="169"/>
        <v/>
      </c>
      <c r="F143" s="76" t="str">
        <f t="shared" si="170"/>
        <v xml:space="preserve"> Pesos</v>
      </c>
      <c r="G143" s="76" t="str">
        <f t="shared" si="171"/>
        <v xml:space="preserve">  billones</v>
      </c>
      <c r="H143" s="76"/>
      <c r="I143" s="76" t="str">
        <f t="shared" si="172"/>
        <v xml:space="preserve"> Pesos</v>
      </c>
      <c r="J143" s="76" t="s">
        <v>79</v>
      </c>
      <c r="K143" s="76"/>
      <c r="L143" s="76" t="str">
        <f t="shared" si="173"/>
        <v xml:space="preserve"> Pesos</v>
      </c>
      <c r="M143" s="76" t="str">
        <f t="shared" si="174"/>
        <v xml:space="preserve">  millones</v>
      </c>
      <c r="N143" s="76"/>
      <c r="O143" s="76" t="str">
        <f t="shared" si="175"/>
        <v xml:space="preserve"> Pesos</v>
      </c>
      <c r="P143" s="76" t="s">
        <v>79</v>
      </c>
      <c r="Q143" s="76"/>
      <c r="R143" s="76" t="str">
        <f t="shared" si="176"/>
        <v xml:space="preserve"> Pesos</v>
      </c>
      <c r="S143" s="76" t="str">
        <f t="shared" si="177"/>
        <v xml:space="preserve"> Pesos</v>
      </c>
      <c r="T143" s="76" t="str">
        <f t="shared" si="178"/>
        <v xml:space="preserve"> Centavos</v>
      </c>
      <c r="U143" s="76" t="str">
        <f t="shared" si="179"/>
        <v xml:space="preserve"> centavos</v>
      </c>
      <c r="V143" s="76">
        <v>15</v>
      </c>
      <c r="W143" s="76">
        <v>14</v>
      </c>
      <c r="X143" s="76">
        <v>13</v>
      </c>
      <c r="Y143" s="76">
        <v>12</v>
      </c>
      <c r="Z143" s="76">
        <v>11</v>
      </c>
      <c r="AA143" s="76">
        <v>10</v>
      </c>
      <c r="AB143" s="76">
        <v>9</v>
      </c>
      <c r="AC143" s="76">
        <f t="shared" si="166"/>
        <v>8</v>
      </c>
      <c r="AD143" s="76">
        <f t="shared" si="166"/>
        <v>7</v>
      </c>
      <c r="AE143" s="76">
        <f t="shared" si="166"/>
        <v>6</v>
      </c>
      <c r="AF143" s="76">
        <f t="shared" si="166"/>
        <v>5</v>
      </c>
      <c r="AG143" s="76">
        <f t="shared" si="166"/>
        <v>4</v>
      </c>
      <c r="AH143" s="76">
        <f t="shared" si="166"/>
        <v>3</v>
      </c>
      <c r="AI143" s="76">
        <f t="shared" si="166"/>
        <v>2</v>
      </c>
      <c r="AJ143" s="76">
        <f t="shared" si="166"/>
        <v>1</v>
      </c>
      <c r="AK143" s="76">
        <f t="shared" si="166"/>
        <v>0</v>
      </c>
      <c r="AL143" s="76">
        <f t="shared" si="166"/>
        <v>-1</v>
      </c>
      <c r="AM143" s="76">
        <f t="shared" si="166"/>
        <v>-2</v>
      </c>
      <c r="AN143" s="76"/>
      <c r="AO143" s="78">
        <f t="shared" si="165"/>
        <v>0</v>
      </c>
      <c r="AP143" s="78">
        <f t="shared" si="165"/>
        <v>0</v>
      </c>
      <c r="AQ143" s="78">
        <f t="shared" si="165"/>
        <v>0</v>
      </c>
      <c r="AR143" s="78">
        <f t="shared" si="165"/>
        <v>0</v>
      </c>
      <c r="AS143" s="78">
        <f t="shared" si="165"/>
        <v>0</v>
      </c>
      <c r="AT143" s="78">
        <f t="shared" si="165"/>
        <v>0</v>
      </c>
      <c r="AU143" s="78">
        <f t="shared" si="165"/>
        <v>0</v>
      </c>
      <c r="AV143" s="78">
        <f t="shared" si="165"/>
        <v>0</v>
      </c>
      <c r="AW143" s="78">
        <f t="shared" si="165"/>
        <v>0</v>
      </c>
      <c r="AX143" s="78">
        <f t="shared" si="164"/>
        <v>0</v>
      </c>
      <c r="AY143" s="78">
        <f t="shared" si="163"/>
        <v>0</v>
      </c>
      <c r="AZ143" s="78">
        <f t="shared" si="163"/>
        <v>0</v>
      </c>
      <c r="BA143" s="78">
        <f t="shared" si="163"/>
        <v>1</v>
      </c>
      <c r="BB143" s="78">
        <f t="shared" si="163"/>
        <v>14</v>
      </c>
      <c r="BC143" s="78">
        <f t="shared" si="163"/>
        <v>140</v>
      </c>
      <c r="BD143" s="78">
        <f t="shared" si="163"/>
        <v>1400</v>
      </c>
      <c r="BE143" s="78">
        <f t="shared" si="158"/>
        <v>14000</v>
      </c>
      <c r="BF143" s="76"/>
      <c r="BG143" s="76">
        <f t="shared" si="180"/>
        <v>0</v>
      </c>
      <c r="BH143" s="78">
        <f t="shared" si="181"/>
        <v>0</v>
      </c>
      <c r="BI143" s="78">
        <f t="shared" si="182"/>
        <v>0</v>
      </c>
      <c r="BJ143" s="78">
        <f t="shared" si="183"/>
        <v>0</v>
      </c>
      <c r="BK143" s="78">
        <f t="shared" si="184"/>
        <v>0</v>
      </c>
      <c r="BL143" s="78">
        <f t="shared" si="185"/>
        <v>0</v>
      </c>
      <c r="BM143" s="78">
        <f t="shared" si="186"/>
        <v>0</v>
      </c>
      <c r="BN143" s="78">
        <f t="shared" si="187"/>
        <v>0</v>
      </c>
      <c r="BO143" s="78">
        <f t="shared" si="188"/>
        <v>0</v>
      </c>
      <c r="BP143" s="78">
        <f t="shared" si="189"/>
        <v>0</v>
      </c>
      <c r="BQ143" s="78">
        <f t="shared" si="190"/>
        <v>0</v>
      </c>
      <c r="BR143" s="78">
        <f t="shared" si="191"/>
        <v>0</v>
      </c>
      <c r="BS143" s="78">
        <f t="shared" si="192"/>
        <v>100</v>
      </c>
      <c r="BT143" s="78">
        <f t="shared" si="193"/>
        <v>40</v>
      </c>
      <c r="BU143" s="78">
        <f t="shared" si="194"/>
        <v>0</v>
      </c>
      <c r="BV143" s="78">
        <f t="shared" si="195"/>
        <v>0</v>
      </c>
      <c r="BW143" s="78">
        <f t="shared" si="196"/>
        <v>0</v>
      </c>
      <c r="BX143" s="76"/>
      <c r="BY143" s="76"/>
      <c r="BZ143" s="78">
        <f t="shared" si="197"/>
        <v>0</v>
      </c>
      <c r="CA143" s="78"/>
      <c r="CB143" s="78"/>
      <c r="CC143" s="78">
        <f t="shared" si="198"/>
        <v>0</v>
      </c>
      <c r="CD143" s="78"/>
      <c r="CE143" s="78"/>
      <c r="CF143" s="78">
        <f t="shared" si="199"/>
        <v>0</v>
      </c>
      <c r="CG143" s="76"/>
      <c r="CH143" s="78"/>
      <c r="CI143" s="78">
        <f t="shared" si="200"/>
        <v>0</v>
      </c>
      <c r="CJ143" s="76"/>
      <c r="CK143" s="78"/>
      <c r="CL143" s="78">
        <f t="shared" si="201"/>
        <v>40</v>
      </c>
      <c r="CM143" s="76"/>
      <c r="CN143" s="78">
        <f t="shared" si="202"/>
        <v>0</v>
      </c>
      <c r="CO143" s="76"/>
      <c r="CP143" s="76"/>
      <c r="CQ143" s="76" t="str">
        <f t="shared" si="203"/>
        <v/>
      </c>
      <c r="CR143" s="76" t="str">
        <f t="shared" si="204"/>
        <v/>
      </c>
      <c r="CS143" s="76" t="str">
        <f t="shared" si="205"/>
        <v xml:space="preserve">   billones</v>
      </c>
      <c r="CT143" s="76" t="str">
        <f t="shared" si="206"/>
        <v/>
      </c>
      <c r="CU143" s="76" t="str">
        <f t="shared" si="207"/>
        <v/>
      </c>
      <c r="CV143" s="76" t="str">
        <f t="shared" si="208"/>
        <v xml:space="preserve">  mil</v>
      </c>
      <c r="CW143" s="76" t="str">
        <f t="shared" si="209"/>
        <v/>
      </c>
      <c r="CX143" s="76" t="str">
        <f t="shared" si="210"/>
        <v/>
      </c>
      <c r="CY143" s="76" t="str">
        <f t="shared" si="211"/>
        <v xml:space="preserve">   millones</v>
      </c>
      <c r="CZ143" s="76" t="str">
        <f t="shared" si="212"/>
        <v/>
      </c>
      <c r="DA143" s="76" t="str">
        <f t="shared" si="213"/>
        <v/>
      </c>
      <c r="DB143" s="76" t="str">
        <f t="shared" si="214"/>
        <v xml:space="preserve">  mil</v>
      </c>
      <c r="DC143" s="76" t="str">
        <f t="shared" si="215"/>
        <v xml:space="preserve">Ciento </v>
      </c>
      <c r="DD143" s="76" t="str">
        <f t="shared" si="216"/>
        <v>Cuarenta Pesos</v>
      </c>
      <c r="DE143" s="76" t="str">
        <f t="shared" si="217"/>
        <v xml:space="preserve">  Pesos</v>
      </c>
      <c r="DF143" s="76" t="str">
        <f t="shared" si="218"/>
        <v xml:space="preserve">  Centavos</v>
      </c>
      <c r="DG143" s="76" t="str">
        <f t="shared" si="219"/>
        <v xml:space="preserve">  centavos</v>
      </c>
      <c r="DH143" s="76" t="str">
        <f t="shared" si="220"/>
        <v xml:space="preserve"> </v>
      </c>
      <c r="DI143" s="76" t="str">
        <f t="shared" si="221"/>
        <v/>
      </c>
      <c r="DJ143" s="76"/>
      <c r="DK143" s="76" t="str">
        <f t="shared" si="222"/>
        <v xml:space="preserve"> </v>
      </c>
      <c r="DL143" s="76" t="str">
        <f t="shared" si="223"/>
        <v/>
      </c>
      <c r="DM143" s="76"/>
      <c r="DN143" s="76" t="str">
        <f t="shared" si="224"/>
        <v xml:space="preserve"> </v>
      </c>
      <c r="DO143" s="76" t="str">
        <f t="shared" si="225"/>
        <v/>
      </c>
      <c r="DP143" s="76"/>
      <c r="DQ143" s="76" t="str">
        <f t="shared" si="226"/>
        <v xml:space="preserve"> </v>
      </c>
      <c r="DR143" s="76" t="str">
        <f t="shared" si="227"/>
        <v/>
      </c>
      <c r="DS143" s="76"/>
      <c r="DT143" s="76" t="str">
        <f t="shared" si="228"/>
        <v>Cuarenta</v>
      </c>
      <c r="DU143" s="76" t="str">
        <f t="shared" si="229"/>
        <v xml:space="preserve"> Pesos</v>
      </c>
      <c r="DV143" s="76" t="str">
        <f t="shared" si="230"/>
        <v xml:space="preserve"> </v>
      </c>
      <c r="DW143" s="76" t="str">
        <f t="shared" si="231"/>
        <v/>
      </c>
      <c r="DX143" s="76"/>
      <c r="DY143" s="76"/>
      <c r="DZ143" s="76"/>
      <c r="EA143" s="76" t="str">
        <f t="shared" si="232"/>
        <v xml:space="preserve"> </v>
      </c>
      <c r="EB143" s="76"/>
      <c r="EC143" s="76"/>
      <c r="ED143" s="76" t="str">
        <f t="shared" si="233"/>
        <v xml:space="preserve"> </v>
      </c>
      <c r="EE143" s="76"/>
      <c r="EF143" s="76"/>
      <c r="EG143" s="79" t="str">
        <f t="shared" si="234"/>
        <v xml:space="preserve"> </v>
      </c>
      <c r="EH143" s="76"/>
      <c r="EI143" s="76"/>
      <c r="EJ143" s="79" t="str">
        <f t="shared" si="235"/>
        <v xml:space="preserve"> </v>
      </c>
      <c r="EK143" s="76"/>
      <c r="EL143" s="76"/>
      <c r="EM143" s="79" t="str">
        <f t="shared" si="236"/>
        <v>Ciento Cuarenta Pesos</v>
      </c>
      <c r="EN143" s="79"/>
      <c r="EO143" s="79" t="str">
        <f t="shared" si="237"/>
        <v xml:space="preserve"> </v>
      </c>
      <c r="EP143" s="76"/>
    </row>
    <row r="144" spans="1:146" hidden="1" x14ac:dyDescent="0.2">
      <c r="A144" s="74">
        <v>141</v>
      </c>
      <c r="B144" s="75" t="str">
        <f t="shared" si="167"/>
        <v>Ciento Cuarenta y Un Pesos M/L</v>
      </c>
      <c r="C144" s="76"/>
      <c r="D144" s="77">
        <f t="shared" si="168"/>
        <v>141</v>
      </c>
      <c r="E144" s="76" t="str">
        <f t="shared" si="169"/>
        <v/>
      </c>
      <c r="F144" s="76" t="str">
        <f t="shared" si="170"/>
        <v xml:space="preserve"> Pesos</v>
      </c>
      <c r="G144" s="76" t="str">
        <f t="shared" si="171"/>
        <v xml:space="preserve">  billones</v>
      </c>
      <c r="H144" s="76"/>
      <c r="I144" s="76" t="str">
        <f t="shared" si="172"/>
        <v xml:space="preserve"> Pesos</v>
      </c>
      <c r="J144" s="76" t="s">
        <v>79</v>
      </c>
      <c r="K144" s="76"/>
      <c r="L144" s="76" t="str">
        <f t="shared" si="173"/>
        <v xml:space="preserve"> Pesos</v>
      </c>
      <c r="M144" s="76" t="str">
        <f t="shared" si="174"/>
        <v xml:space="preserve">  millones</v>
      </c>
      <c r="N144" s="76"/>
      <c r="O144" s="76" t="str">
        <f t="shared" si="175"/>
        <v xml:space="preserve"> Pesos</v>
      </c>
      <c r="P144" s="76" t="s">
        <v>79</v>
      </c>
      <c r="Q144" s="76"/>
      <c r="R144" s="76" t="str">
        <f t="shared" si="176"/>
        <v xml:space="preserve"> y </v>
      </c>
      <c r="S144" s="76" t="str">
        <f t="shared" si="177"/>
        <v xml:space="preserve"> Pesos</v>
      </c>
      <c r="T144" s="76" t="str">
        <f t="shared" si="178"/>
        <v xml:space="preserve"> Centavos</v>
      </c>
      <c r="U144" s="76" t="str">
        <f t="shared" si="179"/>
        <v xml:space="preserve"> centavos</v>
      </c>
      <c r="V144" s="76">
        <v>15</v>
      </c>
      <c r="W144" s="76">
        <v>14</v>
      </c>
      <c r="X144" s="76">
        <v>13</v>
      </c>
      <c r="Y144" s="76">
        <v>12</v>
      </c>
      <c r="Z144" s="76">
        <v>11</v>
      </c>
      <c r="AA144" s="76">
        <v>10</v>
      </c>
      <c r="AB144" s="76">
        <v>9</v>
      </c>
      <c r="AC144" s="76">
        <f t="shared" si="166"/>
        <v>8</v>
      </c>
      <c r="AD144" s="76">
        <f t="shared" si="166"/>
        <v>7</v>
      </c>
      <c r="AE144" s="76">
        <f t="shared" si="166"/>
        <v>6</v>
      </c>
      <c r="AF144" s="76">
        <f t="shared" si="166"/>
        <v>5</v>
      </c>
      <c r="AG144" s="76">
        <f t="shared" si="166"/>
        <v>4</v>
      </c>
      <c r="AH144" s="76">
        <f t="shared" si="166"/>
        <v>3</v>
      </c>
      <c r="AI144" s="76">
        <f t="shared" si="166"/>
        <v>2</v>
      </c>
      <c r="AJ144" s="76">
        <f t="shared" si="166"/>
        <v>1</v>
      </c>
      <c r="AK144" s="76">
        <f t="shared" si="166"/>
        <v>0</v>
      </c>
      <c r="AL144" s="76">
        <f t="shared" si="166"/>
        <v>-1</v>
      </c>
      <c r="AM144" s="76">
        <f t="shared" si="166"/>
        <v>-2</v>
      </c>
      <c r="AN144" s="76"/>
      <c r="AO144" s="78">
        <f t="shared" si="165"/>
        <v>0</v>
      </c>
      <c r="AP144" s="78">
        <f t="shared" si="165"/>
        <v>0</v>
      </c>
      <c r="AQ144" s="78">
        <f t="shared" si="165"/>
        <v>0</v>
      </c>
      <c r="AR144" s="78">
        <f t="shared" si="165"/>
        <v>0</v>
      </c>
      <c r="AS144" s="78">
        <f t="shared" si="165"/>
        <v>0</v>
      </c>
      <c r="AT144" s="78">
        <f t="shared" si="165"/>
        <v>0</v>
      </c>
      <c r="AU144" s="78">
        <f t="shared" si="165"/>
        <v>0</v>
      </c>
      <c r="AV144" s="78">
        <f t="shared" si="165"/>
        <v>0</v>
      </c>
      <c r="AW144" s="78">
        <f t="shared" si="165"/>
        <v>0</v>
      </c>
      <c r="AX144" s="78">
        <f t="shared" si="164"/>
        <v>0</v>
      </c>
      <c r="AY144" s="78">
        <f t="shared" si="163"/>
        <v>0</v>
      </c>
      <c r="AZ144" s="78">
        <f t="shared" si="163"/>
        <v>0</v>
      </c>
      <c r="BA144" s="78">
        <f t="shared" si="163"/>
        <v>1</v>
      </c>
      <c r="BB144" s="78">
        <f t="shared" si="163"/>
        <v>14</v>
      </c>
      <c r="BC144" s="78">
        <f t="shared" si="163"/>
        <v>141</v>
      </c>
      <c r="BD144" s="78">
        <f t="shared" si="163"/>
        <v>1410</v>
      </c>
      <c r="BE144" s="78">
        <f t="shared" si="158"/>
        <v>14100</v>
      </c>
      <c r="BF144" s="76"/>
      <c r="BG144" s="76">
        <f t="shared" si="180"/>
        <v>0</v>
      </c>
      <c r="BH144" s="78">
        <f t="shared" si="181"/>
        <v>0</v>
      </c>
      <c r="BI144" s="78">
        <f t="shared" si="182"/>
        <v>0</v>
      </c>
      <c r="BJ144" s="78">
        <f t="shared" si="183"/>
        <v>0</v>
      </c>
      <c r="BK144" s="78">
        <f t="shared" si="184"/>
        <v>0</v>
      </c>
      <c r="BL144" s="78">
        <f t="shared" si="185"/>
        <v>0</v>
      </c>
      <c r="BM144" s="78">
        <f t="shared" si="186"/>
        <v>0</v>
      </c>
      <c r="BN144" s="78">
        <f t="shared" si="187"/>
        <v>0</v>
      </c>
      <c r="BO144" s="78">
        <f t="shared" si="188"/>
        <v>0</v>
      </c>
      <c r="BP144" s="78">
        <f t="shared" si="189"/>
        <v>0</v>
      </c>
      <c r="BQ144" s="78">
        <f t="shared" si="190"/>
        <v>0</v>
      </c>
      <c r="BR144" s="78">
        <f t="shared" si="191"/>
        <v>0</v>
      </c>
      <c r="BS144" s="78">
        <f t="shared" si="192"/>
        <v>100</v>
      </c>
      <c r="BT144" s="78">
        <f t="shared" si="193"/>
        <v>40</v>
      </c>
      <c r="BU144" s="78">
        <f t="shared" si="194"/>
        <v>1</v>
      </c>
      <c r="BV144" s="78">
        <f t="shared" si="195"/>
        <v>0</v>
      </c>
      <c r="BW144" s="78">
        <f t="shared" si="196"/>
        <v>0</v>
      </c>
      <c r="BX144" s="76"/>
      <c r="BY144" s="76"/>
      <c r="BZ144" s="78">
        <f t="shared" si="197"/>
        <v>0</v>
      </c>
      <c r="CA144" s="78"/>
      <c r="CB144" s="78"/>
      <c r="CC144" s="78">
        <f t="shared" si="198"/>
        <v>0</v>
      </c>
      <c r="CD144" s="78"/>
      <c r="CE144" s="78"/>
      <c r="CF144" s="78">
        <f t="shared" si="199"/>
        <v>0</v>
      </c>
      <c r="CG144" s="76"/>
      <c r="CH144" s="78"/>
      <c r="CI144" s="78">
        <f t="shared" si="200"/>
        <v>0</v>
      </c>
      <c r="CJ144" s="76"/>
      <c r="CK144" s="78"/>
      <c r="CL144" s="78">
        <f t="shared" si="201"/>
        <v>41</v>
      </c>
      <c r="CM144" s="76"/>
      <c r="CN144" s="78">
        <f t="shared" si="202"/>
        <v>0</v>
      </c>
      <c r="CO144" s="76"/>
      <c r="CP144" s="76"/>
      <c r="CQ144" s="76" t="str">
        <f t="shared" si="203"/>
        <v/>
      </c>
      <c r="CR144" s="76" t="str">
        <f t="shared" si="204"/>
        <v/>
      </c>
      <c r="CS144" s="76" t="str">
        <f t="shared" si="205"/>
        <v xml:space="preserve">   billones</v>
      </c>
      <c r="CT144" s="76" t="str">
        <f t="shared" si="206"/>
        <v/>
      </c>
      <c r="CU144" s="76" t="str">
        <f t="shared" si="207"/>
        <v/>
      </c>
      <c r="CV144" s="76" t="str">
        <f t="shared" si="208"/>
        <v xml:space="preserve">  mil</v>
      </c>
      <c r="CW144" s="76" t="str">
        <f t="shared" si="209"/>
        <v/>
      </c>
      <c r="CX144" s="76" t="str">
        <f t="shared" si="210"/>
        <v/>
      </c>
      <c r="CY144" s="76" t="str">
        <f t="shared" si="211"/>
        <v xml:space="preserve">   millones</v>
      </c>
      <c r="CZ144" s="76" t="str">
        <f t="shared" si="212"/>
        <v/>
      </c>
      <c r="DA144" s="76" t="str">
        <f t="shared" si="213"/>
        <v/>
      </c>
      <c r="DB144" s="76" t="str">
        <f t="shared" si="214"/>
        <v xml:space="preserve">  mil</v>
      </c>
      <c r="DC144" s="76" t="str">
        <f t="shared" si="215"/>
        <v xml:space="preserve">Ciento </v>
      </c>
      <c r="DD144" s="76" t="str">
        <f t="shared" si="216"/>
        <v xml:space="preserve">Cuarenta y </v>
      </c>
      <c r="DE144" s="76" t="str">
        <f t="shared" si="217"/>
        <v>Un Pesos</v>
      </c>
      <c r="DF144" s="76" t="str">
        <f t="shared" si="218"/>
        <v xml:space="preserve">  Centavos</v>
      </c>
      <c r="DG144" s="76" t="str">
        <f t="shared" si="219"/>
        <v xml:space="preserve">  centavos</v>
      </c>
      <c r="DH144" s="76" t="str">
        <f t="shared" si="220"/>
        <v xml:space="preserve"> </v>
      </c>
      <c r="DI144" s="76" t="str">
        <f t="shared" si="221"/>
        <v/>
      </c>
      <c r="DJ144" s="76"/>
      <c r="DK144" s="76" t="str">
        <f t="shared" si="222"/>
        <v xml:space="preserve"> </v>
      </c>
      <c r="DL144" s="76" t="str">
        <f t="shared" si="223"/>
        <v/>
      </c>
      <c r="DM144" s="76"/>
      <c r="DN144" s="76" t="str">
        <f t="shared" si="224"/>
        <v xml:space="preserve"> </v>
      </c>
      <c r="DO144" s="76" t="str">
        <f t="shared" si="225"/>
        <v/>
      </c>
      <c r="DP144" s="76"/>
      <c r="DQ144" s="76" t="str">
        <f t="shared" si="226"/>
        <v xml:space="preserve"> </v>
      </c>
      <c r="DR144" s="76" t="str">
        <f t="shared" si="227"/>
        <v/>
      </c>
      <c r="DS144" s="76"/>
      <c r="DT144" s="76" t="e">
        <f t="shared" si="228"/>
        <v>#N/A</v>
      </c>
      <c r="DU144" s="76" t="str">
        <f t="shared" si="229"/>
        <v xml:space="preserve"> Pesos</v>
      </c>
      <c r="DV144" s="76" t="str">
        <f t="shared" si="230"/>
        <v xml:space="preserve"> </v>
      </c>
      <c r="DW144" s="76" t="str">
        <f t="shared" si="231"/>
        <v/>
      </c>
      <c r="DX144" s="76"/>
      <c r="DY144" s="76"/>
      <c r="DZ144" s="76"/>
      <c r="EA144" s="76" t="str">
        <f t="shared" si="232"/>
        <v xml:space="preserve"> </v>
      </c>
      <c r="EB144" s="76"/>
      <c r="EC144" s="76"/>
      <c r="ED144" s="76" t="str">
        <f t="shared" si="233"/>
        <v xml:space="preserve"> </v>
      </c>
      <c r="EE144" s="76"/>
      <c r="EF144" s="76"/>
      <c r="EG144" s="79" t="str">
        <f t="shared" si="234"/>
        <v xml:space="preserve"> </v>
      </c>
      <c r="EH144" s="76"/>
      <c r="EI144" s="76"/>
      <c r="EJ144" s="79" t="str">
        <f t="shared" si="235"/>
        <v xml:space="preserve"> </v>
      </c>
      <c r="EK144" s="76"/>
      <c r="EL144" s="76"/>
      <c r="EM144" s="79" t="str">
        <f t="shared" si="236"/>
        <v>Ciento Cuarenta y Un Pesos</v>
      </c>
      <c r="EN144" s="79"/>
      <c r="EO144" s="79" t="str">
        <f t="shared" si="237"/>
        <v xml:space="preserve"> </v>
      </c>
      <c r="EP144" s="76"/>
    </row>
    <row r="145" spans="1:146" hidden="1" x14ac:dyDescent="0.2">
      <c r="A145" s="74">
        <v>142</v>
      </c>
      <c r="B145" s="75" t="str">
        <f t="shared" si="167"/>
        <v>Ciento Cuarenta y Dos Pesos M/L</v>
      </c>
      <c r="C145" s="76"/>
      <c r="D145" s="77">
        <f t="shared" si="168"/>
        <v>142</v>
      </c>
      <c r="E145" s="76" t="str">
        <f t="shared" si="169"/>
        <v/>
      </c>
      <c r="F145" s="76" t="str">
        <f t="shared" si="170"/>
        <v xml:space="preserve"> Pesos</v>
      </c>
      <c r="G145" s="76" t="str">
        <f t="shared" si="171"/>
        <v xml:space="preserve">  billones</v>
      </c>
      <c r="H145" s="76"/>
      <c r="I145" s="76" t="str">
        <f t="shared" si="172"/>
        <v xml:space="preserve"> Pesos</v>
      </c>
      <c r="J145" s="76" t="s">
        <v>79</v>
      </c>
      <c r="K145" s="76"/>
      <c r="L145" s="76" t="str">
        <f t="shared" si="173"/>
        <v xml:space="preserve"> Pesos</v>
      </c>
      <c r="M145" s="76" t="str">
        <f t="shared" si="174"/>
        <v xml:space="preserve">  millones</v>
      </c>
      <c r="N145" s="76"/>
      <c r="O145" s="76" t="str">
        <f t="shared" si="175"/>
        <v xml:space="preserve"> Pesos</v>
      </c>
      <c r="P145" s="76" t="s">
        <v>79</v>
      </c>
      <c r="Q145" s="76"/>
      <c r="R145" s="76" t="str">
        <f t="shared" si="176"/>
        <v xml:space="preserve"> y </v>
      </c>
      <c r="S145" s="76" t="str">
        <f t="shared" si="177"/>
        <v xml:space="preserve"> Pesos</v>
      </c>
      <c r="T145" s="76" t="str">
        <f t="shared" si="178"/>
        <v xml:space="preserve"> Centavos</v>
      </c>
      <c r="U145" s="76" t="str">
        <f t="shared" si="179"/>
        <v xml:space="preserve"> centavos</v>
      </c>
      <c r="V145" s="76">
        <v>15</v>
      </c>
      <c r="W145" s="76">
        <v>14</v>
      </c>
      <c r="X145" s="76">
        <v>13</v>
      </c>
      <c r="Y145" s="76">
        <v>12</v>
      </c>
      <c r="Z145" s="76">
        <v>11</v>
      </c>
      <c r="AA145" s="76">
        <v>10</v>
      </c>
      <c r="AB145" s="76">
        <v>9</v>
      </c>
      <c r="AC145" s="76">
        <f t="shared" si="166"/>
        <v>8</v>
      </c>
      <c r="AD145" s="76">
        <f t="shared" si="166"/>
        <v>7</v>
      </c>
      <c r="AE145" s="76">
        <f t="shared" si="166"/>
        <v>6</v>
      </c>
      <c r="AF145" s="76">
        <f t="shared" si="166"/>
        <v>5</v>
      </c>
      <c r="AG145" s="76">
        <f t="shared" si="166"/>
        <v>4</v>
      </c>
      <c r="AH145" s="76">
        <f t="shared" si="166"/>
        <v>3</v>
      </c>
      <c r="AI145" s="76">
        <f t="shared" si="166"/>
        <v>2</v>
      </c>
      <c r="AJ145" s="76">
        <f t="shared" si="166"/>
        <v>1</v>
      </c>
      <c r="AK145" s="76">
        <f t="shared" si="166"/>
        <v>0</v>
      </c>
      <c r="AL145" s="76">
        <f t="shared" si="166"/>
        <v>-1</v>
      </c>
      <c r="AM145" s="76">
        <f t="shared" si="166"/>
        <v>-2</v>
      </c>
      <c r="AN145" s="76"/>
      <c r="AO145" s="78">
        <f t="shared" si="165"/>
        <v>0</v>
      </c>
      <c r="AP145" s="78">
        <f t="shared" si="165"/>
        <v>0</v>
      </c>
      <c r="AQ145" s="78">
        <f t="shared" si="165"/>
        <v>0</v>
      </c>
      <c r="AR145" s="78">
        <f t="shared" si="165"/>
        <v>0</v>
      </c>
      <c r="AS145" s="78">
        <f t="shared" si="165"/>
        <v>0</v>
      </c>
      <c r="AT145" s="78">
        <f t="shared" si="165"/>
        <v>0</v>
      </c>
      <c r="AU145" s="78">
        <f t="shared" si="165"/>
        <v>0</v>
      </c>
      <c r="AV145" s="78">
        <f t="shared" si="165"/>
        <v>0</v>
      </c>
      <c r="AW145" s="78">
        <f t="shared" si="165"/>
        <v>0</v>
      </c>
      <c r="AX145" s="78">
        <f t="shared" si="164"/>
        <v>0</v>
      </c>
      <c r="AY145" s="78">
        <f t="shared" si="163"/>
        <v>0</v>
      </c>
      <c r="AZ145" s="78">
        <f t="shared" si="163"/>
        <v>0</v>
      </c>
      <c r="BA145" s="78">
        <f t="shared" si="163"/>
        <v>1</v>
      </c>
      <c r="BB145" s="78">
        <f t="shared" si="163"/>
        <v>14</v>
      </c>
      <c r="BC145" s="78">
        <f t="shared" si="163"/>
        <v>142</v>
      </c>
      <c r="BD145" s="78">
        <f t="shared" si="163"/>
        <v>1420</v>
      </c>
      <c r="BE145" s="78">
        <f t="shared" si="158"/>
        <v>14200</v>
      </c>
      <c r="BF145" s="76"/>
      <c r="BG145" s="76">
        <f t="shared" si="180"/>
        <v>0</v>
      </c>
      <c r="BH145" s="78">
        <f t="shared" si="181"/>
        <v>0</v>
      </c>
      <c r="BI145" s="78">
        <f t="shared" si="182"/>
        <v>0</v>
      </c>
      <c r="BJ145" s="78">
        <f t="shared" si="183"/>
        <v>0</v>
      </c>
      <c r="BK145" s="78">
        <f t="shared" si="184"/>
        <v>0</v>
      </c>
      <c r="BL145" s="78">
        <f t="shared" si="185"/>
        <v>0</v>
      </c>
      <c r="BM145" s="78">
        <f t="shared" si="186"/>
        <v>0</v>
      </c>
      <c r="BN145" s="78">
        <f t="shared" si="187"/>
        <v>0</v>
      </c>
      <c r="BO145" s="78">
        <f t="shared" si="188"/>
        <v>0</v>
      </c>
      <c r="BP145" s="78">
        <f t="shared" si="189"/>
        <v>0</v>
      </c>
      <c r="BQ145" s="78">
        <f t="shared" si="190"/>
        <v>0</v>
      </c>
      <c r="BR145" s="78">
        <f t="shared" si="191"/>
        <v>0</v>
      </c>
      <c r="BS145" s="78">
        <f t="shared" si="192"/>
        <v>100</v>
      </c>
      <c r="BT145" s="78">
        <f t="shared" si="193"/>
        <v>40</v>
      </c>
      <c r="BU145" s="78">
        <f t="shared" si="194"/>
        <v>2</v>
      </c>
      <c r="BV145" s="78">
        <f t="shared" si="195"/>
        <v>0</v>
      </c>
      <c r="BW145" s="78">
        <f t="shared" si="196"/>
        <v>0</v>
      </c>
      <c r="BX145" s="76"/>
      <c r="BY145" s="76"/>
      <c r="BZ145" s="78">
        <f t="shared" si="197"/>
        <v>0</v>
      </c>
      <c r="CA145" s="78"/>
      <c r="CB145" s="78"/>
      <c r="CC145" s="78">
        <f t="shared" si="198"/>
        <v>0</v>
      </c>
      <c r="CD145" s="78"/>
      <c r="CE145" s="78"/>
      <c r="CF145" s="78">
        <f t="shared" si="199"/>
        <v>0</v>
      </c>
      <c r="CG145" s="76"/>
      <c r="CH145" s="78"/>
      <c r="CI145" s="78">
        <f t="shared" si="200"/>
        <v>0</v>
      </c>
      <c r="CJ145" s="76"/>
      <c r="CK145" s="78"/>
      <c r="CL145" s="78">
        <f t="shared" si="201"/>
        <v>42</v>
      </c>
      <c r="CM145" s="76"/>
      <c r="CN145" s="78">
        <f t="shared" si="202"/>
        <v>0</v>
      </c>
      <c r="CO145" s="76"/>
      <c r="CP145" s="76"/>
      <c r="CQ145" s="76" t="str">
        <f t="shared" si="203"/>
        <v/>
      </c>
      <c r="CR145" s="76" t="str">
        <f t="shared" si="204"/>
        <v/>
      </c>
      <c r="CS145" s="76" t="str">
        <f t="shared" si="205"/>
        <v xml:space="preserve">   billones</v>
      </c>
      <c r="CT145" s="76" t="str">
        <f t="shared" si="206"/>
        <v/>
      </c>
      <c r="CU145" s="76" t="str">
        <f t="shared" si="207"/>
        <v/>
      </c>
      <c r="CV145" s="76" t="str">
        <f t="shared" si="208"/>
        <v xml:space="preserve">  mil</v>
      </c>
      <c r="CW145" s="76" t="str">
        <f t="shared" si="209"/>
        <v/>
      </c>
      <c r="CX145" s="76" t="str">
        <f t="shared" si="210"/>
        <v/>
      </c>
      <c r="CY145" s="76" t="str">
        <f t="shared" si="211"/>
        <v xml:space="preserve">   millones</v>
      </c>
      <c r="CZ145" s="76" t="str">
        <f t="shared" si="212"/>
        <v/>
      </c>
      <c r="DA145" s="76" t="str">
        <f t="shared" si="213"/>
        <v/>
      </c>
      <c r="DB145" s="76" t="str">
        <f t="shared" si="214"/>
        <v xml:space="preserve">  mil</v>
      </c>
      <c r="DC145" s="76" t="str">
        <f t="shared" si="215"/>
        <v xml:space="preserve">Ciento </v>
      </c>
      <c r="DD145" s="76" t="str">
        <f t="shared" si="216"/>
        <v xml:space="preserve">Cuarenta y </v>
      </c>
      <c r="DE145" s="76" t="str">
        <f t="shared" si="217"/>
        <v>Dos Pesos</v>
      </c>
      <c r="DF145" s="76" t="str">
        <f t="shared" si="218"/>
        <v xml:space="preserve">  Centavos</v>
      </c>
      <c r="DG145" s="76" t="str">
        <f t="shared" si="219"/>
        <v xml:space="preserve">  centavos</v>
      </c>
      <c r="DH145" s="76" t="str">
        <f t="shared" si="220"/>
        <v xml:space="preserve"> </v>
      </c>
      <c r="DI145" s="76" t="str">
        <f t="shared" si="221"/>
        <v/>
      </c>
      <c r="DJ145" s="76"/>
      <c r="DK145" s="76" t="str">
        <f t="shared" si="222"/>
        <v xml:space="preserve"> </v>
      </c>
      <c r="DL145" s="76" t="str">
        <f t="shared" si="223"/>
        <v/>
      </c>
      <c r="DM145" s="76"/>
      <c r="DN145" s="76" t="str">
        <f t="shared" si="224"/>
        <v xml:space="preserve"> </v>
      </c>
      <c r="DO145" s="76" t="str">
        <f t="shared" si="225"/>
        <v/>
      </c>
      <c r="DP145" s="76"/>
      <c r="DQ145" s="76" t="str">
        <f t="shared" si="226"/>
        <v xml:space="preserve"> </v>
      </c>
      <c r="DR145" s="76" t="str">
        <f t="shared" si="227"/>
        <v/>
      </c>
      <c r="DS145" s="76"/>
      <c r="DT145" s="76" t="e">
        <f t="shared" si="228"/>
        <v>#N/A</v>
      </c>
      <c r="DU145" s="76" t="str">
        <f t="shared" si="229"/>
        <v xml:space="preserve"> Pesos</v>
      </c>
      <c r="DV145" s="76" t="str">
        <f t="shared" si="230"/>
        <v xml:space="preserve"> </v>
      </c>
      <c r="DW145" s="76" t="str">
        <f t="shared" si="231"/>
        <v/>
      </c>
      <c r="DX145" s="76"/>
      <c r="DY145" s="76"/>
      <c r="DZ145" s="76"/>
      <c r="EA145" s="76" t="str">
        <f t="shared" si="232"/>
        <v xml:space="preserve"> </v>
      </c>
      <c r="EB145" s="76"/>
      <c r="EC145" s="76"/>
      <c r="ED145" s="76" t="str">
        <f t="shared" si="233"/>
        <v xml:space="preserve"> </v>
      </c>
      <c r="EE145" s="76"/>
      <c r="EF145" s="76"/>
      <c r="EG145" s="79" t="str">
        <f t="shared" si="234"/>
        <v xml:space="preserve"> </v>
      </c>
      <c r="EH145" s="76"/>
      <c r="EI145" s="76"/>
      <c r="EJ145" s="79" t="str">
        <f t="shared" si="235"/>
        <v xml:space="preserve"> </v>
      </c>
      <c r="EK145" s="76"/>
      <c r="EL145" s="76"/>
      <c r="EM145" s="79" t="str">
        <f t="shared" si="236"/>
        <v>Ciento Cuarenta y Dos Pesos</v>
      </c>
      <c r="EN145" s="79"/>
      <c r="EO145" s="79" t="str">
        <f t="shared" si="237"/>
        <v xml:space="preserve"> </v>
      </c>
      <c r="EP145" s="76"/>
    </row>
    <row r="146" spans="1:146" hidden="1" x14ac:dyDescent="0.2">
      <c r="A146" s="74">
        <v>143</v>
      </c>
      <c r="B146" s="75" t="str">
        <f t="shared" si="167"/>
        <v>Ciento Cuarenta y Tres Pesos M/L</v>
      </c>
      <c r="C146" s="76"/>
      <c r="D146" s="77">
        <f t="shared" si="168"/>
        <v>143</v>
      </c>
      <c r="E146" s="76" t="str">
        <f t="shared" si="169"/>
        <v/>
      </c>
      <c r="F146" s="76" t="str">
        <f t="shared" si="170"/>
        <v xml:space="preserve"> Pesos</v>
      </c>
      <c r="G146" s="76" t="str">
        <f t="shared" si="171"/>
        <v xml:space="preserve">  billones</v>
      </c>
      <c r="H146" s="76"/>
      <c r="I146" s="76" t="str">
        <f t="shared" si="172"/>
        <v xml:space="preserve"> Pesos</v>
      </c>
      <c r="J146" s="76" t="s">
        <v>79</v>
      </c>
      <c r="K146" s="76"/>
      <c r="L146" s="76" t="str">
        <f t="shared" si="173"/>
        <v xml:space="preserve"> Pesos</v>
      </c>
      <c r="M146" s="76" t="str">
        <f t="shared" si="174"/>
        <v xml:space="preserve">  millones</v>
      </c>
      <c r="N146" s="76"/>
      <c r="O146" s="76" t="str">
        <f t="shared" si="175"/>
        <v xml:space="preserve"> Pesos</v>
      </c>
      <c r="P146" s="76" t="s">
        <v>79</v>
      </c>
      <c r="Q146" s="76"/>
      <c r="R146" s="76" t="str">
        <f t="shared" si="176"/>
        <v xml:space="preserve"> y </v>
      </c>
      <c r="S146" s="76" t="str">
        <f t="shared" si="177"/>
        <v xml:space="preserve"> Pesos</v>
      </c>
      <c r="T146" s="76" t="str">
        <f t="shared" si="178"/>
        <v xml:space="preserve"> Centavos</v>
      </c>
      <c r="U146" s="76" t="str">
        <f t="shared" si="179"/>
        <v xml:space="preserve"> centavos</v>
      </c>
      <c r="V146" s="76">
        <v>15</v>
      </c>
      <c r="W146" s="76">
        <v>14</v>
      </c>
      <c r="X146" s="76">
        <v>13</v>
      </c>
      <c r="Y146" s="76">
        <v>12</v>
      </c>
      <c r="Z146" s="76">
        <v>11</v>
      </c>
      <c r="AA146" s="76">
        <v>10</v>
      </c>
      <c r="AB146" s="76">
        <v>9</v>
      </c>
      <c r="AC146" s="76">
        <f t="shared" si="166"/>
        <v>8</v>
      </c>
      <c r="AD146" s="76">
        <f t="shared" si="166"/>
        <v>7</v>
      </c>
      <c r="AE146" s="76">
        <f t="shared" si="166"/>
        <v>6</v>
      </c>
      <c r="AF146" s="76">
        <f t="shared" si="166"/>
        <v>5</v>
      </c>
      <c r="AG146" s="76">
        <f t="shared" si="166"/>
        <v>4</v>
      </c>
      <c r="AH146" s="76">
        <f t="shared" si="166"/>
        <v>3</v>
      </c>
      <c r="AI146" s="76">
        <f t="shared" si="166"/>
        <v>2</v>
      </c>
      <c r="AJ146" s="76">
        <f t="shared" si="166"/>
        <v>1</v>
      </c>
      <c r="AK146" s="76">
        <f t="shared" si="166"/>
        <v>0</v>
      </c>
      <c r="AL146" s="76">
        <f t="shared" si="166"/>
        <v>-1</v>
      </c>
      <c r="AM146" s="76">
        <f t="shared" si="166"/>
        <v>-2</v>
      </c>
      <c r="AN146" s="76"/>
      <c r="AO146" s="78">
        <f t="shared" si="165"/>
        <v>0</v>
      </c>
      <c r="AP146" s="78">
        <f t="shared" si="165"/>
        <v>0</v>
      </c>
      <c r="AQ146" s="78">
        <f t="shared" si="165"/>
        <v>0</v>
      </c>
      <c r="AR146" s="78">
        <f t="shared" si="165"/>
        <v>0</v>
      </c>
      <c r="AS146" s="78">
        <f t="shared" si="165"/>
        <v>0</v>
      </c>
      <c r="AT146" s="78">
        <f t="shared" si="165"/>
        <v>0</v>
      </c>
      <c r="AU146" s="78">
        <f t="shared" si="165"/>
        <v>0</v>
      </c>
      <c r="AV146" s="78">
        <f t="shared" si="165"/>
        <v>0</v>
      </c>
      <c r="AW146" s="78">
        <f t="shared" si="165"/>
        <v>0</v>
      </c>
      <c r="AX146" s="78">
        <f t="shared" si="164"/>
        <v>0</v>
      </c>
      <c r="AY146" s="78">
        <f t="shared" si="163"/>
        <v>0</v>
      </c>
      <c r="AZ146" s="78">
        <f t="shared" si="163"/>
        <v>0</v>
      </c>
      <c r="BA146" s="78">
        <f t="shared" si="163"/>
        <v>1</v>
      </c>
      <c r="BB146" s="78">
        <f t="shared" si="163"/>
        <v>14</v>
      </c>
      <c r="BC146" s="78">
        <f t="shared" si="163"/>
        <v>143</v>
      </c>
      <c r="BD146" s="78">
        <f t="shared" si="163"/>
        <v>1430</v>
      </c>
      <c r="BE146" s="78">
        <f t="shared" si="158"/>
        <v>14300</v>
      </c>
      <c r="BF146" s="76"/>
      <c r="BG146" s="76">
        <f t="shared" si="180"/>
        <v>0</v>
      </c>
      <c r="BH146" s="78">
        <f t="shared" si="181"/>
        <v>0</v>
      </c>
      <c r="BI146" s="78">
        <f t="shared" si="182"/>
        <v>0</v>
      </c>
      <c r="BJ146" s="78">
        <f t="shared" si="183"/>
        <v>0</v>
      </c>
      <c r="BK146" s="78">
        <f t="shared" si="184"/>
        <v>0</v>
      </c>
      <c r="BL146" s="78">
        <f t="shared" si="185"/>
        <v>0</v>
      </c>
      <c r="BM146" s="78">
        <f t="shared" si="186"/>
        <v>0</v>
      </c>
      <c r="BN146" s="78">
        <f t="shared" si="187"/>
        <v>0</v>
      </c>
      <c r="BO146" s="78">
        <f t="shared" si="188"/>
        <v>0</v>
      </c>
      <c r="BP146" s="78">
        <f t="shared" si="189"/>
        <v>0</v>
      </c>
      <c r="BQ146" s="78">
        <f t="shared" si="190"/>
        <v>0</v>
      </c>
      <c r="BR146" s="78">
        <f t="shared" si="191"/>
        <v>0</v>
      </c>
      <c r="BS146" s="78">
        <f t="shared" si="192"/>
        <v>100</v>
      </c>
      <c r="BT146" s="78">
        <f t="shared" si="193"/>
        <v>40</v>
      </c>
      <c r="BU146" s="78">
        <f t="shared" si="194"/>
        <v>3</v>
      </c>
      <c r="BV146" s="78">
        <f t="shared" si="195"/>
        <v>0</v>
      </c>
      <c r="BW146" s="78">
        <f t="shared" si="196"/>
        <v>0</v>
      </c>
      <c r="BX146" s="76"/>
      <c r="BY146" s="76"/>
      <c r="BZ146" s="78">
        <f t="shared" si="197"/>
        <v>0</v>
      </c>
      <c r="CA146" s="78"/>
      <c r="CB146" s="78"/>
      <c r="CC146" s="78">
        <f t="shared" si="198"/>
        <v>0</v>
      </c>
      <c r="CD146" s="78"/>
      <c r="CE146" s="78"/>
      <c r="CF146" s="78">
        <f t="shared" si="199"/>
        <v>0</v>
      </c>
      <c r="CG146" s="76"/>
      <c r="CH146" s="78"/>
      <c r="CI146" s="78">
        <f t="shared" si="200"/>
        <v>0</v>
      </c>
      <c r="CJ146" s="76"/>
      <c r="CK146" s="78"/>
      <c r="CL146" s="78">
        <f t="shared" si="201"/>
        <v>43</v>
      </c>
      <c r="CM146" s="76"/>
      <c r="CN146" s="78">
        <f t="shared" si="202"/>
        <v>0</v>
      </c>
      <c r="CO146" s="76"/>
      <c r="CP146" s="76"/>
      <c r="CQ146" s="76" t="str">
        <f t="shared" si="203"/>
        <v/>
      </c>
      <c r="CR146" s="76" t="str">
        <f t="shared" si="204"/>
        <v/>
      </c>
      <c r="CS146" s="76" t="str">
        <f t="shared" si="205"/>
        <v xml:space="preserve">   billones</v>
      </c>
      <c r="CT146" s="76" t="str">
        <f t="shared" si="206"/>
        <v/>
      </c>
      <c r="CU146" s="76" t="str">
        <f t="shared" si="207"/>
        <v/>
      </c>
      <c r="CV146" s="76" t="str">
        <f t="shared" si="208"/>
        <v xml:space="preserve">  mil</v>
      </c>
      <c r="CW146" s="76" t="str">
        <f t="shared" si="209"/>
        <v/>
      </c>
      <c r="CX146" s="76" t="str">
        <f t="shared" si="210"/>
        <v/>
      </c>
      <c r="CY146" s="76" t="str">
        <f t="shared" si="211"/>
        <v xml:space="preserve">   millones</v>
      </c>
      <c r="CZ146" s="76" t="str">
        <f t="shared" si="212"/>
        <v/>
      </c>
      <c r="DA146" s="76" t="str">
        <f t="shared" si="213"/>
        <v/>
      </c>
      <c r="DB146" s="76" t="str">
        <f t="shared" si="214"/>
        <v xml:space="preserve">  mil</v>
      </c>
      <c r="DC146" s="76" t="str">
        <f t="shared" si="215"/>
        <v xml:space="preserve">Ciento </v>
      </c>
      <c r="DD146" s="76" t="str">
        <f t="shared" si="216"/>
        <v xml:space="preserve">Cuarenta y </v>
      </c>
      <c r="DE146" s="76" t="str">
        <f t="shared" si="217"/>
        <v>Tres Pesos</v>
      </c>
      <c r="DF146" s="76" t="str">
        <f t="shared" si="218"/>
        <v xml:space="preserve">  Centavos</v>
      </c>
      <c r="DG146" s="76" t="str">
        <f t="shared" si="219"/>
        <v xml:space="preserve">  centavos</v>
      </c>
      <c r="DH146" s="76" t="str">
        <f t="shared" si="220"/>
        <v xml:space="preserve"> </v>
      </c>
      <c r="DI146" s="76" t="str">
        <f t="shared" si="221"/>
        <v/>
      </c>
      <c r="DJ146" s="76"/>
      <c r="DK146" s="76" t="str">
        <f t="shared" si="222"/>
        <v xml:space="preserve"> </v>
      </c>
      <c r="DL146" s="76" t="str">
        <f t="shared" si="223"/>
        <v/>
      </c>
      <c r="DM146" s="76"/>
      <c r="DN146" s="76" t="str">
        <f t="shared" si="224"/>
        <v xml:space="preserve"> </v>
      </c>
      <c r="DO146" s="76" t="str">
        <f t="shared" si="225"/>
        <v/>
      </c>
      <c r="DP146" s="76"/>
      <c r="DQ146" s="76" t="str">
        <f t="shared" si="226"/>
        <v xml:space="preserve"> </v>
      </c>
      <c r="DR146" s="76" t="str">
        <f t="shared" si="227"/>
        <v/>
      </c>
      <c r="DS146" s="76"/>
      <c r="DT146" s="76" t="e">
        <f t="shared" si="228"/>
        <v>#N/A</v>
      </c>
      <c r="DU146" s="76" t="str">
        <f t="shared" si="229"/>
        <v xml:space="preserve"> Pesos</v>
      </c>
      <c r="DV146" s="76" t="str">
        <f t="shared" si="230"/>
        <v xml:space="preserve"> </v>
      </c>
      <c r="DW146" s="76" t="str">
        <f t="shared" si="231"/>
        <v/>
      </c>
      <c r="DX146" s="76"/>
      <c r="DY146" s="76"/>
      <c r="DZ146" s="76"/>
      <c r="EA146" s="76" t="str">
        <f t="shared" si="232"/>
        <v xml:space="preserve"> </v>
      </c>
      <c r="EB146" s="76"/>
      <c r="EC146" s="76"/>
      <c r="ED146" s="76" t="str">
        <f t="shared" si="233"/>
        <v xml:space="preserve"> </v>
      </c>
      <c r="EE146" s="76"/>
      <c r="EF146" s="76"/>
      <c r="EG146" s="79" t="str">
        <f t="shared" si="234"/>
        <v xml:space="preserve"> </v>
      </c>
      <c r="EH146" s="76"/>
      <c r="EI146" s="76"/>
      <c r="EJ146" s="79" t="str">
        <f t="shared" si="235"/>
        <v xml:space="preserve"> </v>
      </c>
      <c r="EK146" s="76"/>
      <c r="EL146" s="76"/>
      <c r="EM146" s="79" t="str">
        <f t="shared" si="236"/>
        <v>Ciento Cuarenta y Tres Pesos</v>
      </c>
      <c r="EN146" s="79"/>
      <c r="EO146" s="79" t="str">
        <f t="shared" si="237"/>
        <v xml:space="preserve"> </v>
      </c>
      <c r="EP146" s="76"/>
    </row>
    <row r="147" spans="1:146" hidden="1" x14ac:dyDescent="0.2">
      <c r="A147" s="74">
        <v>144</v>
      </c>
      <c r="B147" s="75" t="str">
        <f t="shared" si="167"/>
        <v>Ciento Cuarenta y Cuatro Pesos M/L</v>
      </c>
      <c r="C147" s="76"/>
      <c r="D147" s="77">
        <f t="shared" si="168"/>
        <v>144</v>
      </c>
      <c r="E147" s="76" t="str">
        <f t="shared" si="169"/>
        <v/>
      </c>
      <c r="F147" s="76" t="str">
        <f t="shared" si="170"/>
        <v xml:space="preserve"> Pesos</v>
      </c>
      <c r="G147" s="76" t="str">
        <f t="shared" si="171"/>
        <v xml:space="preserve">  billones</v>
      </c>
      <c r="H147" s="76"/>
      <c r="I147" s="76" t="str">
        <f t="shared" si="172"/>
        <v xml:space="preserve"> Pesos</v>
      </c>
      <c r="J147" s="76" t="s">
        <v>79</v>
      </c>
      <c r="K147" s="76"/>
      <c r="L147" s="76" t="str">
        <f t="shared" si="173"/>
        <v xml:space="preserve"> Pesos</v>
      </c>
      <c r="M147" s="76" t="str">
        <f t="shared" si="174"/>
        <v xml:space="preserve">  millones</v>
      </c>
      <c r="N147" s="76"/>
      <c r="O147" s="76" t="str">
        <f t="shared" si="175"/>
        <v xml:space="preserve"> Pesos</v>
      </c>
      <c r="P147" s="76" t="s">
        <v>79</v>
      </c>
      <c r="Q147" s="76"/>
      <c r="R147" s="76" t="str">
        <f t="shared" si="176"/>
        <v xml:space="preserve"> y </v>
      </c>
      <c r="S147" s="76" t="str">
        <f t="shared" si="177"/>
        <v xml:space="preserve"> Pesos</v>
      </c>
      <c r="T147" s="76" t="str">
        <f t="shared" si="178"/>
        <v xml:space="preserve"> Centavos</v>
      </c>
      <c r="U147" s="76" t="str">
        <f t="shared" si="179"/>
        <v xml:space="preserve"> centavos</v>
      </c>
      <c r="V147" s="76">
        <v>15</v>
      </c>
      <c r="W147" s="76">
        <v>14</v>
      </c>
      <c r="X147" s="76">
        <v>13</v>
      </c>
      <c r="Y147" s="76">
        <v>12</v>
      </c>
      <c r="Z147" s="76">
        <v>11</v>
      </c>
      <c r="AA147" s="76">
        <v>10</v>
      </c>
      <c r="AB147" s="76">
        <v>9</v>
      </c>
      <c r="AC147" s="76">
        <f t="shared" si="166"/>
        <v>8</v>
      </c>
      <c r="AD147" s="76">
        <f t="shared" si="166"/>
        <v>7</v>
      </c>
      <c r="AE147" s="76">
        <f t="shared" si="166"/>
        <v>6</v>
      </c>
      <c r="AF147" s="76">
        <f t="shared" si="166"/>
        <v>5</v>
      </c>
      <c r="AG147" s="76">
        <f t="shared" si="166"/>
        <v>4</v>
      </c>
      <c r="AH147" s="76">
        <f t="shared" si="166"/>
        <v>3</v>
      </c>
      <c r="AI147" s="76">
        <f t="shared" si="166"/>
        <v>2</v>
      </c>
      <c r="AJ147" s="76">
        <f t="shared" si="166"/>
        <v>1</v>
      </c>
      <c r="AK147" s="76">
        <f t="shared" si="166"/>
        <v>0</v>
      </c>
      <c r="AL147" s="76">
        <f t="shared" si="166"/>
        <v>-1</v>
      </c>
      <c r="AM147" s="76">
        <f t="shared" si="166"/>
        <v>-2</v>
      </c>
      <c r="AN147" s="76"/>
      <c r="AO147" s="78">
        <f t="shared" si="165"/>
        <v>0</v>
      </c>
      <c r="AP147" s="78">
        <f t="shared" si="165"/>
        <v>0</v>
      </c>
      <c r="AQ147" s="78">
        <f t="shared" si="165"/>
        <v>0</v>
      </c>
      <c r="AR147" s="78">
        <f t="shared" si="165"/>
        <v>0</v>
      </c>
      <c r="AS147" s="78">
        <f t="shared" si="165"/>
        <v>0</v>
      </c>
      <c r="AT147" s="78">
        <f t="shared" si="165"/>
        <v>0</v>
      </c>
      <c r="AU147" s="78">
        <f t="shared" si="165"/>
        <v>0</v>
      </c>
      <c r="AV147" s="78">
        <f t="shared" si="165"/>
        <v>0</v>
      </c>
      <c r="AW147" s="78">
        <f t="shared" si="165"/>
        <v>0</v>
      </c>
      <c r="AX147" s="78">
        <f t="shared" si="164"/>
        <v>0</v>
      </c>
      <c r="AY147" s="78">
        <f t="shared" si="163"/>
        <v>0</v>
      </c>
      <c r="AZ147" s="78">
        <f t="shared" si="163"/>
        <v>0</v>
      </c>
      <c r="BA147" s="78">
        <f t="shared" si="163"/>
        <v>1</v>
      </c>
      <c r="BB147" s="78">
        <f t="shared" si="163"/>
        <v>14</v>
      </c>
      <c r="BC147" s="78">
        <f t="shared" si="163"/>
        <v>144</v>
      </c>
      <c r="BD147" s="78">
        <f t="shared" si="163"/>
        <v>1440</v>
      </c>
      <c r="BE147" s="78">
        <f t="shared" si="158"/>
        <v>14400</v>
      </c>
      <c r="BF147" s="76"/>
      <c r="BG147" s="76">
        <f t="shared" si="180"/>
        <v>0</v>
      </c>
      <c r="BH147" s="78">
        <f t="shared" si="181"/>
        <v>0</v>
      </c>
      <c r="BI147" s="78">
        <f t="shared" si="182"/>
        <v>0</v>
      </c>
      <c r="BJ147" s="78">
        <f t="shared" si="183"/>
        <v>0</v>
      </c>
      <c r="BK147" s="78">
        <f t="shared" si="184"/>
        <v>0</v>
      </c>
      <c r="BL147" s="78">
        <f t="shared" si="185"/>
        <v>0</v>
      </c>
      <c r="BM147" s="78">
        <f t="shared" si="186"/>
        <v>0</v>
      </c>
      <c r="BN147" s="78">
        <f t="shared" si="187"/>
        <v>0</v>
      </c>
      <c r="BO147" s="78">
        <f t="shared" si="188"/>
        <v>0</v>
      </c>
      <c r="BP147" s="78">
        <f t="shared" si="189"/>
        <v>0</v>
      </c>
      <c r="BQ147" s="78">
        <f t="shared" si="190"/>
        <v>0</v>
      </c>
      <c r="BR147" s="78">
        <f t="shared" si="191"/>
        <v>0</v>
      </c>
      <c r="BS147" s="78">
        <f t="shared" si="192"/>
        <v>100</v>
      </c>
      <c r="BT147" s="78">
        <f t="shared" si="193"/>
        <v>40</v>
      </c>
      <c r="BU147" s="78">
        <f t="shared" si="194"/>
        <v>4</v>
      </c>
      <c r="BV147" s="78">
        <f t="shared" si="195"/>
        <v>0</v>
      </c>
      <c r="BW147" s="78">
        <f t="shared" si="196"/>
        <v>0</v>
      </c>
      <c r="BX147" s="76"/>
      <c r="BY147" s="76"/>
      <c r="BZ147" s="78">
        <f t="shared" si="197"/>
        <v>0</v>
      </c>
      <c r="CA147" s="78"/>
      <c r="CB147" s="78"/>
      <c r="CC147" s="78">
        <f t="shared" si="198"/>
        <v>0</v>
      </c>
      <c r="CD147" s="78"/>
      <c r="CE147" s="78"/>
      <c r="CF147" s="78">
        <f t="shared" si="199"/>
        <v>0</v>
      </c>
      <c r="CG147" s="76"/>
      <c r="CH147" s="78"/>
      <c r="CI147" s="78">
        <f t="shared" si="200"/>
        <v>0</v>
      </c>
      <c r="CJ147" s="76"/>
      <c r="CK147" s="78"/>
      <c r="CL147" s="78">
        <f t="shared" si="201"/>
        <v>44</v>
      </c>
      <c r="CM147" s="76"/>
      <c r="CN147" s="78">
        <f t="shared" si="202"/>
        <v>0</v>
      </c>
      <c r="CO147" s="76"/>
      <c r="CP147" s="76"/>
      <c r="CQ147" s="76" t="str">
        <f t="shared" si="203"/>
        <v/>
      </c>
      <c r="CR147" s="76" t="str">
        <f t="shared" si="204"/>
        <v/>
      </c>
      <c r="CS147" s="76" t="str">
        <f t="shared" si="205"/>
        <v xml:space="preserve">   billones</v>
      </c>
      <c r="CT147" s="76" t="str">
        <f t="shared" si="206"/>
        <v/>
      </c>
      <c r="CU147" s="76" t="str">
        <f t="shared" si="207"/>
        <v/>
      </c>
      <c r="CV147" s="76" t="str">
        <f t="shared" si="208"/>
        <v xml:space="preserve">  mil</v>
      </c>
      <c r="CW147" s="76" t="str">
        <f t="shared" si="209"/>
        <v/>
      </c>
      <c r="CX147" s="76" t="str">
        <f t="shared" si="210"/>
        <v/>
      </c>
      <c r="CY147" s="76" t="str">
        <f t="shared" si="211"/>
        <v xml:space="preserve">   millones</v>
      </c>
      <c r="CZ147" s="76" t="str">
        <f t="shared" si="212"/>
        <v/>
      </c>
      <c r="DA147" s="76" t="str">
        <f t="shared" si="213"/>
        <v/>
      </c>
      <c r="DB147" s="76" t="str">
        <f t="shared" si="214"/>
        <v xml:space="preserve">  mil</v>
      </c>
      <c r="DC147" s="76" t="str">
        <f t="shared" si="215"/>
        <v xml:space="preserve">Ciento </v>
      </c>
      <c r="DD147" s="76" t="str">
        <f t="shared" si="216"/>
        <v xml:space="preserve">Cuarenta y </v>
      </c>
      <c r="DE147" s="76" t="str">
        <f t="shared" si="217"/>
        <v>Cuatro Pesos</v>
      </c>
      <c r="DF147" s="76" t="str">
        <f t="shared" si="218"/>
        <v xml:space="preserve">  Centavos</v>
      </c>
      <c r="DG147" s="76" t="str">
        <f t="shared" si="219"/>
        <v xml:space="preserve">  centavos</v>
      </c>
      <c r="DH147" s="76" t="str">
        <f t="shared" si="220"/>
        <v xml:space="preserve"> </v>
      </c>
      <c r="DI147" s="76" t="str">
        <f t="shared" si="221"/>
        <v/>
      </c>
      <c r="DJ147" s="76"/>
      <c r="DK147" s="76" t="str">
        <f t="shared" si="222"/>
        <v xml:space="preserve"> </v>
      </c>
      <c r="DL147" s="76" t="str">
        <f t="shared" si="223"/>
        <v/>
      </c>
      <c r="DM147" s="76"/>
      <c r="DN147" s="76" t="str">
        <f t="shared" si="224"/>
        <v xml:space="preserve"> </v>
      </c>
      <c r="DO147" s="76" t="str">
        <f t="shared" si="225"/>
        <v/>
      </c>
      <c r="DP147" s="76"/>
      <c r="DQ147" s="76" t="str">
        <f t="shared" si="226"/>
        <v xml:space="preserve"> </v>
      </c>
      <c r="DR147" s="76" t="str">
        <f t="shared" si="227"/>
        <v/>
      </c>
      <c r="DS147" s="76"/>
      <c r="DT147" s="76" t="e">
        <f t="shared" si="228"/>
        <v>#N/A</v>
      </c>
      <c r="DU147" s="76" t="str">
        <f t="shared" si="229"/>
        <v xml:space="preserve"> Pesos</v>
      </c>
      <c r="DV147" s="76" t="str">
        <f t="shared" si="230"/>
        <v xml:space="preserve"> </v>
      </c>
      <c r="DW147" s="76" t="str">
        <f t="shared" si="231"/>
        <v/>
      </c>
      <c r="DX147" s="76"/>
      <c r="DY147" s="76"/>
      <c r="DZ147" s="76"/>
      <c r="EA147" s="76" t="str">
        <f t="shared" si="232"/>
        <v xml:space="preserve"> </v>
      </c>
      <c r="EB147" s="76"/>
      <c r="EC147" s="76"/>
      <c r="ED147" s="76" t="str">
        <f t="shared" si="233"/>
        <v xml:space="preserve"> </v>
      </c>
      <c r="EE147" s="76"/>
      <c r="EF147" s="76"/>
      <c r="EG147" s="79" t="str">
        <f t="shared" si="234"/>
        <v xml:space="preserve"> </v>
      </c>
      <c r="EH147" s="76"/>
      <c r="EI147" s="76"/>
      <c r="EJ147" s="79" t="str">
        <f t="shared" si="235"/>
        <v xml:space="preserve"> </v>
      </c>
      <c r="EK147" s="76"/>
      <c r="EL147" s="76"/>
      <c r="EM147" s="79" t="str">
        <f t="shared" si="236"/>
        <v>Ciento Cuarenta y Cuatro Pesos</v>
      </c>
      <c r="EN147" s="79"/>
      <c r="EO147" s="79" t="str">
        <f t="shared" si="237"/>
        <v xml:space="preserve"> </v>
      </c>
      <c r="EP147" s="76"/>
    </row>
    <row r="148" spans="1:146" hidden="1" x14ac:dyDescent="0.2">
      <c r="A148" s="74">
        <v>145</v>
      </c>
      <c r="B148" s="75" t="str">
        <f t="shared" si="167"/>
        <v>Ciento Cuarenta y Cinco Pesos M/L</v>
      </c>
      <c r="C148" s="76"/>
      <c r="D148" s="77">
        <f t="shared" si="168"/>
        <v>145</v>
      </c>
      <c r="E148" s="76" t="str">
        <f t="shared" si="169"/>
        <v/>
      </c>
      <c r="F148" s="76" t="str">
        <f t="shared" si="170"/>
        <v xml:space="preserve"> Pesos</v>
      </c>
      <c r="G148" s="76" t="str">
        <f t="shared" si="171"/>
        <v xml:space="preserve">  billones</v>
      </c>
      <c r="H148" s="76"/>
      <c r="I148" s="76" t="str">
        <f t="shared" si="172"/>
        <v xml:space="preserve"> Pesos</v>
      </c>
      <c r="J148" s="76" t="s">
        <v>79</v>
      </c>
      <c r="K148" s="76"/>
      <c r="L148" s="76" t="str">
        <f t="shared" si="173"/>
        <v xml:space="preserve"> Pesos</v>
      </c>
      <c r="M148" s="76" t="str">
        <f t="shared" si="174"/>
        <v xml:space="preserve">  millones</v>
      </c>
      <c r="N148" s="76"/>
      <c r="O148" s="76" t="str">
        <f t="shared" si="175"/>
        <v xml:space="preserve"> Pesos</v>
      </c>
      <c r="P148" s="76" t="s">
        <v>79</v>
      </c>
      <c r="Q148" s="76"/>
      <c r="R148" s="76" t="str">
        <f t="shared" si="176"/>
        <v xml:space="preserve"> y </v>
      </c>
      <c r="S148" s="76" t="str">
        <f t="shared" si="177"/>
        <v xml:space="preserve"> Pesos</v>
      </c>
      <c r="T148" s="76" t="str">
        <f t="shared" si="178"/>
        <v xml:space="preserve"> Centavos</v>
      </c>
      <c r="U148" s="76" t="str">
        <f t="shared" si="179"/>
        <v xml:space="preserve"> centavos</v>
      </c>
      <c r="V148" s="76">
        <v>15</v>
      </c>
      <c r="W148" s="76">
        <v>14</v>
      </c>
      <c r="X148" s="76">
        <v>13</v>
      </c>
      <c r="Y148" s="76">
        <v>12</v>
      </c>
      <c r="Z148" s="76">
        <v>11</v>
      </c>
      <c r="AA148" s="76">
        <v>10</v>
      </c>
      <c r="AB148" s="76">
        <v>9</v>
      </c>
      <c r="AC148" s="76">
        <f t="shared" ref="AC148:AM163" si="238">AB148-1</f>
        <v>8</v>
      </c>
      <c r="AD148" s="76">
        <f t="shared" si="238"/>
        <v>7</v>
      </c>
      <c r="AE148" s="76">
        <f t="shared" si="238"/>
        <v>6</v>
      </c>
      <c r="AF148" s="76">
        <f t="shared" si="238"/>
        <v>5</v>
      </c>
      <c r="AG148" s="76">
        <f t="shared" si="238"/>
        <v>4</v>
      </c>
      <c r="AH148" s="76">
        <f t="shared" si="238"/>
        <v>3</v>
      </c>
      <c r="AI148" s="76">
        <f t="shared" si="238"/>
        <v>2</v>
      </c>
      <c r="AJ148" s="76">
        <f t="shared" si="238"/>
        <v>1</v>
      </c>
      <c r="AK148" s="76">
        <f t="shared" si="238"/>
        <v>0</v>
      </c>
      <c r="AL148" s="76">
        <f t="shared" si="238"/>
        <v>-1</v>
      </c>
      <c r="AM148" s="76">
        <f t="shared" si="238"/>
        <v>-2</v>
      </c>
      <c r="AN148" s="76"/>
      <c r="AO148" s="78">
        <f t="shared" si="165"/>
        <v>0</v>
      </c>
      <c r="AP148" s="78">
        <f t="shared" si="165"/>
        <v>0</v>
      </c>
      <c r="AQ148" s="78">
        <f t="shared" si="165"/>
        <v>0</v>
      </c>
      <c r="AR148" s="78">
        <f t="shared" si="165"/>
        <v>0</v>
      </c>
      <c r="AS148" s="78">
        <f t="shared" si="165"/>
        <v>0</v>
      </c>
      <c r="AT148" s="78">
        <f t="shared" si="165"/>
        <v>0</v>
      </c>
      <c r="AU148" s="78">
        <f t="shared" si="165"/>
        <v>0</v>
      </c>
      <c r="AV148" s="78">
        <f t="shared" si="165"/>
        <v>0</v>
      </c>
      <c r="AW148" s="78">
        <f t="shared" si="165"/>
        <v>0</v>
      </c>
      <c r="AX148" s="78">
        <f t="shared" si="164"/>
        <v>0</v>
      </c>
      <c r="AY148" s="78">
        <f t="shared" si="163"/>
        <v>0</v>
      </c>
      <c r="AZ148" s="78">
        <f t="shared" si="163"/>
        <v>0</v>
      </c>
      <c r="BA148" s="78">
        <f t="shared" si="163"/>
        <v>1</v>
      </c>
      <c r="BB148" s="78">
        <f t="shared" si="163"/>
        <v>14</v>
      </c>
      <c r="BC148" s="78">
        <f t="shared" si="163"/>
        <v>145</v>
      </c>
      <c r="BD148" s="78">
        <f t="shared" si="163"/>
        <v>1450</v>
      </c>
      <c r="BE148" s="78">
        <f t="shared" si="163"/>
        <v>14500</v>
      </c>
      <c r="BF148" s="76"/>
      <c r="BG148" s="76">
        <f t="shared" si="180"/>
        <v>0</v>
      </c>
      <c r="BH148" s="78">
        <f t="shared" si="181"/>
        <v>0</v>
      </c>
      <c r="BI148" s="78">
        <f t="shared" si="182"/>
        <v>0</v>
      </c>
      <c r="BJ148" s="78">
        <f t="shared" si="183"/>
        <v>0</v>
      </c>
      <c r="BK148" s="78">
        <f t="shared" si="184"/>
        <v>0</v>
      </c>
      <c r="BL148" s="78">
        <f t="shared" si="185"/>
        <v>0</v>
      </c>
      <c r="BM148" s="78">
        <f t="shared" si="186"/>
        <v>0</v>
      </c>
      <c r="BN148" s="78">
        <f t="shared" si="187"/>
        <v>0</v>
      </c>
      <c r="BO148" s="78">
        <f t="shared" si="188"/>
        <v>0</v>
      </c>
      <c r="BP148" s="78">
        <f t="shared" si="189"/>
        <v>0</v>
      </c>
      <c r="BQ148" s="78">
        <f t="shared" si="190"/>
        <v>0</v>
      </c>
      <c r="BR148" s="78">
        <f t="shared" si="191"/>
        <v>0</v>
      </c>
      <c r="BS148" s="78">
        <f t="shared" si="192"/>
        <v>100</v>
      </c>
      <c r="BT148" s="78">
        <f t="shared" si="193"/>
        <v>40</v>
      </c>
      <c r="BU148" s="78">
        <f t="shared" si="194"/>
        <v>5</v>
      </c>
      <c r="BV148" s="78">
        <f t="shared" si="195"/>
        <v>0</v>
      </c>
      <c r="BW148" s="78">
        <f t="shared" si="196"/>
        <v>0</v>
      </c>
      <c r="BX148" s="76"/>
      <c r="BY148" s="76"/>
      <c r="BZ148" s="78">
        <f t="shared" si="197"/>
        <v>0</v>
      </c>
      <c r="CA148" s="78"/>
      <c r="CB148" s="78"/>
      <c r="CC148" s="78">
        <f t="shared" si="198"/>
        <v>0</v>
      </c>
      <c r="CD148" s="78"/>
      <c r="CE148" s="78"/>
      <c r="CF148" s="78">
        <f t="shared" si="199"/>
        <v>0</v>
      </c>
      <c r="CG148" s="76"/>
      <c r="CH148" s="78"/>
      <c r="CI148" s="78">
        <f t="shared" si="200"/>
        <v>0</v>
      </c>
      <c r="CJ148" s="76"/>
      <c r="CK148" s="78"/>
      <c r="CL148" s="78">
        <f t="shared" si="201"/>
        <v>45</v>
      </c>
      <c r="CM148" s="76"/>
      <c r="CN148" s="78">
        <f t="shared" si="202"/>
        <v>0</v>
      </c>
      <c r="CO148" s="76"/>
      <c r="CP148" s="76"/>
      <c r="CQ148" s="76" t="str">
        <f t="shared" si="203"/>
        <v/>
      </c>
      <c r="CR148" s="76" t="str">
        <f t="shared" si="204"/>
        <v/>
      </c>
      <c r="CS148" s="76" t="str">
        <f t="shared" si="205"/>
        <v xml:space="preserve">   billones</v>
      </c>
      <c r="CT148" s="76" t="str">
        <f t="shared" si="206"/>
        <v/>
      </c>
      <c r="CU148" s="76" t="str">
        <f t="shared" si="207"/>
        <v/>
      </c>
      <c r="CV148" s="76" t="str">
        <f t="shared" si="208"/>
        <v xml:space="preserve">  mil</v>
      </c>
      <c r="CW148" s="76" t="str">
        <f t="shared" si="209"/>
        <v/>
      </c>
      <c r="CX148" s="76" t="str">
        <f t="shared" si="210"/>
        <v/>
      </c>
      <c r="CY148" s="76" t="str">
        <f t="shared" si="211"/>
        <v xml:space="preserve">   millones</v>
      </c>
      <c r="CZ148" s="76" t="str">
        <f t="shared" si="212"/>
        <v/>
      </c>
      <c r="DA148" s="76" t="str">
        <f t="shared" si="213"/>
        <v/>
      </c>
      <c r="DB148" s="76" t="str">
        <f t="shared" si="214"/>
        <v xml:space="preserve">  mil</v>
      </c>
      <c r="DC148" s="76" t="str">
        <f t="shared" si="215"/>
        <v xml:space="preserve">Ciento </v>
      </c>
      <c r="DD148" s="76" t="str">
        <f t="shared" si="216"/>
        <v xml:space="preserve">Cuarenta y </v>
      </c>
      <c r="DE148" s="76" t="str">
        <f t="shared" si="217"/>
        <v>Cinco Pesos</v>
      </c>
      <c r="DF148" s="76" t="str">
        <f t="shared" si="218"/>
        <v xml:space="preserve">  Centavos</v>
      </c>
      <c r="DG148" s="76" t="str">
        <f t="shared" si="219"/>
        <v xml:space="preserve">  centavos</v>
      </c>
      <c r="DH148" s="76" t="str">
        <f t="shared" si="220"/>
        <v xml:space="preserve"> </v>
      </c>
      <c r="DI148" s="76" t="str">
        <f t="shared" si="221"/>
        <v/>
      </c>
      <c r="DJ148" s="76"/>
      <c r="DK148" s="76" t="str">
        <f t="shared" si="222"/>
        <v xml:space="preserve"> </v>
      </c>
      <c r="DL148" s="76" t="str">
        <f t="shared" si="223"/>
        <v/>
      </c>
      <c r="DM148" s="76"/>
      <c r="DN148" s="76" t="str">
        <f t="shared" si="224"/>
        <v xml:space="preserve"> </v>
      </c>
      <c r="DO148" s="76" t="str">
        <f t="shared" si="225"/>
        <v/>
      </c>
      <c r="DP148" s="76"/>
      <c r="DQ148" s="76" t="str">
        <f t="shared" si="226"/>
        <v xml:space="preserve"> </v>
      </c>
      <c r="DR148" s="76" t="str">
        <f t="shared" si="227"/>
        <v/>
      </c>
      <c r="DS148" s="76"/>
      <c r="DT148" s="76" t="e">
        <f t="shared" si="228"/>
        <v>#N/A</v>
      </c>
      <c r="DU148" s="76" t="str">
        <f t="shared" si="229"/>
        <v xml:space="preserve"> Pesos</v>
      </c>
      <c r="DV148" s="76" t="str">
        <f t="shared" si="230"/>
        <v xml:space="preserve"> </v>
      </c>
      <c r="DW148" s="76" t="str">
        <f t="shared" si="231"/>
        <v/>
      </c>
      <c r="DX148" s="76"/>
      <c r="DY148" s="76"/>
      <c r="DZ148" s="76"/>
      <c r="EA148" s="76" t="str">
        <f t="shared" si="232"/>
        <v xml:space="preserve"> </v>
      </c>
      <c r="EB148" s="76"/>
      <c r="EC148" s="76"/>
      <c r="ED148" s="76" t="str">
        <f t="shared" si="233"/>
        <v xml:space="preserve"> </v>
      </c>
      <c r="EE148" s="76"/>
      <c r="EF148" s="76"/>
      <c r="EG148" s="79" t="str">
        <f t="shared" si="234"/>
        <v xml:space="preserve"> </v>
      </c>
      <c r="EH148" s="76"/>
      <c r="EI148" s="76"/>
      <c r="EJ148" s="79" t="str">
        <f t="shared" si="235"/>
        <v xml:space="preserve"> </v>
      </c>
      <c r="EK148" s="76"/>
      <c r="EL148" s="76"/>
      <c r="EM148" s="79" t="str">
        <f t="shared" si="236"/>
        <v>Ciento Cuarenta y Cinco Pesos</v>
      </c>
      <c r="EN148" s="79"/>
      <c r="EO148" s="79" t="str">
        <f t="shared" si="237"/>
        <v xml:space="preserve"> </v>
      </c>
      <c r="EP148" s="76"/>
    </row>
    <row r="149" spans="1:146" hidden="1" x14ac:dyDescent="0.2">
      <c r="A149" s="74">
        <v>146</v>
      </c>
      <c r="B149" s="75" t="str">
        <f t="shared" si="167"/>
        <v>Ciento Cuarenta y Seis Pesos M/L</v>
      </c>
      <c r="C149" s="76"/>
      <c r="D149" s="77">
        <f t="shared" si="168"/>
        <v>146</v>
      </c>
      <c r="E149" s="76" t="str">
        <f t="shared" si="169"/>
        <v/>
      </c>
      <c r="F149" s="76" t="str">
        <f t="shared" si="170"/>
        <v xml:space="preserve"> Pesos</v>
      </c>
      <c r="G149" s="76" t="str">
        <f t="shared" si="171"/>
        <v xml:space="preserve">  billones</v>
      </c>
      <c r="H149" s="76"/>
      <c r="I149" s="76" t="str">
        <f t="shared" si="172"/>
        <v xml:space="preserve"> Pesos</v>
      </c>
      <c r="J149" s="76" t="s">
        <v>79</v>
      </c>
      <c r="K149" s="76"/>
      <c r="L149" s="76" t="str">
        <f t="shared" si="173"/>
        <v xml:space="preserve"> Pesos</v>
      </c>
      <c r="M149" s="76" t="str">
        <f t="shared" si="174"/>
        <v xml:space="preserve">  millones</v>
      </c>
      <c r="N149" s="76"/>
      <c r="O149" s="76" t="str">
        <f t="shared" si="175"/>
        <v xml:space="preserve"> Pesos</v>
      </c>
      <c r="P149" s="76" t="s">
        <v>79</v>
      </c>
      <c r="Q149" s="76"/>
      <c r="R149" s="76" t="str">
        <f t="shared" si="176"/>
        <v xml:space="preserve"> y </v>
      </c>
      <c r="S149" s="76" t="str">
        <f t="shared" si="177"/>
        <v xml:space="preserve"> Pesos</v>
      </c>
      <c r="T149" s="76" t="str">
        <f t="shared" si="178"/>
        <v xml:space="preserve"> Centavos</v>
      </c>
      <c r="U149" s="76" t="str">
        <f t="shared" si="179"/>
        <v xml:space="preserve"> centavos</v>
      </c>
      <c r="V149" s="76">
        <v>15</v>
      </c>
      <c r="W149" s="76">
        <v>14</v>
      </c>
      <c r="X149" s="76">
        <v>13</v>
      </c>
      <c r="Y149" s="76">
        <v>12</v>
      </c>
      <c r="Z149" s="76">
        <v>11</v>
      </c>
      <c r="AA149" s="76">
        <v>10</v>
      </c>
      <c r="AB149" s="76">
        <v>9</v>
      </c>
      <c r="AC149" s="76">
        <f t="shared" si="238"/>
        <v>8</v>
      </c>
      <c r="AD149" s="76">
        <f t="shared" si="238"/>
        <v>7</v>
      </c>
      <c r="AE149" s="76">
        <f t="shared" si="238"/>
        <v>6</v>
      </c>
      <c r="AF149" s="76">
        <f t="shared" si="238"/>
        <v>5</v>
      </c>
      <c r="AG149" s="76">
        <f t="shared" si="238"/>
        <v>4</v>
      </c>
      <c r="AH149" s="76">
        <f t="shared" si="238"/>
        <v>3</v>
      </c>
      <c r="AI149" s="76">
        <f t="shared" si="238"/>
        <v>2</v>
      </c>
      <c r="AJ149" s="76">
        <f t="shared" si="238"/>
        <v>1</v>
      </c>
      <c r="AK149" s="76">
        <f t="shared" si="238"/>
        <v>0</v>
      </c>
      <c r="AL149" s="76">
        <f t="shared" si="238"/>
        <v>-1</v>
      </c>
      <c r="AM149" s="76">
        <f t="shared" si="238"/>
        <v>-2</v>
      </c>
      <c r="AN149" s="76"/>
      <c r="AO149" s="78">
        <f t="shared" si="165"/>
        <v>0</v>
      </c>
      <c r="AP149" s="78">
        <f t="shared" si="165"/>
        <v>0</v>
      </c>
      <c r="AQ149" s="78">
        <f t="shared" si="165"/>
        <v>0</v>
      </c>
      <c r="AR149" s="78">
        <f t="shared" si="165"/>
        <v>0</v>
      </c>
      <c r="AS149" s="78">
        <f t="shared" si="165"/>
        <v>0</v>
      </c>
      <c r="AT149" s="78">
        <f t="shared" si="165"/>
        <v>0</v>
      </c>
      <c r="AU149" s="78">
        <f t="shared" si="165"/>
        <v>0</v>
      </c>
      <c r="AV149" s="78">
        <f t="shared" si="165"/>
        <v>0</v>
      </c>
      <c r="AW149" s="78">
        <f t="shared" si="165"/>
        <v>0</v>
      </c>
      <c r="AX149" s="78">
        <f t="shared" si="164"/>
        <v>0</v>
      </c>
      <c r="AY149" s="78">
        <f t="shared" si="163"/>
        <v>0</v>
      </c>
      <c r="AZ149" s="78">
        <f t="shared" si="163"/>
        <v>0</v>
      </c>
      <c r="BA149" s="78">
        <f t="shared" si="163"/>
        <v>1</v>
      </c>
      <c r="BB149" s="78">
        <f t="shared" si="163"/>
        <v>14</v>
      </c>
      <c r="BC149" s="78">
        <f t="shared" si="163"/>
        <v>146</v>
      </c>
      <c r="BD149" s="78">
        <f t="shared" si="163"/>
        <v>1460</v>
      </c>
      <c r="BE149" s="78">
        <f t="shared" si="163"/>
        <v>14600</v>
      </c>
      <c r="BF149" s="76"/>
      <c r="BG149" s="76">
        <f t="shared" si="180"/>
        <v>0</v>
      </c>
      <c r="BH149" s="78">
        <f t="shared" si="181"/>
        <v>0</v>
      </c>
      <c r="BI149" s="78">
        <f t="shared" si="182"/>
        <v>0</v>
      </c>
      <c r="BJ149" s="78">
        <f t="shared" si="183"/>
        <v>0</v>
      </c>
      <c r="BK149" s="78">
        <f t="shared" si="184"/>
        <v>0</v>
      </c>
      <c r="BL149" s="78">
        <f t="shared" si="185"/>
        <v>0</v>
      </c>
      <c r="BM149" s="78">
        <f t="shared" si="186"/>
        <v>0</v>
      </c>
      <c r="BN149" s="78">
        <f t="shared" si="187"/>
        <v>0</v>
      </c>
      <c r="BO149" s="78">
        <f t="shared" si="188"/>
        <v>0</v>
      </c>
      <c r="BP149" s="78">
        <f t="shared" si="189"/>
        <v>0</v>
      </c>
      <c r="BQ149" s="78">
        <f t="shared" si="190"/>
        <v>0</v>
      </c>
      <c r="BR149" s="78">
        <f t="shared" si="191"/>
        <v>0</v>
      </c>
      <c r="BS149" s="78">
        <f t="shared" si="192"/>
        <v>100</v>
      </c>
      <c r="BT149" s="78">
        <f t="shared" si="193"/>
        <v>40</v>
      </c>
      <c r="BU149" s="78">
        <f t="shared" si="194"/>
        <v>6</v>
      </c>
      <c r="BV149" s="78">
        <f t="shared" si="195"/>
        <v>0</v>
      </c>
      <c r="BW149" s="78">
        <f t="shared" si="196"/>
        <v>0</v>
      </c>
      <c r="BX149" s="76"/>
      <c r="BY149" s="76"/>
      <c r="BZ149" s="78">
        <f t="shared" si="197"/>
        <v>0</v>
      </c>
      <c r="CA149" s="78"/>
      <c r="CB149" s="78"/>
      <c r="CC149" s="78">
        <f t="shared" si="198"/>
        <v>0</v>
      </c>
      <c r="CD149" s="78"/>
      <c r="CE149" s="78"/>
      <c r="CF149" s="78">
        <f t="shared" si="199"/>
        <v>0</v>
      </c>
      <c r="CG149" s="76"/>
      <c r="CH149" s="78"/>
      <c r="CI149" s="78">
        <f t="shared" si="200"/>
        <v>0</v>
      </c>
      <c r="CJ149" s="76"/>
      <c r="CK149" s="78"/>
      <c r="CL149" s="78">
        <f t="shared" si="201"/>
        <v>46</v>
      </c>
      <c r="CM149" s="76"/>
      <c r="CN149" s="78">
        <f t="shared" si="202"/>
        <v>0</v>
      </c>
      <c r="CO149" s="76"/>
      <c r="CP149" s="76"/>
      <c r="CQ149" s="76" t="str">
        <f t="shared" si="203"/>
        <v/>
      </c>
      <c r="CR149" s="76" t="str">
        <f t="shared" si="204"/>
        <v/>
      </c>
      <c r="CS149" s="76" t="str">
        <f t="shared" si="205"/>
        <v xml:space="preserve">   billones</v>
      </c>
      <c r="CT149" s="76" t="str">
        <f t="shared" si="206"/>
        <v/>
      </c>
      <c r="CU149" s="76" t="str">
        <f t="shared" si="207"/>
        <v/>
      </c>
      <c r="CV149" s="76" t="str">
        <f t="shared" si="208"/>
        <v xml:space="preserve">  mil</v>
      </c>
      <c r="CW149" s="76" t="str">
        <f t="shared" si="209"/>
        <v/>
      </c>
      <c r="CX149" s="76" t="str">
        <f t="shared" si="210"/>
        <v/>
      </c>
      <c r="CY149" s="76" t="str">
        <f t="shared" si="211"/>
        <v xml:space="preserve">   millones</v>
      </c>
      <c r="CZ149" s="76" t="str">
        <f t="shared" si="212"/>
        <v/>
      </c>
      <c r="DA149" s="76" t="str">
        <f t="shared" si="213"/>
        <v/>
      </c>
      <c r="DB149" s="76" t="str">
        <f t="shared" si="214"/>
        <v xml:space="preserve">  mil</v>
      </c>
      <c r="DC149" s="76" t="str">
        <f t="shared" si="215"/>
        <v xml:space="preserve">Ciento </v>
      </c>
      <c r="DD149" s="76" t="str">
        <f t="shared" si="216"/>
        <v xml:space="preserve">Cuarenta y </v>
      </c>
      <c r="DE149" s="76" t="str">
        <f t="shared" si="217"/>
        <v>Seis Pesos</v>
      </c>
      <c r="DF149" s="76" t="str">
        <f t="shared" si="218"/>
        <v xml:space="preserve">  Centavos</v>
      </c>
      <c r="DG149" s="76" t="str">
        <f t="shared" si="219"/>
        <v xml:space="preserve">  centavos</v>
      </c>
      <c r="DH149" s="76" t="str">
        <f t="shared" si="220"/>
        <v xml:space="preserve"> </v>
      </c>
      <c r="DI149" s="76" t="str">
        <f t="shared" si="221"/>
        <v/>
      </c>
      <c r="DJ149" s="76"/>
      <c r="DK149" s="76" t="str">
        <f t="shared" si="222"/>
        <v xml:space="preserve"> </v>
      </c>
      <c r="DL149" s="76" t="str">
        <f t="shared" si="223"/>
        <v/>
      </c>
      <c r="DM149" s="76"/>
      <c r="DN149" s="76" t="str">
        <f t="shared" si="224"/>
        <v xml:space="preserve"> </v>
      </c>
      <c r="DO149" s="76" t="str">
        <f t="shared" si="225"/>
        <v/>
      </c>
      <c r="DP149" s="76"/>
      <c r="DQ149" s="76" t="str">
        <f t="shared" si="226"/>
        <v xml:space="preserve"> </v>
      </c>
      <c r="DR149" s="76" t="str">
        <f t="shared" si="227"/>
        <v/>
      </c>
      <c r="DS149" s="76"/>
      <c r="DT149" s="76" t="e">
        <f t="shared" si="228"/>
        <v>#N/A</v>
      </c>
      <c r="DU149" s="76" t="str">
        <f t="shared" si="229"/>
        <v xml:space="preserve"> Pesos</v>
      </c>
      <c r="DV149" s="76" t="str">
        <f t="shared" si="230"/>
        <v xml:space="preserve"> </v>
      </c>
      <c r="DW149" s="76" t="str">
        <f t="shared" si="231"/>
        <v/>
      </c>
      <c r="DX149" s="76"/>
      <c r="DY149" s="76"/>
      <c r="DZ149" s="76"/>
      <c r="EA149" s="76" t="str">
        <f t="shared" si="232"/>
        <v xml:space="preserve"> </v>
      </c>
      <c r="EB149" s="76"/>
      <c r="EC149" s="76"/>
      <c r="ED149" s="76" t="str">
        <f t="shared" si="233"/>
        <v xml:space="preserve"> </v>
      </c>
      <c r="EE149" s="76"/>
      <c r="EF149" s="76"/>
      <c r="EG149" s="79" t="str">
        <f t="shared" si="234"/>
        <v xml:space="preserve"> </v>
      </c>
      <c r="EH149" s="76"/>
      <c r="EI149" s="76"/>
      <c r="EJ149" s="79" t="str">
        <f t="shared" si="235"/>
        <v xml:space="preserve"> </v>
      </c>
      <c r="EK149" s="76"/>
      <c r="EL149" s="76"/>
      <c r="EM149" s="79" t="str">
        <f t="shared" si="236"/>
        <v>Ciento Cuarenta y Seis Pesos</v>
      </c>
      <c r="EN149" s="79"/>
      <c r="EO149" s="79" t="str">
        <f t="shared" si="237"/>
        <v xml:space="preserve"> </v>
      </c>
      <c r="EP149" s="76"/>
    </row>
    <row r="150" spans="1:146" hidden="1" x14ac:dyDescent="0.2">
      <c r="A150" s="74">
        <v>147</v>
      </c>
      <c r="B150" s="75" t="str">
        <f t="shared" si="167"/>
        <v>Ciento Cuarenta y Siete Pesos M/L</v>
      </c>
      <c r="C150" s="76"/>
      <c r="D150" s="77">
        <f t="shared" si="168"/>
        <v>147</v>
      </c>
      <c r="E150" s="76" t="str">
        <f t="shared" si="169"/>
        <v/>
      </c>
      <c r="F150" s="76" t="str">
        <f t="shared" si="170"/>
        <v xml:space="preserve"> Pesos</v>
      </c>
      <c r="G150" s="76" t="str">
        <f t="shared" si="171"/>
        <v xml:space="preserve">  billones</v>
      </c>
      <c r="H150" s="76"/>
      <c r="I150" s="76" t="str">
        <f t="shared" si="172"/>
        <v xml:space="preserve"> Pesos</v>
      </c>
      <c r="J150" s="76" t="s">
        <v>79</v>
      </c>
      <c r="K150" s="76"/>
      <c r="L150" s="76" t="str">
        <f t="shared" si="173"/>
        <v xml:space="preserve"> Pesos</v>
      </c>
      <c r="M150" s="76" t="str">
        <f t="shared" si="174"/>
        <v xml:space="preserve">  millones</v>
      </c>
      <c r="N150" s="76"/>
      <c r="O150" s="76" t="str">
        <f t="shared" si="175"/>
        <v xml:space="preserve"> Pesos</v>
      </c>
      <c r="P150" s="76" t="s">
        <v>79</v>
      </c>
      <c r="Q150" s="76"/>
      <c r="R150" s="76" t="str">
        <f t="shared" si="176"/>
        <v xml:space="preserve"> y </v>
      </c>
      <c r="S150" s="76" t="str">
        <f t="shared" si="177"/>
        <v xml:space="preserve"> Pesos</v>
      </c>
      <c r="T150" s="76" t="str">
        <f t="shared" si="178"/>
        <v xml:space="preserve"> Centavos</v>
      </c>
      <c r="U150" s="76" t="str">
        <f t="shared" si="179"/>
        <v xml:space="preserve"> centavos</v>
      </c>
      <c r="V150" s="76">
        <v>15</v>
      </c>
      <c r="W150" s="76">
        <v>14</v>
      </c>
      <c r="X150" s="76">
        <v>13</v>
      </c>
      <c r="Y150" s="76">
        <v>12</v>
      </c>
      <c r="Z150" s="76">
        <v>11</v>
      </c>
      <c r="AA150" s="76">
        <v>10</v>
      </c>
      <c r="AB150" s="76">
        <v>9</v>
      </c>
      <c r="AC150" s="76">
        <f t="shared" si="238"/>
        <v>8</v>
      </c>
      <c r="AD150" s="76">
        <f t="shared" si="238"/>
        <v>7</v>
      </c>
      <c r="AE150" s="76">
        <f t="shared" si="238"/>
        <v>6</v>
      </c>
      <c r="AF150" s="76">
        <f t="shared" si="238"/>
        <v>5</v>
      </c>
      <c r="AG150" s="76">
        <f t="shared" si="238"/>
        <v>4</v>
      </c>
      <c r="AH150" s="76">
        <f t="shared" si="238"/>
        <v>3</v>
      </c>
      <c r="AI150" s="76">
        <f t="shared" si="238"/>
        <v>2</v>
      </c>
      <c r="AJ150" s="76">
        <f t="shared" si="238"/>
        <v>1</v>
      </c>
      <c r="AK150" s="76">
        <f t="shared" si="238"/>
        <v>0</v>
      </c>
      <c r="AL150" s="76">
        <f t="shared" si="238"/>
        <v>-1</v>
      </c>
      <c r="AM150" s="76">
        <f t="shared" si="238"/>
        <v>-2</v>
      </c>
      <c r="AN150" s="76"/>
      <c r="AO150" s="78">
        <f t="shared" si="165"/>
        <v>0</v>
      </c>
      <c r="AP150" s="78">
        <f t="shared" si="165"/>
        <v>0</v>
      </c>
      <c r="AQ150" s="78">
        <f t="shared" si="165"/>
        <v>0</v>
      </c>
      <c r="AR150" s="78">
        <f t="shared" si="165"/>
        <v>0</v>
      </c>
      <c r="AS150" s="78">
        <f t="shared" si="165"/>
        <v>0</v>
      </c>
      <c r="AT150" s="78">
        <f t="shared" si="165"/>
        <v>0</v>
      </c>
      <c r="AU150" s="78">
        <f t="shared" si="165"/>
        <v>0</v>
      </c>
      <c r="AV150" s="78">
        <f t="shared" si="165"/>
        <v>0</v>
      </c>
      <c r="AW150" s="78">
        <f t="shared" si="165"/>
        <v>0</v>
      </c>
      <c r="AX150" s="78">
        <f t="shared" si="164"/>
        <v>0</v>
      </c>
      <c r="AY150" s="78">
        <f t="shared" si="163"/>
        <v>0</v>
      </c>
      <c r="AZ150" s="78">
        <f t="shared" si="163"/>
        <v>0</v>
      </c>
      <c r="BA150" s="78">
        <f t="shared" si="163"/>
        <v>1</v>
      </c>
      <c r="BB150" s="78">
        <f t="shared" si="163"/>
        <v>14</v>
      </c>
      <c r="BC150" s="78">
        <f t="shared" si="163"/>
        <v>147</v>
      </c>
      <c r="BD150" s="78">
        <f t="shared" si="163"/>
        <v>1470</v>
      </c>
      <c r="BE150" s="78">
        <f t="shared" si="163"/>
        <v>14700</v>
      </c>
      <c r="BF150" s="76"/>
      <c r="BG150" s="76">
        <f t="shared" si="180"/>
        <v>0</v>
      </c>
      <c r="BH150" s="78">
        <f t="shared" si="181"/>
        <v>0</v>
      </c>
      <c r="BI150" s="78">
        <f t="shared" si="182"/>
        <v>0</v>
      </c>
      <c r="BJ150" s="78">
        <f t="shared" si="183"/>
        <v>0</v>
      </c>
      <c r="BK150" s="78">
        <f t="shared" si="184"/>
        <v>0</v>
      </c>
      <c r="BL150" s="78">
        <f t="shared" si="185"/>
        <v>0</v>
      </c>
      <c r="BM150" s="78">
        <f t="shared" si="186"/>
        <v>0</v>
      </c>
      <c r="BN150" s="78">
        <f t="shared" si="187"/>
        <v>0</v>
      </c>
      <c r="BO150" s="78">
        <f t="shared" si="188"/>
        <v>0</v>
      </c>
      <c r="BP150" s="78">
        <f t="shared" si="189"/>
        <v>0</v>
      </c>
      <c r="BQ150" s="78">
        <f t="shared" si="190"/>
        <v>0</v>
      </c>
      <c r="BR150" s="78">
        <f t="shared" si="191"/>
        <v>0</v>
      </c>
      <c r="BS150" s="78">
        <f t="shared" si="192"/>
        <v>100</v>
      </c>
      <c r="BT150" s="78">
        <f t="shared" si="193"/>
        <v>40</v>
      </c>
      <c r="BU150" s="78">
        <f t="shared" si="194"/>
        <v>7</v>
      </c>
      <c r="BV150" s="78">
        <f t="shared" si="195"/>
        <v>0</v>
      </c>
      <c r="BW150" s="78">
        <f t="shared" si="196"/>
        <v>0</v>
      </c>
      <c r="BX150" s="76"/>
      <c r="BY150" s="76"/>
      <c r="BZ150" s="78">
        <f t="shared" si="197"/>
        <v>0</v>
      </c>
      <c r="CA150" s="78"/>
      <c r="CB150" s="78"/>
      <c r="CC150" s="78">
        <f t="shared" si="198"/>
        <v>0</v>
      </c>
      <c r="CD150" s="78"/>
      <c r="CE150" s="78"/>
      <c r="CF150" s="78">
        <f t="shared" si="199"/>
        <v>0</v>
      </c>
      <c r="CG150" s="76"/>
      <c r="CH150" s="78"/>
      <c r="CI150" s="78">
        <f t="shared" si="200"/>
        <v>0</v>
      </c>
      <c r="CJ150" s="76"/>
      <c r="CK150" s="78"/>
      <c r="CL150" s="78">
        <f t="shared" si="201"/>
        <v>47</v>
      </c>
      <c r="CM150" s="76"/>
      <c r="CN150" s="78">
        <f t="shared" si="202"/>
        <v>0</v>
      </c>
      <c r="CO150" s="76"/>
      <c r="CP150" s="76"/>
      <c r="CQ150" s="76" t="str">
        <f t="shared" si="203"/>
        <v/>
      </c>
      <c r="CR150" s="76" t="str">
        <f t="shared" si="204"/>
        <v/>
      </c>
      <c r="CS150" s="76" t="str">
        <f t="shared" si="205"/>
        <v xml:space="preserve">   billones</v>
      </c>
      <c r="CT150" s="76" t="str">
        <f t="shared" si="206"/>
        <v/>
      </c>
      <c r="CU150" s="76" t="str">
        <f t="shared" si="207"/>
        <v/>
      </c>
      <c r="CV150" s="76" t="str">
        <f t="shared" si="208"/>
        <v xml:space="preserve">  mil</v>
      </c>
      <c r="CW150" s="76" t="str">
        <f t="shared" si="209"/>
        <v/>
      </c>
      <c r="CX150" s="76" t="str">
        <f t="shared" si="210"/>
        <v/>
      </c>
      <c r="CY150" s="76" t="str">
        <f t="shared" si="211"/>
        <v xml:space="preserve">   millones</v>
      </c>
      <c r="CZ150" s="76" t="str">
        <f t="shared" si="212"/>
        <v/>
      </c>
      <c r="DA150" s="76" t="str">
        <f t="shared" si="213"/>
        <v/>
      </c>
      <c r="DB150" s="76" t="str">
        <f t="shared" si="214"/>
        <v xml:space="preserve">  mil</v>
      </c>
      <c r="DC150" s="76" t="str">
        <f t="shared" si="215"/>
        <v xml:space="preserve">Ciento </v>
      </c>
      <c r="DD150" s="76" t="str">
        <f t="shared" si="216"/>
        <v xml:space="preserve">Cuarenta y </v>
      </c>
      <c r="DE150" s="76" t="str">
        <f t="shared" si="217"/>
        <v>Siete Pesos</v>
      </c>
      <c r="DF150" s="76" t="str">
        <f t="shared" si="218"/>
        <v xml:space="preserve">  Centavos</v>
      </c>
      <c r="DG150" s="76" t="str">
        <f t="shared" si="219"/>
        <v xml:space="preserve">  centavos</v>
      </c>
      <c r="DH150" s="76" t="str">
        <f t="shared" si="220"/>
        <v xml:space="preserve"> </v>
      </c>
      <c r="DI150" s="76" t="str">
        <f t="shared" si="221"/>
        <v/>
      </c>
      <c r="DJ150" s="76"/>
      <c r="DK150" s="76" t="str">
        <f t="shared" si="222"/>
        <v xml:space="preserve"> </v>
      </c>
      <c r="DL150" s="76" t="str">
        <f t="shared" si="223"/>
        <v/>
      </c>
      <c r="DM150" s="76"/>
      <c r="DN150" s="76" t="str">
        <f t="shared" si="224"/>
        <v xml:space="preserve"> </v>
      </c>
      <c r="DO150" s="76" t="str">
        <f t="shared" si="225"/>
        <v/>
      </c>
      <c r="DP150" s="76"/>
      <c r="DQ150" s="76" t="str">
        <f t="shared" si="226"/>
        <v xml:space="preserve"> </v>
      </c>
      <c r="DR150" s="76" t="str">
        <f t="shared" si="227"/>
        <v/>
      </c>
      <c r="DS150" s="76"/>
      <c r="DT150" s="76" t="e">
        <f t="shared" si="228"/>
        <v>#N/A</v>
      </c>
      <c r="DU150" s="76" t="str">
        <f t="shared" si="229"/>
        <v xml:space="preserve"> Pesos</v>
      </c>
      <c r="DV150" s="76" t="str">
        <f t="shared" si="230"/>
        <v xml:space="preserve"> </v>
      </c>
      <c r="DW150" s="76" t="str">
        <f t="shared" si="231"/>
        <v/>
      </c>
      <c r="DX150" s="76"/>
      <c r="DY150" s="76"/>
      <c r="DZ150" s="76"/>
      <c r="EA150" s="76" t="str">
        <f t="shared" si="232"/>
        <v xml:space="preserve"> </v>
      </c>
      <c r="EB150" s="76"/>
      <c r="EC150" s="76"/>
      <c r="ED150" s="76" t="str">
        <f t="shared" si="233"/>
        <v xml:space="preserve"> </v>
      </c>
      <c r="EE150" s="76"/>
      <c r="EF150" s="76"/>
      <c r="EG150" s="79" t="str">
        <f t="shared" si="234"/>
        <v xml:space="preserve"> </v>
      </c>
      <c r="EH150" s="76"/>
      <c r="EI150" s="76"/>
      <c r="EJ150" s="79" t="str">
        <f t="shared" si="235"/>
        <v xml:space="preserve"> </v>
      </c>
      <c r="EK150" s="76"/>
      <c r="EL150" s="76"/>
      <c r="EM150" s="79" t="str">
        <f t="shared" si="236"/>
        <v>Ciento Cuarenta y Siete Pesos</v>
      </c>
      <c r="EN150" s="79"/>
      <c r="EO150" s="79" t="str">
        <f t="shared" si="237"/>
        <v xml:space="preserve"> </v>
      </c>
      <c r="EP150" s="76"/>
    </row>
    <row r="151" spans="1:146" hidden="1" x14ac:dyDescent="0.2">
      <c r="A151" s="74">
        <v>148</v>
      </c>
      <c r="B151" s="75" t="str">
        <f t="shared" si="167"/>
        <v>Ciento Cuarenta y Ocho Pesos M/L</v>
      </c>
      <c r="C151" s="76"/>
      <c r="D151" s="77">
        <f t="shared" si="168"/>
        <v>148</v>
      </c>
      <c r="E151" s="76" t="str">
        <f t="shared" si="169"/>
        <v/>
      </c>
      <c r="F151" s="76" t="str">
        <f t="shared" si="170"/>
        <v xml:space="preserve"> Pesos</v>
      </c>
      <c r="G151" s="76" t="str">
        <f t="shared" si="171"/>
        <v xml:space="preserve">  billones</v>
      </c>
      <c r="H151" s="76"/>
      <c r="I151" s="76" t="str">
        <f t="shared" si="172"/>
        <v xml:space="preserve"> Pesos</v>
      </c>
      <c r="J151" s="76" t="s">
        <v>79</v>
      </c>
      <c r="K151" s="76"/>
      <c r="L151" s="76" t="str">
        <f t="shared" si="173"/>
        <v xml:space="preserve"> Pesos</v>
      </c>
      <c r="M151" s="76" t="str">
        <f t="shared" si="174"/>
        <v xml:space="preserve">  millones</v>
      </c>
      <c r="N151" s="76"/>
      <c r="O151" s="76" t="str">
        <f t="shared" si="175"/>
        <v xml:space="preserve"> Pesos</v>
      </c>
      <c r="P151" s="76" t="s">
        <v>79</v>
      </c>
      <c r="Q151" s="76"/>
      <c r="R151" s="76" t="str">
        <f t="shared" si="176"/>
        <v xml:space="preserve"> y </v>
      </c>
      <c r="S151" s="76" t="str">
        <f t="shared" si="177"/>
        <v xml:space="preserve"> Pesos</v>
      </c>
      <c r="T151" s="76" t="str">
        <f t="shared" si="178"/>
        <v xml:space="preserve"> Centavos</v>
      </c>
      <c r="U151" s="76" t="str">
        <f t="shared" si="179"/>
        <v xml:space="preserve"> centavos</v>
      </c>
      <c r="V151" s="76">
        <v>15</v>
      </c>
      <c r="W151" s="76">
        <v>14</v>
      </c>
      <c r="X151" s="76">
        <v>13</v>
      </c>
      <c r="Y151" s="76">
        <v>12</v>
      </c>
      <c r="Z151" s="76">
        <v>11</v>
      </c>
      <c r="AA151" s="76">
        <v>10</v>
      </c>
      <c r="AB151" s="76">
        <v>9</v>
      </c>
      <c r="AC151" s="76">
        <f t="shared" si="238"/>
        <v>8</v>
      </c>
      <c r="AD151" s="76">
        <f t="shared" si="238"/>
        <v>7</v>
      </c>
      <c r="AE151" s="76">
        <f t="shared" si="238"/>
        <v>6</v>
      </c>
      <c r="AF151" s="76">
        <f t="shared" si="238"/>
        <v>5</v>
      </c>
      <c r="AG151" s="76">
        <f t="shared" si="238"/>
        <v>4</v>
      </c>
      <c r="AH151" s="76">
        <f t="shared" si="238"/>
        <v>3</v>
      </c>
      <c r="AI151" s="76">
        <f t="shared" si="238"/>
        <v>2</v>
      </c>
      <c r="AJ151" s="76">
        <f t="shared" si="238"/>
        <v>1</v>
      </c>
      <c r="AK151" s="76">
        <f t="shared" si="238"/>
        <v>0</v>
      </c>
      <c r="AL151" s="76">
        <f t="shared" si="238"/>
        <v>-1</v>
      </c>
      <c r="AM151" s="76">
        <f t="shared" si="238"/>
        <v>-2</v>
      </c>
      <c r="AN151" s="76"/>
      <c r="AO151" s="78">
        <f t="shared" si="165"/>
        <v>0</v>
      </c>
      <c r="AP151" s="78">
        <f t="shared" si="165"/>
        <v>0</v>
      </c>
      <c r="AQ151" s="78">
        <f t="shared" si="165"/>
        <v>0</v>
      </c>
      <c r="AR151" s="78">
        <f t="shared" si="165"/>
        <v>0</v>
      </c>
      <c r="AS151" s="78">
        <f t="shared" si="165"/>
        <v>0</v>
      </c>
      <c r="AT151" s="78">
        <f t="shared" si="165"/>
        <v>0</v>
      </c>
      <c r="AU151" s="78">
        <f t="shared" si="165"/>
        <v>0</v>
      </c>
      <c r="AV151" s="78">
        <f t="shared" si="165"/>
        <v>0</v>
      </c>
      <c r="AW151" s="78">
        <f t="shared" si="165"/>
        <v>0</v>
      </c>
      <c r="AX151" s="78">
        <f t="shared" si="164"/>
        <v>0</v>
      </c>
      <c r="AY151" s="78">
        <f t="shared" si="163"/>
        <v>0</v>
      </c>
      <c r="AZ151" s="78">
        <f t="shared" si="163"/>
        <v>0</v>
      </c>
      <c r="BA151" s="78">
        <f t="shared" si="163"/>
        <v>1</v>
      </c>
      <c r="BB151" s="78">
        <f t="shared" si="163"/>
        <v>14</v>
      </c>
      <c r="BC151" s="78">
        <f t="shared" si="163"/>
        <v>148</v>
      </c>
      <c r="BD151" s="78">
        <f t="shared" si="163"/>
        <v>1480</v>
      </c>
      <c r="BE151" s="78">
        <f t="shared" si="163"/>
        <v>14800</v>
      </c>
      <c r="BF151" s="76"/>
      <c r="BG151" s="76">
        <f t="shared" si="180"/>
        <v>0</v>
      </c>
      <c r="BH151" s="78">
        <f t="shared" si="181"/>
        <v>0</v>
      </c>
      <c r="BI151" s="78">
        <f t="shared" si="182"/>
        <v>0</v>
      </c>
      <c r="BJ151" s="78">
        <f t="shared" si="183"/>
        <v>0</v>
      </c>
      <c r="BK151" s="78">
        <f t="shared" si="184"/>
        <v>0</v>
      </c>
      <c r="BL151" s="78">
        <f t="shared" si="185"/>
        <v>0</v>
      </c>
      <c r="BM151" s="78">
        <f t="shared" si="186"/>
        <v>0</v>
      </c>
      <c r="BN151" s="78">
        <f t="shared" si="187"/>
        <v>0</v>
      </c>
      <c r="BO151" s="78">
        <f t="shared" si="188"/>
        <v>0</v>
      </c>
      <c r="BP151" s="78">
        <f t="shared" si="189"/>
        <v>0</v>
      </c>
      <c r="BQ151" s="78">
        <f t="shared" si="190"/>
        <v>0</v>
      </c>
      <c r="BR151" s="78">
        <f t="shared" si="191"/>
        <v>0</v>
      </c>
      <c r="BS151" s="78">
        <f t="shared" si="192"/>
        <v>100</v>
      </c>
      <c r="BT151" s="78">
        <f t="shared" si="193"/>
        <v>40</v>
      </c>
      <c r="BU151" s="78">
        <f t="shared" si="194"/>
        <v>8</v>
      </c>
      <c r="BV151" s="78">
        <f t="shared" si="195"/>
        <v>0</v>
      </c>
      <c r="BW151" s="78">
        <f t="shared" si="196"/>
        <v>0</v>
      </c>
      <c r="BX151" s="76"/>
      <c r="BY151" s="76"/>
      <c r="BZ151" s="78">
        <f t="shared" si="197"/>
        <v>0</v>
      </c>
      <c r="CA151" s="78"/>
      <c r="CB151" s="78"/>
      <c r="CC151" s="78">
        <f t="shared" si="198"/>
        <v>0</v>
      </c>
      <c r="CD151" s="78"/>
      <c r="CE151" s="78"/>
      <c r="CF151" s="78">
        <f t="shared" si="199"/>
        <v>0</v>
      </c>
      <c r="CG151" s="76"/>
      <c r="CH151" s="78"/>
      <c r="CI151" s="78">
        <f t="shared" si="200"/>
        <v>0</v>
      </c>
      <c r="CJ151" s="76"/>
      <c r="CK151" s="78"/>
      <c r="CL151" s="78">
        <f t="shared" si="201"/>
        <v>48</v>
      </c>
      <c r="CM151" s="76"/>
      <c r="CN151" s="78">
        <f t="shared" si="202"/>
        <v>0</v>
      </c>
      <c r="CO151" s="76"/>
      <c r="CP151" s="76"/>
      <c r="CQ151" s="76" t="str">
        <f t="shared" si="203"/>
        <v/>
      </c>
      <c r="CR151" s="76" t="str">
        <f t="shared" si="204"/>
        <v/>
      </c>
      <c r="CS151" s="76" t="str">
        <f t="shared" si="205"/>
        <v xml:space="preserve">   billones</v>
      </c>
      <c r="CT151" s="76" t="str">
        <f t="shared" si="206"/>
        <v/>
      </c>
      <c r="CU151" s="76" t="str">
        <f t="shared" si="207"/>
        <v/>
      </c>
      <c r="CV151" s="76" t="str">
        <f t="shared" si="208"/>
        <v xml:space="preserve">  mil</v>
      </c>
      <c r="CW151" s="76" t="str">
        <f t="shared" si="209"/>
        <v/>
      </c>
      <c r="CX151" s="76" t="str">
        <f t="shared" si="210"/>
        <v/>
      </c>
      <c r="CY151" s="76" t="str">
        <f t="shared" si="211"/>
        <v xml:space="preserve">   millones</v>
      </c>
      <c r="CZ151" s="76" t="str">
        <f t="shared" si="212"/>
        <v/>
      </c>
      <c r="DA151" s="76" t="str">
        <f t="shared" si="213"/>
        <v/>
      </c>
      <c r="DB151" s="76" t="str">
        <f t="shared" si="214"/>
        <v xml:space="preserve">  mil</v>
      </c>
      <c r="DC151" s="76" t="str">
        <f t="shared" si="215"/>
        <v xml:space="preserve">Ciento </v>
      </c>
      <c r="DD151" s="76" t="str">
        <f t="shared" si="216"/>
        <v xml:space="preserve">Cuarenta y </v>
      </c>
      <c r="DE151" s="76" t="str">
        <f t="shared" si="217"/>
        <v>Ocho Pesos</v>
      </c>
      <c r="DF151" s="76" t="str">
        <f t="shared" si="218"/>
        <v xml:space="preserve">  Centavos</v>
      </c>
      <c r="DG151" s="76" t="str">
        <f t="shared" si="219"/>
        <v xml:space="preserve">  centavos</v>
      </c>
      <c r="DH151" s="76" t="str">
        <f t="shared" si="220"/>
        <v xml:space="preserve"> </v>
      </c>
      <c r="DI151" s="76" t="str">
        <f t="shared" si="221"/>
        <v/>
      </c>
      <c r="DJ151" s="76"/>
      <c r="DK151" s="76" t="str">
        <f t="shared" si="222"/>
        <v xml:space="preserve"> </v>
      </c>
      <c r="DL151" s="76" t="str">
        <f t="shared" si="223"/>
        <v/>
      </c>
      <c r="DM151" s="76"/>
      <c r="DN151" s="76" t="str">
        <f t="shared" si="224"/>
        <v xml:space="preserve"> </v>
      </c>
      <c r="DO151" s="76" t="str">
        <f t="shared" si="225"/>
        <v/>
      </c>
      <c r="DP151" s="76"/>
      <c r="DQ151" s="76" t="str">
        <f t="shared" si="226"/>
        <v xml:space="preserve"> </v>
      </c>
      <c r="DR151" s="76" t="str">
        <f t="shared" si="227"/>
        <v/>
      </c>
      <c r="DS151" s="76"/>
      <c r="DT151" s="76" t="e">
        <f t="shared" si="228"/>
        <v>#N/A</v>
      </c>
      <c r="DU151" s="76" t="str">
        <f t="shared" si="229"/>
        <v xml:space="preserve"> Pesos</v>
      </c>
      <c r="DV151" s="76" t="str">
        <f t="shared" si="230"/>
        <v xml:space="preserve"> </v>
      </c>
      <c r="DW151" s="76" t="str">
        <f t="shared" si="231"/>
        <v/>
      </c>
      <c r="DX151" s="76"/>
      <c r="DY151" s="76"/>
      <c r="DZ151" s="76"/>
      <c r="EA151" s="76" t="str">
        <f t="shared" si="232"/>
        <v xml:space="preserve"> </v>
      </c>
      <c r="EB151" s="76"/>
      <c r="EC151" s="76"/>
      <c r="ED151" s="76" t="str">
        <f t="shared" si="233"/>
        <v xml:space="preserve"> </v>
      </c>
      <c r="EE151" s="76"/>
      <c r="EF151" s="76"/>
      <c r="EG151" s="79" t="str">
        <f t="shared" si="234"/>
        <v xml:space="preserve"> </v>
      </c>
      <c r="EH151" s="76"/>
      <c r="EI151" s="76"/>
      <c r="EJ151" s="79" t="str">
        <f t="shared" si="235"/>
        <v xml:space="preserve"> </v>
      </c>
      <c r="EK151" s="76"/>
      <c r="EL151" s="76"/>
      <c r="EM151" s="79" t="str">
        <f t="shared" si="236"/>
        <v>Ciento Cuarenta y Ocho Pesos</v>
      </c>
      <c r="EN151" s="79"/>
      <c r="EO151" s="79" t="str">
        <f t="shared" si="237"/>
        <v xml:space="preserve"> </v>
      </c>
      <c r="EP151" s="76"/>
    </row>
    <row r="152" spans="1:146" hidden="1" x14ac:dyDescent="0.2">
      <c r="A152" s="74">
        <v>149</v>
      </c>
      <c r="B152" s="75" t="str">
        <f t="shared" si="167"/>
        <v>Ciento Cuarenta y Nueve Pesos M/L</v>
      </c>
      <c r="C152" s="76"/>
      <c r="D152" s="77">
        <f t="shared" si="168"/>
        <v>149</v>
      </c>
      <c r="E152" s="76" t="str">
        <f t="shared" si="169"/>
        <v/>
      </c>
      <c r="F152" s="76" t="str">
        <f t="shared" si="170"/>
        <v xml:space="preserve"> Pesos</v>
      </c>
      <c r="G152" s="76" t="str">
        <f t="shared" si="171"/>
        <v xml:space="preserve">  billones</v>
      </c>
      <c r="H152" s="76"/>
      <c r="I152" s="76" t="str">
        <f t="shared" si="172"/>
        <v xml:space="preserve"> Pesos</v>
      </c>
      <c r="J152" s="76" t="s">
        <v>79</v>
      </c>
      <c r="K152" s="76"/>
      <c r="L152" s="76" t="str">
        <f t="shared" si="173"/>
        <v xml:space="preserve"> Pesos</v>
      </c>
      <c r="M152" s="76" t="str">
        <f t="shared" si="174"/>
        <v xml:space="preserve">  millones</v>
      </c>
      <c r="N152" s="76"/>
      <c r="O152" s="76" t="str">
        <f t="shared" si="175"/>
        <v xml:space="preserve"> Pesos</v>
      </c>
      <c r="P152" s="76" t="s">
        <v>79</v>
      </c>
      <c r="Q152" s="76"/>
      <c r="R152" s="76" t="str">
        <f t="shared" si="176"/>
        <v xml:space="preserve"> y </v>
      </c>
      <c r="S152" s="76" t="str">
        <f t="shared" si="177"/>
        <v xml:space="preserve"> Pesos</v>
      </c>
      <c r="T152" s="76" t="str">
        <f t="shared" si="178"/>
        <v xml:space="preserve"> Centavos</v>
      </c>
      <c r="U152" s="76" t="str">
        <f t="shared" si="179"/>
        <v xml:space="preserve"> centavos</v>
      </c>
      <c r="V152" s="76">
        <v>15</v>
      </c>
      <c r="W152" s="76">
        <v>14</v>
      </c>
      <c r="X152" s="76">
        <v>13</v>
      </c>
      <c r="Y152" s="76">
        <v>12</v>
      </c>
      <c r="Z152" s="76">
        <v>11</v>
      </c>
      <c r="AA152" s="76">
        <v>10</v>
      </c>
      <c r="AB152" s="76">
        <v>9</v>
      </c>
      <c r="AC152" s="76">
        <f t="shared" si="238"/>
        <v>8</v>
      </c>
      <c r="AD152" s="76">
        <f t="shared" si="238"/>
        <v>7</v>
      </c>
      <c r="AE152" s="76">
        <f t="shared" si="238"/>
        <v>6</v>
      </c>
      <c r="AF152" s="76">
        <f t="shared" si="238"/>
        <v>5</v>
      </c>
      <c r="AG152" s="76">
        <f t="shared" si="238"/>
        <v>4</v>
      </c>
      <c r="AH152" s="76">
        <f t="shared" si="238"/>
        <v>3</v>
      </c>
      <c r="AI152" s="76">
        <f t="shared" si="238"/>
        <v>2</v>
      </c>
      <c r="AJ152" s="76">
        <f t="shared" si="238"/>
        <v>1</v>
      </c>
      <c r="AK152" s="76">
        <f t="shared" si="238"/>
        <v>0</v>
      </c>
      <c r="AL152" s="76">
        <f t="shared" si="238"/>
        <v>-1</v>
      </c>
      <c r="AM152" s="76">
        <f t="shared" si="238"/>
        <v>-2</v>
      </c>
      <c r="AN152" s="76"/>
      <c r="AO152" s="78">
        <f t="shared" si="165"/>
        <v>0</v>
      </c>
      <c r="AP152" s="78">
        <f t="shared" si="165"/>
        <v>0</v>
      </c>
      <c r="AQ152" s="78">
        <f t="shared" si="165"/>
        <v>0</v>
      </c>
      <c r="AR152" s="78">
        <f t="shared" si="165"/>
        <v>0</v>
      </c>
      <c r="AS152" s="78">
        <f t="shared" si="165"/>
        <v>0</v>
      </c>
      <c r="AT152" s="78">
        <f t="shared" si="165"/>
        <v>0</v>
      </c>
      <c r="AU152" s="78">
        <f t="shared" si="165"/>
        <v>0</v>
      </c>
      <c r="AV152" s="78">
        <f t="shared" si="165"/>
        <v>0</v>
      </c>
      <c r="AW152" s="78">
        <f t="shared" si="165"/>
        <v>0</v>
      </c>
      <c r="AX152" s="78">
        <f t="shared" si="164"/>
        <v>0</v>
      </c>
      <c r="AY152" s="78">
        <f t="shared" si="163"/>
        <v>0</v>
      </c>
      <c r="AZ152" s="78">
        <f t="shared" si="163"/>
        <v>0</v>
      </c>
      <c r="BA152" s="78">
        <f t="shared" si="163"/>
        <v>1</v>
      </c>
      <c r="BB152" s="78">
        <f t="shared" si="163"/>
        <v>14</v>
      </c>
      <c r="BC152" s="78">
        <f t="shared" si="163"/>
        <v>149</v>
      </c>
      <c r="BD152" s="78">
        <f t="shared" si="163"/>
        <v>1490</v>
      </c>
      <c r="BE152" s="78">
        <f t="shared" si="163"/>
        <v>14900</v>
      </c>
      <c r="BF152" s="76"/>
      <c r="BG152" s="76">
        <f t="shared" si="180"/>
        <v>0</v>
      </c>
      <c r="BH152" s="78">
        <f t="shared" si="181"/>
        <v>0</v>
      </c>
      <c r="BI152" s="78">
        <f t="shared" si="182"/>
        <v>0</v>
      </c>
      <c r="BJ152" s="78">
        <f t="shared" si="183"/>
        <v>0</v>
      </c>
      <c r="BK152" s="78">
        <f t="shared" si="184"/>
        <v>0</v>
      </c>
      <c r="BL152" s="78">
        <f t="shared" si="185"/>
        <v>0</v>
      </c>
      <c r="BM152" s="78">
        <f t="shared" si="186"/>
        <v>0</v>
      </c>
      <c r="BN152" s="78">
        <f t="shared" si="187"/>
        <v>0</v>
      </c>
      <c r="BO152" s="78">
        <f t="shared" si="188"/>
        <v>0</v>
      </c>
      <c r="BP152" s="78">
        <f t="shared" si="189"/>
        <v>0</v>
      </c>
      <c r="BQ152" s="78">
        <f t="shared" si="190"/>
        <v>0</v>
      </c>
      <c r="BR152" s="78">
        <f t="shared" si="191"/>
        <v>0</v>
      </c>
      <c r="BS152" s="78">
        <f t="shared" si="192"/>
        <v>100</v>
      </c>
      <c r="BT152" s="78">
        <f t="shared" si="193"/>
        <v>40</v>
      </c>
      <c r="BU152" s="78">
        <f t="shared" si="194"/>
        <v>9</v>
      </c>
      <c r="BV152" s="78">
        <f t="shared" si="195"/>
        <v>0</v>
      </c>
      <c r="BW152" s="78">
        <f t="shared" si="196"/>
        <v>0</v>
      </c>
      <c r="BX152" s="76"/>
      <c r="BY152" s="76"/>
      <c r="BZ152" s="78">
        <f t="shared" si="197"/>
        <v>0</v>
      </c>
      <c r="CA152" s="78"/>
      <c r="CB152" s="78"/>
      <c r="CC152" s="78">
        <f t="shared" si="198"/>
        <v>0</v>
      </c>
      <c r="CD152" s="78"/>
      <c r="CE152" s="78"/>
      <c r="CF152" s="78">
        <f t="shared" si="199"/>
        <v>0</v>
      </c>
      <c r="CG152" s="76"/>
      <c r="CH152" s="78"/>
      <c r="CI152" s="78">
        <f t="shared" si="200"/>
        <v>0</v>
      </c>
      <c r="CJ152" s="76"/>
      <c r="CK152" s="78"/>
      <c r="CL152" s="78">
        <f t="shared" si="201"/>
        <v>49</v>
      </c>
      <c r="CM152" s="76"/>
      <c r="CN152" s="78">
        <f t="shared" si="202"/>
        <v>0</v>
      </c>
      <c r="CO152" s="76"/>
      <c r="CP152" s="76"/>
      <c r="CQ152" s="76" t="str">
        <f t="shared" si="203"/>
        <v/>
      </c>
      <c r="CR152" s="76" t="str">
        <f t="shared" si="204"/>
        <v/>
      </c>
      <c r="CS152" s="76" t="str">
        <f t="shared" si="205"/>
        <v xml:space="preserve">   billones</v>
      </c>
      <c r="CT152" s="76" t="str">
        <f t="shared" si="206"/>
        <v/>
      </c>
      <c r="CU152" s="76" t="str">
        <f t="shared" si="207"/>
        <v/>
      </c>
      <c r="CV152" s="76" t="str">
        <f t="shared" si="208"/>
        <v xml:space="preserve">  mil</v>
      </c>
      <c r="CW152" s="76" t="str">
        <f t="shared" si="209"/>
        <v/>
      </c>
      <c r="CX152" s="76" t="str">
        <f t="shared" si="210"/>
        <v/>
      </c>
      <c r="CY152" s="76" t="str">
        <f t="shared" si="211"/>
        <v xml:space="preserve">   millones</v>
      </c>
      <c r="CZ152" s="76" t="str">
        <f t="shared" si="212"/>
        <v/>
      </c>
      <c r="DA152" s="76" t="str">
        <f t="shared" si="213"/>
        <v/>
      </c>
      <c r="DB152" s="76" t="str">
        <f t="shared" si="214"/>
        <v xml:space="preserve">  mil</v>
      </c>
      <c r="DC152" s="76" t="str">
        <f t="shared" si="215"/>
        <v xml:space="preserve">Ciento </v>
      </c>
      <c r="DD152" s="76" t="str">
        <f t="shared" si="216"/>
        <v xml:space="preserve">Cuarenta y </v>
      </c>
      <c r="DE152" s="76" t="str">
        <f t="shared" si="217"/>
        <v>Nueve Pesos</v>
      </c>
      <c r="DF152" s="76" t="str">
        <f t="shared" si="218"/>
        <v xml:space="preserve">  Centavos</v>
      </c>
      <c r="DG152" s="76" t="str">
        <f t="shared" si="219"/>
        <v xml:space="preserve">  centavos</v>
      </c>
      <c r="DH152" s="76" t="str">
        <f t="shared" si="220"/>
        <v xml:space="preserve"> </v>
      </c>
      <c r="DI152" s="76" t="str">
        <f t="shared" si="221"/>
        <v/>
      </c>
      <c r="DJ152" s="76"/>
      <c r="DK152" s="76" t="str">
        <f t="shared" si="222"/>
        <v xml:space="preserve"> </v>
      </c>
      <c r="DL152" s="76" t="str">
        <f t="shared" si="223"/>
        <v/>
      </c>
      <c r="DM152" s="76"/>
      <c r="DN152" s="76" t="str">
        <f t="shared" si="224"/>
        <v xml:space="preserve"> </v>
      </c>
      <c r="DO152" s="76" t="str">
        <f t="shared" si="225"/>
        <v/>
      </c>
      <c r="DP152" s="76"/>
      <c r="DQ152" s="76" t="str">
        <f t="shared" si="226"/>
        <v xml:space="preserve"> </v>
      </c>
      <c r="DR152" s="76" t="str">
        <f t="shared" si="227"/>
        <v/>
      </c>
      <c r="DS152" s="76"/>
      <c r="DT152" s="76" t="e">
        <f t="shared" si="228"/>
        <v>#N/A</v>
      </c>
      <c r="DU152" s="76" t="str">
        <f t="shared" si="229"/>
        <v xml:space="preserve"> Pesos</v>
      </c>
      <c r="DV152" s="76" t="str">
        <f t="shared" si="230"/>
        <v xml:space="preserve"> </v>
      </c>
      <c r="DW152" s="76" t="str">
        <f t="shared" si="231"/>
        <v/>
      </c>
      <c r="DX152" s="76"/>
      <c r="DY152" s="76"/>
      <c r="DZ152" s="76"/>
      <c r="EA152" s="76" t="str">
        <f t="shared" si="232"/>
        <v xml:space="preserve"> </v>
      </c>
      <c r="EB152" s="76"/>
      <c r="EC152" s="76"/>
      <c r="ED152" s="76" t="str">
        <f t="shared" si="233"/>
        <v xml:space="preserve"> </v>
      </c>
      <c r="EE152" s="76"/>
      <c r="EF152" s="76"/>
      <c r="EG152" s="79" t="str">
        <f t="shared" si="234"/>
        <v xml:space="preserve"> </v>
      </c>
      <c r="EH152" s="76"/>
      <c r="EI152" s="76"/>
      <c r="EJ152" s="79" t="str">
        <f t="shared" si="235"/>
        <v xml:space="preserve"> </v>
      </c>
      <c r="EK152" s="76"/>
      <c r="EL152" s="76"/>
      <c r="EM152" s="79" t="str">
        <f t="shared" si="236"/>
        <v>Ciento Cuarenta y Nueve Pesos</v>
      </c>
      <c r="EN152" s="79"/>
      <c r="EO152" s="79" t="str">
        <f t="shared" si="237"/>
        <v xml:space="preserve"> </v>
      </c>
      <c r="EP152" s="76"/>
    </row>
    <row r="153" spans="1:146" hidden="1" x14ac:dyDescent="0.2">
      <c r="A153" s="74">
        <v>150</v>
      </c>
      <c r="B153" s="75" t="str">
        <f t="shared" si="167"/>
        <v>Ciento Cincuenta Pesos M/L</v>
      </c>
      <c r="C153" s="76"/>
      <c r="D153" s="77">
        <f t="shared" si="168"/>
        <v>150</v>
      </c>
      <c r="E153" s="76" t="str">
        <f t="shared" si="169"/>
        <v/>
      </c>
      <c r="F153" s="76" t="str">
        <f t="shared" si="170"/>
        <v xml:space="preserve"> Pesos</v>
      </c>
      <c r="G153" s="76" t="str">
        <f t="shared" si="171"/>
        <v xml:space="preserve">  billones</v>
      </c>
      <c r="H153" s="76"/>
      <c r="I153" s="76" t="str">
        <f t="shared" si="172"/>
        <v xml:space="preserve"> Pesos</v>
      </c>
      <c r="J153" s="76" t="s">
        <v>79</v>
      </c>
      <c r="K153" s="76"/>
      <c r="L153" s="76" t="str">
        <f t="shared" si="173"/>
        <v xml:space="preserve"> Pesos</v>
      </c>
      <c r="M153" s="76" t="str">
        <f t="shared" si="174"/>
        <v xml:space="preserve">  millones</v>
      </c>
      <c r="N153" s="76"/>
      <c r="O153" s="76" t="str">
        <f t="shared" si="175"/>
        <v xml:space="preserve"> Pesos</v>
      </c>
      <c r="P153" s="76" t="s">
        <v>79</v>
      </c>
      <c r="Q153" s="76"/>
      <c r="R153" s="76" t="str">
        <f t="shared" si="176"/>
        <v xml:space="preserve"> Pesos</v>
      </c>
      <c r="S153" s="76" t="str">
        <f t="shared" si="177"/>
        <v xml:space="preserve"> Pesos</v>
      </c>
      <c r="T153" s="76" t="str">
        <f t="shared" si="178"/>
        <v xml:space="preserve"> Centavos</v>
      </c>
      <c r="U153" s="76" t="str">
        <f t="shared" si="179"/>
        <v xml:space="preserve"> centavos</v>
      </c>
      <c r="V153" s="76">
        <v>15</v>
      </c>
      <c r="W153" s="76">
        <v>14</v>
      </c>
      <c r="X153" s="76">
        <v>13</v>
      </c>
      <c r="Y153" s="76">
        <v>12</v>
      </c>
      <c r="Z153" s="76">
        <v>11</v>
      </c>
      <c r="AA153" s="76">
        <v>10</v>
      </c>
      <c r="AB153" s="76">
        <v>9</v>
      </c>
      <c r="AC153" s="76">
        <f t="shared" si="238"/>
        <v>8</v>
      </c>
      <c r="AD153" s="76">
        <f t="shared" si="238"/>
        <v>7</v>
      </c>
      <c r="AE153" s="76">
        <f t="shared" si="238"/>
        <v>6</v>
      </c>
      <c r="AF153" s="76">
        <f t="shared" si="238"/>
        <v>5</v>
      </c>
      <c r="AG153" s="76">
        <f t="shared" si="238"/>
        <v>4</v>
      </c>
      <c r="AH153" s="76">
        <f t="shared" si="238"/>
        <v>3</v>
      </c>
      <c r="AI153" s="76">
        <f t="shared" si="238"/>
        <v>2</v>
      </c>
      <c r="AJ153" s="76">
        <f t="shared" si="238"/>
        <v>1</v>
      </c>
      <c r="AK153" s="76">
        <f t="shared" si="238"/>
        <v>0</v>
      </c>
      <c r="AL153" s="76">
        <f t="shared" si="238"/>
        <v>-1</v>
      </c>
      <c r="AM153" s="76">
        <f t="shared" si="238"/>
        <v>-2</v>
      </c>
      <c r="AN153" s="76"/>
      <c r="AO153" s="78">
        <f t="shared" si="165"/>
        <v>0</v>
      </c>
      <c r="AP153" s="78">
        <f t="shared" si="165"/>
        <v>0</v>
      </c>
      <c r="AQ153" s="78">
        <f t="shared" si="165"/>
        <v>0</v>
      </c>
      <c r="AR153" s="78">
        <f t="shared" si="165"/>
        <v>0</v>
      </c>
      <c r="AS153" s="78">
        <f t="shared" si="165"/>
        <v>0</v>
      </c>
      <c r="AT153" s="78">
        <f t="shared" si="165"/>
        <v>0</v>
      </c>
      <c r="AU153" s="78">
        <f t="shared" si="165"/>
        <v>0</v>
      </c>
      <c r="AV153" s="78">
        <f t="shared" si="165"/>
        <v>0</v>
      </c>
      <c r="AW153" s="78">
        <f t="shared" si="165"/>
        <v>0</v>
      </c>
      <c r="AX153" s="78">
        <f t="shared" si="164"/>
        <v>0</v>
      </c>
      <c r="AY153" s="78">
        <f t="shared" si="163"/>
        <v>0</v>
      </c>
      <c r="AZ153" s="78">
        <f t="shared" si="163"/>
        <v>0</v>
      </c>
      <c r="BA153" s="78">
        <f t="shared" si="163"/>
        <v>1</v>
      </c>
      <c r="BB153" s="78">
        <f t="shared" si="163"/>
        <v>15</v>
      </c>
      <c r="BC153" s="78">
        <f t="shared" si="163"/>
        <v>150</v>
      </c>
      <c r="BD153" s="78">
        <f t="shared" si="163"/>
        <v>1500</v>
      </c>
      <c r="BE153" s="78">
        <f t="shared" si="163"/>
        <v>15000</v>
      </c>
      <c r="BF153" s="76"/>
      <c r="BG153" s="76">
        <f t="shared" si="180"/>
        <v>0</v>
      </c>
      <c r="BH153" s="78">
        <f t="shared" si="181"/>
        <v>0</v>
      </c>
      <c r="BI153" s="78">
        <f t="shared" si="182"/>
        <v>0</v>
      </c>
      <c r="BJ153" s="78">
        <f t="shared" si="183"/>
        <v>0</v>
      </c>
      <c r="BK153" s="78">
        <f t="shared" si="184"/>
        <v>0</v>
      </c>
      <c r="BL153" s="78">
        <f t="shared" si="185"/>
        <v>0</v>
      </c>
      <c r="BM153" s="78">
        <f t="shared" si="186"/>
        <v>0</v>
      </c>
      <c r="BN153" s="78">
        <f t="shared" si="187"/>
        <v>0</v>
      </c>
      <c r="BO153" s="78">
        <f t="shared" si="188"/>
        <v>0</v>
      </c>
      <c r="BP153" s="78">
        <f t="shared" si="189"/>
        <v>0</v>
      </c>
      <c r="BQ153" s="78">
        <f t="shared" si="190"/>
        <v>0</v>
      </c>
      <c r="BR153" s="78">
        <f t="shared" si="191"/>
        <v>0</v>
      </c>
      <c r="BS153" s="78">
        <f t="shared" si="192"/>
        <v>100</v>
      </c>
      <c r="BT153" s="78">
        <f t="shared" si="193"/>
        <v>50</v>
      </c>
      <c r="BU153" s="78">
        <f t="shared" si="194"/>
        <v>0</v>
      </c>
      <c r="BV153" s="78">
        <f t="shared" si="195"/>
        <v>0</v>
      </c>
      <c r="BW153" s="78">
        <f t="shared" si="196"/>
        <v>0</v>
      </c>
      <c r="BX153" s="76"/>
      <c r="BY153" s="76"/>
      <c r="BZ153" s="78">
        <f t="shared" si="197"/>
        <v>0</v>
      </c>
      <c r="CA153" s="78"/>
      <c r="CB153" s="78"/>
      <c r="CC153" s="78">
        <f t="shared" si="198"/>
        <v>0</v>
      </c>
      <c r="CD153" s="78"/>
      <c r="CE153" s="78"/>
      <c r="CF153" s="78">
        <f t="shared" si="199"/>
        <v>0</v>
      </c>
      <c r="CG153" s="76"/>
      <c r="CH153" s="78"/>
      <c r="CI153" s="78">
        <f t="shared" si="200"/>
        <v>0</v>
      </c>
      <c r="CJ153" s="76"/>
      <c r="CK153" s="78"/>
      <c r="CL153" s="78">
        <f t="shared" si="201"/>
        <v>50</v>
      </c>
      <c r="CM153" s="76"/>
      <c r="CN153" s="78">
        <f t="shared" si="202"/>
        <v>0</v>
      </c>
      <c r="CO153" s="76"/>
      <c r="CP153" s="76"/>
      <c r="CQ153" s="76" t="str">
        <f t="shared" si="203"/>
        <v/>
      </c>
      <c r="CR153" s="76" t="str">
        <f t="shared" si="204"/>
        <v/>
      </c>
      <c r="CS153" s="76" t="str">
        <f t="shared" si="205"/>
        <v xml:space="preserve">   billones</v>
      </c>
      <c r="CT153" s="76" t="str">
        <f t="shared" si="206"/>
        <v/>
      </c>
      <c r="CU153" s="76" t="str">
        <f t="shared" si="207"/>
        <v/>
      </c>
      <c r="CV153" s="76" t="str">
        <f t="shared" si="208"/>
        <v xml:space="preserve">  mil</v>
      </c>
      <c r="CW153" s="76" t="str">
        <f t="shared" si="209"/>
        <v/>
      </c>
      <c r="CX153" s="76" t="str">
        <f t="shared" si="210"/>
        <v/>
      </c>
      <c r="CY153" s="76" t="str">
        <f t="shared" si="211"/>
        <v xml:space="preserve">   millones</v>
      </c>
      <c r="CZ153" s="76" t="str">
        <f t="shared" si="212"/>
        <v/>
      </c>
      <c r="DA153" s="76" t="str">
        <f t="shared" si="213"/>
        <v/>
      </c>
      <c r="DB153" s="76" t="str">
        <f t="shared" si="214"/>
        <v xml:space="preserve">  mil</v>
      </c>
      <c r="DC153" s="76" t="str">
        <f t="shared" si="215"/>
        <v xml:space="preserve">Ciento </v>
      </c>
      <c r="DD153" s="76" t="str">
        <f t="shared" si="216"/>
        <v>Cincuenta Pesos</v>
      </c>
      <c r="DE153" s="76" t="str">
        <f t="shared" si="217"/>
        <v xml:space="preserve">  Pesos</v>
      </c>
      <c r="DF153" s="76" t="str">
        <f t="shared" si="218"/>
        <v xml:space="preserve">  Centavos</v>
      </c>
      <c r="DG153" s="76" t="str">
        <f t="shared" si="219"/>
        <v xml:space="preserve">  centavos</v>
      </c>
      <c r="DH153" s="76" t="str">
        <f t="shared" si="220"/>
        <v xml:space="preserve"> </v>
      </c>
      <c r="DI153" s="76" t="str">
        <f t="shared" si="221"/>
        <v/>
      </c>
      <c r="DJ153" s="76"/>
      <c r="DK153" s="76" t="str">
        <f t="shared" si="222"/>
        <v xml:space="preserve"> </v>
      </c>
      <c r="DL153" s="76" t="str">
        <f t="shared" si="223"/>
        <v/>
      </c>
      <c r="DM153" s="76"/>
      <c r="DN153" s="76" t="str">
        <f t="shared" si="224"/>
        <v xml:space="preserve"> </v>
      </c>
      <c r="DO153" s="76" t="str">
        <f t="shared" si="225"/>
        <v/>
      </c>
      <c r="DP153" s="76"/>
      <c r="DQ153" s="76" t="str">
        <f t="shared" si="226"/>
        <v xml:space="preserve"> </v>
      </c>
      <c r="DR153" s="76" t="str">
        <f t="shared" si="227"/>
        <v/>
      </c>
      <c r="DS153" s="76"/>
      <c r="DT153" s="76" t="str">
        <f t="shared" si="228"/>
        <v>Cincuenta</v>
      </c>
      <c r="DU153" s="76" t="str">
        <f t="shared" si="229"/>
        <v xml:space="preserve"> Pesos</v>
      </c>
      <c r="DV153" s="76" t="str">
        <f t="shared" si="230"/>
        <v xml:space="preserve"> </v>
      </c>
      <c r="DW153" s="76" t="str">
        <f t="shared" si="231"/>
        <v/>
      </c>
      <c r="DX153" s="76"/>
      <c r="DY153" s="76"/>
      <c r="DZ153" s="76"/>
      <c r="EA153" s="76" t="str">
        <f t="shared" si="232"/>
        <v xml:space="preserve"> </v>
      </c>
      <c r="EB153" s="76"/>
      <c r="EC153" s="76"/>
      <c r="ED153" s="76" t="str">
        <f t="shared" si="233"/>
        <v xml:space="preserve"> </v>
      </c>
      <c r="EE153" s="76"/>
      <c r="EF153" s="76"/>
      <c r="EG153" s="79" t="str">
        <f t="shared" si="234"/>
        <v xml:space="preserve"> </v>
      </c>
      <c r="EH153" s="76"/>
      <c r="EI153" s="76"/>
      <c r="EJ153" s="79" t="str">
        <f t="shared" si="235"/>
        <v xml:space="preserve"> </v>
      </c>
      <c r="EK153" s="76"/>
      <c r="EL153" s="76"/>
      <c r="EM153" s="79" t="str">
        <f t="shared" si="236"/>
        <v>Ciento Cincuenta Pesos</v>
      </c>
      <c r="EN153" s="79"/>
      <c r="EO153" s="79" t="str">
        <f t="shared" si="237"/>
        <v xml:space="preserve"> </v>
      </c>
      <c r="EP153" s="76"/>
    </row>
    <row r="154" spans="1:146" hidden="1" x14ac:dyDescent="0.2">
      <c r="A154" s="74">
        <v>151</v>
      </c>
      <c r="B154" s="75" t="str">
        <f t="shared" si="167"/>
        <v>Ciento Cincuenta y Un Pesos M/L</v>
      </c>
      <c r="C154" s="76"/>
      <c r="D154" s="77">
        <f t="shared" si="168"/>
        <v>151</v>
      </c>
      <c r="E154" s="76" t="str">
        <f t="shared" si="169"/>
        <v/>
      </c>
      <c r="F154" s="76" t="str">
        <f t="shared" si="170"/>
        <v xml:space="preserve"> Pesos</v>
      </c>
      <c r="G154" s="76" t="str">
        <f t="shared" si="171"/>
        <v xml:space="preserve">  billones</v>
      </c>
      <c r="H154" s="76"/>
      <c r="I154" s="76" t="str">
        <f t="shared" si="172"/>
        <v xml:space="preserve"> Pesos</v>
      </c>
      <c r="J154" s="76" t="s">
        <v>79</v>
      </c>
      <c r="K154" s="76"/>
      <c r="L154" s="76" t="str">
        <f t="shared" si="173"/>
        <v xml:space="preserve"> Pesos</v>
      </c>
      <c r="M154" s="76" t="str">
        <f t="shared" si="174"/>
        <v xml:space="preserve">  millones</v>
      </c>
      <c r="N154" s="76"/>
      <c r="O154" s="76" t="str">
        <f t="shared" si="175"/>
        <v xml:space="preserve"> Pesos</v>
      </c>
      <c r="P154" s="76" t="s">
        <v>79</v>
      </c>
      <c r="Q154" s="76"/>
      <c r="R154" s="76" t="str">
        <f t="shared" si="176"/>
        <v xml:space="preserve"> y </v>
      </c>
      <c r="S154" s="76" t="str">
        <f t="shared" si="177"/>
        <v xml:space="preserve"> Pesos</v>
      </c>
      <c r="T154" s="76" t="str">
        <f t="shared" si="178"/>
        <v xml:space="preserve"> Centavos</v>
      </c>
      <c r="U154" s="76" t="str">
        <f t="shared" si="179"/>
        <v xml:space="preserve"> centavos</v>
      </c>
      <c r="V154" s="76">
        <v>15</v>
      </c>
      <c r="W154" s="76">
        <v>14</v>
      </c>
      <c r="X154" s="76">
        <v>13</v>
      </c>
      <c r="Y154" s="76">
        <v>12</v>
      </c>
      <c r="Z154" s="76">
        <v>11</v>
      </c>
      <c r="AA154" s="76">
        <v>10</v>
      </c>
      <c r="AB154" s="76">
        <v>9</v>
      </c>
      <c r="AC154" s="76">
        <f t="shared" si="238"/>
        <v>8</v>
      </c>
      <c r="AD154" s="76">
        <f t="shared" si="238"/>
        <v>7</v>
      </c>
      <c r="AE154" s="76">
        <f t="shared" si="238"/>
        <v>6</v>
      </c>
      <c r="AF154" s="76">
        <f t="shared" si="238"/>
        <v>5</v>
      </c>
      <c r="AG154" s="76">
        <f t="shared" si="238"/>
        <v>4</v>
      </c>
      <c r="AH154" s="76">
        <f t="shared" si="238"/>
        <v>3</v>
      </c>
      <c r="AI154" s="76">
        <f t="shared" si="238"/>
        <v>2</v>
      </c>
      <c r="AJ154" s="76">
        <f t="shared" si="238"/>
        <v>1</v>
      </c>
      <c r="AK154" s="76">
        <f t="shared" si="238"/>
        <v>0</v>
      </c>
      <c r="AL154" s="76">
        <f t="shared" si="238"/>
        <v>-1</v>
      </c>
      <c r="AM154" s="76">
        <f t="shared" si="238"/>
        <v>-2</v>
      </c>
      <c r="AN154" s="76"/>
      <c r="AO154" s="78">
        <f t="shared" si="165"/>
        <v>0</v>
      </c>
      <c r="AP154" s="78">
        <f t="shared" si="165"/>
        <v>0</v>
      </c>
      <c r="AQ154" s="78">
        <f t="shared" si="165"/>
        <v>0</v>
      </c>
      <c r="AR154" s="78">
        <f t="shared" si="165"/>
        <v>0</v>
      </c>
      <c r="AS154" s="78">
        <f t="shared" si="165"/>
        <v>0</v>
      </c>
      <c r="AT154" s="78">
        <f t="shared" si="165"/>
        <v>0</v>
      </c>
      <c r="AU154" s="78">
        <f t="shared" si="165"/>
        <v>0</v>
      </c>
      <c r="AV154" s="78">
        <f t="shared" si="165"/>
        <v>0</v>
      </c>
      <c r="AW154" s="78">
        <f t="shared" si="165"/>
        <v>0</v>
      </c>
      <c r="AX154" s="78">
        <f t="shared" si="164"/>
        <v>0</v>
      </c>
      <c r="AY154" s="78">
        <f t="shared" si="163"/>
        <v>0</v>
      </c>
      <c r="AZ154" s="78">
        <f t="shared" si="163"/>
        <v>0</v>
      </c>
      <c r="BA154" s="78">
        <f t="shared" si="163"/>
        <v>1</v>
      </c>
      <c r="BB154" s="78">
        <f t="shared" si="163"/>
        <v>15</v>
      </c>
      <c r="BC154" s="78">
        <f t="shared" si="163"/>
        <v>151</v>
      </c>
      <c r="BD154" s="78">
        <f t="shared" si="163"/>
        <v>1510</v>
      </c>
      <c r="BE154" s="78">
        <f t="shared" si="163"/>
        <v>15100</v>
      </c>
      <c r="BF154" s="76"/>
      <c r="BG154" s="76">
        <f t="shared" si="180"/>
        <v>0</v>
      </c>
      <c r="BH154" s="78">
        <f t="shared" si="181"/>
        <v>0</v>
      </c>
      <c r="BI154" s="78">
        <f t="shared" si="182"/>
        <v>0</v>
      </c>
      <c r="BJ154" s="78">
        <f t="shared" si="183"/>
        <v>0</v>
      </c>
      <c r="BK154" s="78">
        <f t="shared" si="184"/>
        <v>0</v>
      </c>
      <c r="BL154" s="78">
        <f t="shared" si="185"/>
        <v>0</v>
      </c>
      <c r="BM154" s="78">
        <f t="shared" si="186"/>
        <v>0</v>
      </c>
      <c r="BN154" s="78">
        <f t="shared" si="187"/>
        <v>0</v>
      </c>
      <c r="BO154" s="78">
        <f t="shared" si="188"/>
        <v>0</v>
      </c>
      <c r="BP154" s="78">
        <f t="shared" si="189"/>
        <v>0</v>
      </c>
      <c r="BQ154" s="78">
        <f t="shared" si="190"/>
        <v>0</v>
      </c>
      <c r="BR154" s="78">
        <f t="shared" si="191"/>
        <v>0</v>
      </c>
      <c r="BS154" s="78">
        <f t="shared" si="192"/>
        <v>100</v>
      </c>
      <c r="BT154" s="78">
        <f t="shared" si="193"/>
        <v>50</v>
      </c>
      <c r="BU154" s="78">
        <f t="shared" si="194"/>
        <v>1</v>
      </c>
      <c r="BV154" s="78">
        <f t="shared" si="195"/>
        <v>0</v>
      </c>
      <c r="BW154" s="78">
        <f t="shared" si="196"/>
        <v>0</v>
      </c>
      <c r="BX154" s="76"/>
      <c r="BY154" s="76"/>
      <c r="BZ154" s="78">
        <f t="shared" si="197"/>
        <v>0</v>
      </c>
      <c r="CA154" s="78"/>
      <c r="CB154" s="78"/>
      <c r="CC154" s="78">
        <f t="shared" si="198"/>
        <v>0</v>
      </c>
      <c r="CD154" s="78"/>
      <c r="CE154" s="78"/>
      <c r="CF154" s="78">
        <f t="shared" si="199"/>
        <v>0</v>
      </c>
      <c r="CG154" s="76"/>
      <c r="CH154" s="78"/>
      <c r="CI154" s="78">
        <f t="shared" si="200"/>
        <v>0</v>
      </c>
      <c r="CJ154" s="76"/>
      <c r="CK154" s="78"/>
      <c r="CL154" s="78">
        <f t="shared" si="201"/>
        <v>51</v>
      </c>
      <c r="CM154" s="76"/>
      <c r="CN154" s="78">
        <f t="shared" si="202"/>
        <v>0</v>
      </c>
      <c r="CO154" s="76"/>
      <c r="CP154" s="76"/>
      <c r="CQ154" s="76" t="str">
        <f t="shared" si="203"/>
        <v/>
      </c>
      <c r="CR154" s="76" t="str">
        <f t="shared" si="204"/>
        <v/>
      </c>
      <c r="CS154" s="76" t="str">
        <f t="shared" si="205"/>
        <v xml:space="preserve">   billones</v>
      </c>
      <c r="CT154" s="76" t="str">
        <f t="shared" si="206"/>
        <v/>
      </c>
      <c r="CU154" s="76" t="str">
        <f t="shared" si="207"/>
        <v/>
      </c>
      <c r="CV154" s="76" t="str">
        <f t="shared" si="208"/>
        <v xml:space="preserve">  mil</v>
      </c>
      <c r="CW154" s="76" t="str">
        <f t="shared" si="209"/>
        <v/>
      </c>
      <c r="CX154" s="76" t="str">
        <f t="shared" si="210"/>
        <v/>
      </c>
      <c r="CY154" s="76" t="str">
        <f t="shared" si="211"/>
        <v xml:space="preserve">   millones</v>
      </c>
      <c r="CZ154" s="76" t="str">
        <f t="shared" si="212"/>
        <v/>
      </c>
      <c r="DA154" s="76" t="str">
        <f t="shared" si="213"/>
        <v/>
      </c>
      <c r="DB154" s="76" t="str">
        <f t="shared" si="214"/>
        <v xml:space="preserve">  mil</v>
      </c>
      <c r="DC154" s="76" t="str">
        <f t="shared" si="215"/>
        <v xml:space="preserve">Ciento </v>
      </c>
      <c r="DD154" s="76" t="str">
        <f t="shared" si="216"/>
        <v xml:space="preserve">Cincuenta y </v>
      </c>
      <c r="DE154" s="76" t="str">
        <f t="shared" si="217"/>
        <v>Un Pesos</v>
      </c>
      <c r="DF154" s="76" t="str">
        <f t="shared" si="218"/>
        <v xml:space="preserve">  Centavos</v>
      </c>
      <c r="DG154" s="76" t="str">
        <f t="shared" si="219"/>
        <v xml:space="preserve">  centavos</v>
      </c>
      <c r="DH154" s="76" t="str">
        <f t="shared" si="220"/>
        <v xml:space="preserve"> </v>
      </c>
      <c r="DI154" s="76" t="str">
        <f t="shared" si="221"/>
        <v/>
      </c>
      <c r="DJ154" s="76"/>
      <c r="DK154" s="76" t="str">
        <f t="shared" si="222"/>
        <v xml:space="preserve"> </v>
      </c>
      <c r="DL154" s="76" t="str">
        <f t="shared" si="223"/>
        <v/>
      </c>
      <c r="DM154" s="76"/>
      <c r="DN154" s="76" t="str">
        <f t="shared" si="224"/>
        <v xml:space="preserve"> </v>
      </c>
      <c r="DO154" s="76" t="str">
        <f t="shared" si="225"/>
        <v/>
      </c>
      <c r="DP154" s="76"/>
      <c r="DQ154" s="76" t="str">
        <f t="shared" si="226"/>
        <v xml:space="preserve"> </v>
      </c>
      <c r="DR154" s="76" t="str">
        <f t="shared" si="227"/>
        <v/>
      </c>
      <c r="DS154" s="76"/>
      <c r="DT154" s="76" t="e">
        <f t="shared" si="228"/>
        <v>#N/A</v>
      </c>
      <c r="DU154" s="76" t="str">
        <f t="shared" si="229"/>
        <v xml:space="preserve"> Pesos</v>
      </c>
      <c r="DV154" s="76" t="str">
        <f t="shared" si="230"/>
        <v xml:space="preserve"> </v>
      </c>
      <c r="DW154" s="76" t="str">
        <f t="shared" si="231"/>
        <v/>
      </c>
      <c r="DX154" s="76"/>
      <c r="DY154" s="76"/>
      <c r="DZ154" s="76"/>
      <c r="EA154" s="76" t="str">
        <f t="shared" si="232"/>
        <v xml:space="preserve"> </v>
      </c>
      <c r="EB154" s="76"/>
      <c r="EC154" s="76"/>
      <c r="ED154" s="76" t="str">
        <f t="shared" si="233"/>
        <v xml:space="preserve"> </v>
      </c>
      <c r="EE154" s="76"/>
      <c r="EF154" s="76"/>
      <c r="EG154" s="79" t="str">
        <f t="shared" si="234"/>
        <v xml:space="preserve"> </v>
      </c>
      <c r="EH154" s="76"/>
      <c r="EI154" s="76"/>
      <c r="EJ154" s="79" t="str">
        <f t="shared" si="235"/>
        <v xml:space="preserve"> </v>
      </c>
      <c r="EK154" s="76"/>
      <c r="EL154" s="76"/>
      <c r="EM154" s="79" t="str">
        <f t="shared" si="236"/>
        <v>Ciento Cincuenta y Un Pesos</v>
      </c>
      <c r="EN154" s="79"/>
      <c r="EO154" s="79" t="str">
        <f t="shared" si="237"/>
        <v xml:space="preserve"> </v>
      </c>
      <c r="EP154" s="76"/>
    </row>
    <row r="155" spans="1:146" hidden="1" x14ac:dyDescent="0.2">
      <c r="A155" s="74">
        <v>152</v>
      </c>
      <c r="B155" s="75" t="str">
        <f t="shared" si="167"/>
        <v>Ciento Cincuenta y Dos Pesos M/L</v>
      </c>
      <c r="C155" s="76"/>
      <c r="D155" s="77">
        <f t="shared" si="168"/>
        <v>152</v>
      </c>
      <c r="E155" s="76" t="str">
        <f t="shared" si="169"/>
        <v/>
      </c>
      <c r="F155" s="76" t="str">
        <f t="shared" si="170"/>
        <v xml:space="preserve"> Pesos</v>
      </c>
      <c r="G155" s="76" t="str">
        <f t="shared" si="171"/>
        <v xml:space="preserve">  billones</v>
      </c>
      <c r="H155" s="76"/>
      <c r="I155" s="76" t="str">
        <f t="shared" si="172"/>
        <v xml:space="preserve"> Pesos</v>
      </c>
      <c r="J155" s="76" t="s">
        <v>79</v>
      </c>
      <c r="K155" s="76"/>
      <c r="L155" s="76" t="str">
        <f t="shared" si="173"/>
        <v xml:space="preserve"> Pesos</v>
      </c>
      <c r="M155" s="76" t="str">
        <f t="shared" si="174"/>
        <v xml:space="preserve">  millones</v>
      </c>
      <c r="N155" s="76"/>
      <c r="O155" s="76" t="str">
        <f t="shared" si="175"/>
        <v xml:space="preserve"> Pesos</v>
      </c>
      <c r="P155" s="76" t="s">
        <v>79</v>
      </c>
      <c r="Q155" s="76"/>
      <c r="R155" s="76" t="str">
        <f t="shared" si="176"/>
        <v xml:space="preserve"> y </v>
      </c>
      <c r="S155" s="76" t="str">
        <f t="shared" si="177"/>
        <v xml:space="preserve"> Pesos</v>
      </c>
      <c r="T155" s="76" t="str">
        <f t="shared" si="178"/>
        <v xml:space="preserve"> Centavos</v>
      </c>
      <c r="U155" s="76" t="str">
        <f t="shared" si="179"/>
        <v xml:space="preserve"> centavos</v>
      </c>
      <c r="V155" s="76">
        <v>15</v>
      </c>
      <c r="W155" s="76">
        <v>14</v>
      </c>
      <c r="X155" s="76">
        <v>13</v>
      </c>
      <c r="Y155" s="76">
        <v>12</v>
      </c>
      <c r="Z155" s="76">
        <v>11</v>
      </c>
      <c r="AA155" s="76">
        <v>10</v>
      </c>
      <c r="AB155" s="76">
        <v>9</v>
      </c>
      <c r="AC155" s="76">
        <f t="shared" si="238"/>
        <v>8</v>
      </c>
      <c r="AD155" s="76">
        <f t="shared" si="238"/>
        <v>7</v>
      </c>
      <c r="AE155" s="76">
        <f t="shared" si="238"/>
        <v>6</v>
      </c>
      <c r="AF155" s="76">
        <f t="shared" si="238"/>
        <v>5</v>
      </c>
      <c r="AG155" s="76">
        <f t="shared" si="238"/>
        <v>4</v>
      </c>
      <c r="AH155" s="76">
        <f t="shared" si="238"/>
        <v>3</v>
      </c>
      <c r="AI155" s="76">
        <f t="shared" si="238"/>
        <v>2</v>
      </c>
      <c r="AJ155" s="76">
        <f t="shared" si="238"/>
        <v>1</v>
      </c>
      <c r="AK155" s="76">
        <f t="shared" si="238"/>
        <v>0</v>
      </c>
      <c r="AL155" s="76">
        <f t="shared" si="238"/>
        <v>-1</v>
      </c>
      <c r="AM155" s="76">
        <f t="shared" si="238"/>
        <v>-2</v>
      </c>
      <c r="AN155" s="76"/>
      <c r="AO155" s="78">
        <f t="shared" si="165"/>
        <v>0</v>
      </c>
      <c r="AP155" s="78">
        <f t="shared" si="165"/>
        <v>0</v>
      </c>
      <c r="AQ155" s="78">
        <f t="shared" si="165"/>
        <v>0</v>
      </c>
      <c r="AR155" s="78">
        <f t="shared" ref="AR155:BA192" si="239">INT($D155/10^Z155)</f>
        <v>0</v>
      </c>
      <c r="AS155" s="78">
        <f t="shared" si="239"/>
        <v>0</v>
      </c>
      <c r="AT155" s="78">
        <f t="shared" si="239"/>
        <v>0</v>
      </c>
      <c r="AU155" s="78">
        <f t="shared" si="239"/>
        <v>0</v>
      </c>
      <c r="AV155" s="78">
        <f t="shared" si="239"/>
        <v>0</v>
      </c>
      <c r="AW155" s="78">
        <f t="shared" si="239"/>
        <v>0</v>
      </c>
      <c r="AX155" s="78">
        <f t="shared" si="164"/>
        <v>0</v>
      </c>
      <c r="AY155" s="78">
        <f t="shared" si="163"/>
        <v>0</v>
      </c>
      <c r="AZ155" s="78">
        <f t="shared" si="163"/>
        <v>0</v>
      </c>
      <c r="BA155" s="78">
        <f t="shared" si="163"/>
        <v>1</v>
      </c>
      <c r="BB155" s="78">
        <f t="shared" si="163"/>
        <v>15</v>
      </c>
      <c r="BC155" s="78">
        <f t="shared" si="163"/>
        <v>152</v>
      </c>
      <c r="BD155" s="78">
        <f t="shared" si="163"/>
        <v>1520</v>
      </c>
      <c r="BE155" s="78">
        <f t="shared" si="163"/>
        <v>15200</v>
      </c>
      <c r="BF155" s="76"/>
      <c r="BG155" s="76">
        <f t="shared" si="180"/>
        <v>0</v>
      </c>
      <c r="BH155" s="78">
        <f t="shared" si="181"/>
        <v>0</v>
      </c>
      <c r="BI155" s="78">
        <f t="shared" si="182"/>
        <v>0</v>
      </c>
      <c r="BJ155" s="78">
        <f t="shared" si="183"/>
        <v>0</v>
      </c>
      <c r="BK155" s="78">
        <f t="shared" si="184"/>
        <v>0</v>
      </c>
      <c r="BL155" s="78">
        <f t="shared" si="185"/>
        <v>0</v>
      </c>
      <c r="BM155" s="78">
        <f t="shared" si="186"/>
        <v>0</v>
      </c>
      <c r="BN155" s="78">
        <f t="shared" si="187"/>
        <v>0</v>
      </c>
      <c r="BO155" s="78">
        <f t="shared" si="188"/>
        <v>0</v>
      </c>
      <c r="BP155" s="78">
        <f t="shared" si="189"/>
        <v>0</v>
      </c>
      <c r="BQ155" s="78">
        <f t="shared" si="190"/>
        <v>0</v>
      </c>
      <c r="BR155" s="78">
        <f t="shared" si="191"/>
        <v>0</v>
      </c>
      <c r="BS155" s="78">
        <f t="shared" si="192"/>
        <v>100</v>
      </c>
      <c r="BT155" s="78">
        <f t="shared" si="193"/>
        <v>50</v>
      </c>
      <c r="BU155" s="78">
        <f t="shared" si="194"/>
        <v>2</v>
      </c>
      <c r="BV155" s="78">
        <f t="shared" si="195"/>
        <v>0</v>
      </c>
      <c r="BW155" s="78">
        <f t="shared" si="196"/>
        <v>0</v>
      </c>
      <c r="BX155" s="76"/>
      <c r="BY155" s="76"/>
      <c r="BZ155" s="78">
        <f t="shared" si="197"/>
        <v>0</v>
      </c>
      <c r="CA155" s="78"/>
      <c r="CB155" s="78"/>
      <c r="CC155" s="78">
        <f t="shared" si="198"/>
        <v>0</v>
      </c>
      <c r="CD155" s="78"/>
      <c r="CE155" s="78"/>
      <c r="CF155" s="78">
        <f t="shared" si="199"/>
        <v>0</v>
      </c>
      <c r="CG155" s="76"/>
      <c r="CH155" s="78"/>
      <c r="CI155" s="78">
        <f t="shared" si="200"/>
        <v>0</v>
      </c>
      <c r="CJ155" s="76"/>
      <c r="CK155" s="78"/>
      <c r="CL155" s="78">
        <f t="shared" si="201"/>
        <v>52</v>
      </c>
      <c r="CM155" s="76"/>
      <c r="CN155" s="78">
        <f t="shared" si="202"/>
        <v>0</v>
      </c>
      <c r="CO155" s="76"/>
      <c r="CP155" s="76"/>
      <c r="CQ155" s="76" t="str">
        <f t="shared" si="203"/>
        <v/>
      </c>
      <c r="CR155" s="76" t="str">
        <f t="shared" si="204"/>
        <v/>
      </c>
      <c r="CS155" s="76" t="str">
        <f t="shared" si="205"/>
        <v xml:space="preserve">   billones</v>
      </c>
      <c r="CT155" s="76" t="str">
        <f t="shared" si="206"/>
        <v/>
      </c>
      <c r="CU155" s="76" t="str">
        <f t="shared" si="207"/>
        <v/>
      </c>
      <c r="CV155" s="76" t="str">
        <f t="shared" si="208"/>
        <v xml:space="preserve">  mil</v>
      </c>
      <c r="CW155" s="76" t="str">
        <f t="shared" si="209"/>
        <v/>
      </c>
      <c r="CX155" s="76" t="str">
        <f t="shared" si="210"/>
        <v/>
      </c>
      <c r="CY155" s="76" t="str">
        <f t="shared" si="211"/>
        <v xml:space="preserve">   millones</v>
      </c>
      <c r="CZ155" s="76" t="str">
        <f t="shared" si="212"/>
        <v/>
      </c>
      <c r="DA155" s="76" t="str">
        <f t="shared" si="213"/>
        <v/>
      </c>
      <c r="DB155" s="76" t="str">
        <f t="shared" si="214"/>
        <v xml:space="preserve">  mil</v>
      </c>
      <c r="DC155" s="76" t="str">
        <f t="shared" si="215"/>
        <v xml:space="preserve">Ciento </v>
      </c>
      <c r="DD155" s="76" t="str">
        <f t="shared" si="216"/>
        <v xml:space="preserve">Cincuenta y </v>
      </c>
      <c r="DE155" s="76" t="str">
        <f t="shared" si="217"/>
        <v>Dos Pesos</v>
      </c>
      <c r="DF155" s="76" t="str">
        <f t="shared" si="218"/>
        <v xml:space="preserve">  Centavos</v>
      </c>
      <c r="DG155" s="76" t="str">
        <f t="shared" si="219"/>
        <v xml:space="preserve">  centavos</v>
      </c>
      <c r="DH155" s="76" t="str">
        <f t="shared" si="220"/>
        <v xml:space="preserve"> </v>
      </c>
      <c r="DI155" s="76" t="str">
        <f t="shared" si="221"/>
        <v/>
      </c>
      <c r="DJ155" s="76"/>
      <c r="DK155" s="76" t="str">
        <f t="shared" si="222"/>
        <v xml:space="preserve"> </v>
      </c>
      <c r="DL155" s="76" t="str">
        <f t="shared" si="223"/>
        <v/>
      </c>
      <c r="DM155" s="76"/>
      <c r="DN155" s="76" t="str">
        <f t="shared" si="224"/>
        <v xml:space="preserve"> </v>
      </c>
      <c r="DO155" s="76" t="str">
        <f t="shared" si="225"/>
        <v/>
      </c>
      <c r="DP155" s="76"/>
      <c r="DQ155" s="76" t="str">
        <f t="shared" si="226"/>
        <v xml:space="preserve"> </v>
      </c>
      <c r="DR155" s="76" t="str">
        <f t="shared" si="227"/>
        <v/>
      </c>
      <c r="DS155" s="76"/>
      <c r="DT155" s="76" t="e">
        <f t="shared" si="228"/>
        <v>#N/A</v>
      </c>
      <c r="DU155" s="76" t="str">
        <f t="shared" si="229"/>
        <v xml:space="preserve"> Pesos</v>
      </c>
      <c r="DV155" s="76" t="str">
        <f t="shared" si="230"/>
        <v xml:space="preserve"> </v>
      </c>
      <c r="DW155" s="76" t="str">
        <f t="shared" si="231"/>
        <v/>
      </c>
      <c r="DX155" s="76"/>
      <c r="DY155" s="76"/>
      <c r="DZ155" s="76"/>
      <c r="EA155" s="76" t="str">
        <f t="shared" si="232"/>
        <v xml:space="preserve"> </v>
      </c>
      <c r="EB155" s="76"/>
      <c r="EC155" s="76"/>
      <c r="ED155" s="76" t="str">
        <f t="shared" si="233"/>
        <v xml:space="preserve"> </v>
      </c>
      <c r="EE155" s="76"/>
      <c r="EF155" s="76"/>
      <c r="EG155" s="79" t="str">
        <f t="shared" si="234"/>
        <v xml:space="preserve"> </v>
      </c>
      <c r="EH155" s="76"/>
      <c r="EI155" s="76"/>
      <c r="EJ155" s="79" t="str">
        <f t="shared" si="235"/>
        <v xml:space="preserve"> </v>
      </c>
      <c r="EK155" s="76"/>
      <c r="EL155" s="76"/>
      <c r="EM155" s="79" t="str">
        <f t="shared" si="236"/>
        <v>Ciento Cincuenta y Dos Pesos</v>
      </c>
      <c r="EN155" s="79"/>
      <c r="EO155" s="79" t="str">
        <f t="shared" si="237"/>
        <v xml:space="preserve"> </v>
      </c>
      <c r="EP155" s="76"/>
    </row>
    <row r="156" spans="1:146" hidden="1" x14ac:dyDescent="0.2">
      <c r="A156" s="74">
        <v>153</v>
      </c>
      <c r="B156" s="75" t="str">
        <f t="shared" si="167"/>
        <v>Ciento Cincuenta y Tres Pesos M/L</v>
      </c>
      <c r="C156" s="76"/>
      <c r="D156" s="77">
        <f t="shared" si="168"/>
        <v>153</v>
      </c>
      <c r="E156" s="76" t="str">
        <f t="shared" si="169"/>
        <v/>
      </c>
      <c r="F156" s="76" t="str">
        <f t="shared" si="170"/>
        <v xml:space="preserve"> Pesos</v>
      </c>
      <c r="G156" s="76" t="str">
        <f t="shared" si="171"/>
        <v xml:space="preserve">  billones</v>
      </c>
      <c r="H156" s="76"/>
      <c r="I156" s="76" t="str">
        <f t="shared" si="172"/>
        <v xml:space="preserve"> Pesos</v>
      </c>
      <c r="J156" s="76" t="s">
        <v>79</v>
      </c>
      <c r="K156" s="76"/>
      <c r="L156" s="76" t="str">
        <f t="shared" si="173"/>
        <v xml:space="preserve"> Pesos</v>
      </c>
      <c r="M156" s="76" t="str">
        <f t="shared" si="174"/>
        <v xml:space="preserve">  millones</v>
      </c>
      <c r="N156" s="76"/>
      <c r="O156" s="76" t="str">
        <f t="shared" si="175"/>
        <v xml:space="preserve"> Pesos</v>
      </c>
      <c r="P156" s="76" t="s">
        <v>79</v>
      </c>
      <c r="Q156" s="76"/>
      <c r="R156" s="76" t="str">
        <f t="shared" si="176"/>
        <v xml:space="preserve"> y </v>
      </c>
      <c r="S156" s="76" t="str">
        <f t="shared" si="177"/>
        <v xml:space="preserve"> Pesos</v>
      </c>
      <c r="T156" s="76" t="str">
        <f t="shared" si="178"/>
        <v xml:space="preserve"> Centavos</v>
      </c>
      <c r="U156" s="76" t="str">
        <f t="shared" si="179"/>
        <v xml:space="preserve"> centavos</v>
      </c>
      <c r="V156" s="76">
        <v>15</v>
      </c>
      <c r="W156" s="76">
        <v>14</v>
      </c>
      <c r="X156" s="76">
        <v>13</v>
      </c>
      <c r="Y156" s="76">
        <v>12</v>
      </c>
      <c r="Z156" s="76">
        <v>11</v>
      </c>
      <c r="AA156" s="76">
        <v>10</v>
      </c>
      <c r="AB156" s="76">
        <v>9</v>
      </c>
      <c r="AC156" s="76">
        <f t="shared" si="238"/>
        <v>8</v>
      </c>
      <c r="AD156" s="76">
        <f t="shared" si="238"/>
        <v>7</v>
      </c>
      <c r="AE156" s="76">
        <f t="shared" si="238"/>
        <v>6</v>
      </c>
      <c r="AF156" s="76">
        <f t="shared" si="238"/>
        <v>5</v>
      </c>
      <c r="AG156" s="76">
        <f t="shared" si="238"/>
        <v>4</v>
      </c>
      <c r="AH156" s="76">
        <f t="shared" si="238"/>
        <v>3</v>
      </c>
      <c r="AI156" s="76">
        <f t="shared" si="238"/>
        <v>2</v>
      </c>
      <c r="AJ156" s="76">
        <f t="shared" si="238"/>
        <v>1</v>
      </c>
      <c r="AK156" s="76">
        <f t="shared" si="238"/>
        <v>0</v>
      </c>
      <c r="AL156" s="76">
        <f t="shared" si="238"/>
        <v>-1</v>
      </c>
      <c r="AM156" s="76">
        <f t="shared" si="238"/>
        <v>-2</v>
      </c>
      <c r="AN156" s="76"/>
      <c r="AO156" s="78">
        <f t="shared" ref="AO156:AO187" si="240">INT($D156/10^W156)</f>
        <v>0</v>
      </c>
      <c r="AP156" s="78">
        <f t="shared" ref="AP156:AP187" si="241">INT($D156/10^X156)</f>
        <v>0</v>
      </c>
      <c r="AQ156" s="78">
        <f t="shared" ref="AQ156:AQ187" si="242">INT($D156/10^Y156)</f>
        <v>0</v>
      </c>
      <c r="AR156" s="78">
        <f t="shared" si="239"/>
        <v>0</v>
      </c>
      <c r="AS156" s="78">
        <f t="shared" si="239"/>
        <v>0</v>
      </c>
      <c r="AT156" s="78">
        <f t="shared" si="239"/>
        <v>0</v>
      </c>
      <c r="AU156" s="78">
        <f t="shared" si="239"/>
        <v>0</v>
      </c>
      <c r="AV156" s="78">
        <f t="shared" si="239"/>
        <v>0</v>
      </c>
      <c r="AW156" s="78">
        <f t="shared" si="239"/>
        <v>0</v>
      </c>
      <c r="AX156" s="78">
        <f t="shared" si="164"/>
        <v>0</v>
      </c>
      <c r="AY156" s="78">
        <f t="shared" si="163"/>
        <v>0</v>
      </c>
      <c r="AZ156" s="78">
        <f t="shared" si="163"/>
        <v>0</v>
      </c>
      <c r="BA156" s="78">
        <f t="shared" si="163"/>
        <v>1</v>
      </c>
      <c r="BB156" s="78">
        <f t="shared" si="163"/>
        <v>15</v>
      </c>
      <c r="BC156" s="78">
        <f t="shared" si="163"/>
        <v>153</v>
      </c>
      <c r="BD156" s="78">
        <f t="shared" si="163"/>
        <v>1530</v>
      </c>
      <c r="BE156" s="78">
        <f t="shared" si="163"/>
        <v>15300</v>
      </c>
      <c r="BF156" s="76"/>
      <c r="BG156" s="76">
        <f t="shared" si="180"/>
        <v>0</v>
      </c>
      <c r="BH156" s="78">
        <f t="shared" si="181"/>
        <v>0</v>
      </c>
      <c r="BI156" s="78">
        <f t="shared" si="182"/>
        <v>0</v>
      </c>
      <c r="BJ156" s="78">
        <f t="shared" si="183"/>
        <v>0</v>
      </c>
      <c r="BK156" s="78">
        <f t="shared" si="184"/>
        <v>0</v>
      </c>
      <c r="BL156" s="78">
        <f t="shared" si="185"/>
        <v>0</v>
      </c>
      <c r="BM156" s="78">
        <f t="shared" si="186"/>
        <v>0</v>
      </c>
      <c r="BN156" s="78">
        <f t="shared" si="187"/>
        <v>0</v>
      </c>
      <c r="BO156" s="78">
        <f t="shared" si="188"/>
        <v>0</v>
      </c>
      <c r="BP156" s="78">
        <f t="shared" si="189"/>
        <v>0</v>
      </c>
      <c r="BQ156" s="78">
        <f t="shared" si="190"/>
        <v>0</v>
      </c>
      <c r="BR156" s="78">
        <f t="shared" si="191"/>
        <v>0</v>
      </c>
      <c r="BS156" s="78">
        <f t="shared" si="192"/>
        <v>100</v>
      </c>
      <c r="BT156" s="78">
        <f t="shared" si="193"/>
        <v>50</v>
      </c>
      <c r="BU156" s="78">
        <f t="shared" si="194"/>
        <v>3</v>
      </c>
      <c r="BV156" s="78">
        <f t="shared" si="195"/>
        <v>0</v>
      </c>
      <c r="BW156" s="78">
        <f t="shared" si="196"/>
        <v>0</v>
      </c>
      <c r="BX156" s="76"/>
      <c r="BY156" s="76"/>
      <c r="BZ156" s="78">
        <f t="shared" si="197"/>
        <v>0</v>
      </c>
      <c r="CA156" s="78"/>
      <c r="CB156" s="78"/>
      <c r="CC156" s="78">
        <f t="shared" si="198"/>
        <v>0</v>
      </c>
      <c r="CD156" s="78"/>
      <c r="CE156" s="78"/>
      <c r="CF156" s="78">
        <f t="shared" si="199"/>
        <v>0</v>
      </c>
      <c r="CG156" s="76"/>
      <c r="CH156" s="78"/>
      <c r="CI156" s="78">
        <f t="shared" si="200"/>
        <v>0</v>
      </c>
      <c r="CJ156" s="76"/>
      <c r="CK156" s="78"/>
      <c r="CL156" s="78">
        <f t="shared" si="201"/>
        <v>53</v>
      </c>
      <c r="CM156" s="76"/>
      <c r="CN156" s="78">
        <f t="shared" si="202"/>
        <v>0</v>
      </c>
      <c r="CO156" s="76"/>
      <c r="CP156" s="76"/>
      <c r="CQ156" s="76" t="str">
        <f t="shared" si="203"/>
        <v/>
      </c>
      <c r="CR156" s="76" t="str">
        <f t="shared" si="204"/>
        <v/>
      </c>
      <c r="CS156" s="76" t="str">
        <f t="shared" si="205"/>
        <v xml:space="preserve">   billones</v>
      </c>
      <c r="CT156" s="76" t="str">
        <f t="shared" si="206"/>
        <v/>
      </c>
      <c r="CU156" s="76" t="str">
        <f t="shared" si="207"/>
        <v/>
      </c>
      <c r="CV156" s="76" t="str">
        <f t="shared" si="208"/>
        <v xml:space="preserve">  mil</v>
      </c>
      <c r="CW156" s="76" t="str">
        <f t="shared" si="209"/>
        <v/>
      </c>
      <c r="CX156" s="76" t="str">
        <f t="shared" si="210"/>
        <v/>
      </c>
      <c r="CY156" s="76" t="str">
        <f t="shared" si="211"/>
        <v xml:space="preserve">   millones</v>
      </c>
      <c r="CZ156" s="76" t="str">
        <f t="shared" si="212"/>
        <v/>
      </c>
      <c r="DA156" s="76" t="str">
        <f t="shared" si="213"/>
        <v/>
      </c>
      <c r="DB156" s="76" t="str">
        <f t="shared" si="214"/>
        <v xml:space="preserve">  mil</v>
      </c>
      <c r="DC156" s="76" t="str">
        <f t="shared" si="215"/>
        <v xml:space="preserve">Ciento </v>
      </c>
      <c r="DD156" s="76" t="str">
        <f t="shared" si="216"/>
        <v xml:space="preserve">Cincuenta y </v>
      </c>
      <c r="DE156" s="76" t="str">
        <f t="shared" si="217"/>
        <v>Tres Pesos</v>
      </c>
      <c r="DF156" s="76" t="str">
        <f t="shared" si="218"/>
        <v xml:space="preserve">  Centavos</v>
      </c>
      <c r="DG156" s="76" t="str">
        <f t="shared" si="219"/>
        <v xml:space="preserve">  centavos</v>
      </c>
      <c r="DH156" s="76" t="str">
        <f t="shared" si="220"/>
        <v xml:space="preserve"> </v>
      </c>
      <c r="DI156" s="76" t="str">
        <f t="shared" si="221"/>
        <v/>
      </c>
      <c r="DJ156" s="76"/>
      <c r="DK156" s="76" t="str">
        <f t="shared" si="222"/>
        <v xml:space="preserve"> </v>
      </c>
      <c r="DL156" s="76" t="str">
        <f t="shared" si="223"/>
        <v/>
      </c>
      <c r="DM156" s="76"/>
      <c r="DN156" s="76" t="str">
        <f t="shared" si="224"/>
        <v xml:space="preserve"> </v>
      </c>
      <c r="DO156" s="76" t="str">
        <f t="shared" si="225"/>
        <v/>
      </c>
      <c r="DP156" s="76"/>
      <c r="DQ156" s="76" t="str">
        <f t="shared" si="226"/>
        <v xml:space="preserve"> </v>
      </c>
      <c r="DR156" s="76" t="str">
        <f t="shared" si="227"/>
        <v/>
      </c>
      <c r="DS156" s="76"/>
      <c r="DT156" s="76" t="e">
        <f t="shared" si="228"/>
        <v>#N/A</v>
      </c>
      <c r="DU156" s="76" t="str">
        <f t="shared" si="229"/>
        <v xml:space="preserve"> Pesos</v>
      </c>
      <c r="DV156" s="76" t="str">
        <f t="shared" si="230"/>
        <v xml:space="preserve"> </v>
      </c>
      <c r="DW156" s="76" t="str">
        <f t="shared" si="231"/>
        <v/>
      </c>
      <c r="DX156" s="76"/>
      <c r="DY156" s="76"/>
      <c r="DZ156" s="76"/>
      <c r="EA156" s="76" t="str">
        <f t="shared" si="232"/>
        <v xml:space="preserve"> </v>
      </c>
      <c r="EB156" s="76"/>
      <c r="EC156" s="76"/>
      <c r="ED156" s="76" t="str">
        <f t="shared" si="233"/>
        <v xml:space="preserve"> </v>
      </c>
      <c r="EE156" s="76"/>
      <c r="EF156" s="76"/>
      <c r="EG156" s="79" t="str">
        <f t="shared" si="234"/>
        <v xml:space="preserve"> </v>
      </c>
      <c r="EH156" s="76"/>
      <c r="EI156" s="76"/>
      <c r="EJ156" s="79" t="str">
        <f t="shared" si="235"/>
        <v xml:space="preserve"> </v>
      </c>
      <c r="EK156" s="76"/>
      <c r="EL156" s="76"/>
      <c r="EM156" s="79" t="str">
        <f t="shared" si="236"/>
        <v>Ciento Cincuenta y Tres Pesos</v>
      </c>
      <c r="EN156" s="79"/>
      <c r="EO156" s="79" t="str">
        <f t="shared" si="237"/>
        <v xml:space="preserve"> </v>
      </c>
      <c r="EP156" s="76"/>
    </row>
    <row r="157" spans="1:146" hidden="1" x14ac:dyDescent="0.2">
      <c r="A157" s="74">
        <v>154</v>
      </c>
      <c r="B157" s="75" t="str">
        <f t="shared" si="167"/>
        <v>Ciento Cincuenta y Cuatro Pesos M/L</v>
      </c>
      <c r="C157" s="76"/>
      <c r="D157" s="77">
        <f t="shared" si="168"/>
        <v>154</v>
      </c>
      <c r="E157" s="76" t="str">
        <f t="shared" si="169"/>
        <v/>
      </c>
      <c r="F157" s="76" t="str">
        <f t="shared" si="170"/>
        <v xml:space="preserve"> Pesos</v>
      </c>
      <c r="G157" s="76" t="str">
        <f t="shared" si="171"/>
        <v xml:space="preserve">  billones</v>
      </c>
      <c r="H157" s="76"/>
      <c r="I157" s="76" t="str">
        <f t="shared" si="172"/>
        <v xml:space="preserve"> Pesos</v>
      </c>
      <c r="J157" s="76" t="s">
        <v>79</v>
      </c>
      <c r="K157" s="76"/>
      <c r="L157" s="76" t="str">
        <f t="shared" si="173"/>
        <v xml:space="preserve"> Pesos</v>
      </c>
      <c r="M157" s="76" t="str">
        <f t="shared" si="174"/>
        <v xml:space="preserve">  millones</v>
      </c>
      <c r="N157" s="76"/>
      <c r="O157" s="76" t="str">
        <f t="shared" si="175"/>
        <v xml:space="preserve"> Pesos</v>
      </c>
      <c r="P157" s="76" t="s">
        <v>79</v>
      </c>
      <c r="Q157" s="76"/>
      <c r="R157" s="76" t="str">
        <f t="shared" si="176"/>
        <v xml:space="preserve"> y </v>
      </c>
      <c r="S157" s="76" t="str">
        <f t="shared" si="177"/>
        <v xml:space="preserve"> Pesos</v>
      </c>
      <c r="T157" s="76" t="str">
        <f t="shared" si="178"/>
        <v xml:space="preserve"> Centavos</v>
      </c>
      <c r="U157" s="76" t="str">
        <f t="shared" si="179"/>
        <v xml:space="preserve"> centavos</v>
      </c>
      <c r="V157" s="76">
        <v>15</v>
      </c>
      <c r="W157" s="76">
        <v>14</v>
      </c>
      <c r="X157" s="76">
        <v>13</v>
      </c>
      <c r="Y157" s="76">
        <v>12</v>
      </c>
      <c r="Z157" s="76">
        <v>11</v>
      </c>
      <c r="AA157" s="76">
        <v>10</v>
      </c>
      <c r="AB157" s="76">
        <v>9</v>
      </c>
      <c r="AC157" s="76">
        <f t="shared" si="238"/>
        <v>8</v>
      </c>
      <c r="AD157" s="76">
        <f t="shared" si="238"/>
        <v>7</v>
      </c>
      <c r="AE157" s="76">
        <f t="shared" si="238"/>
        <v>6</v>
      </c>
      <c r="AF157" s="76">
        <f t="shared" si="238"/>
        <v>5</v>
      </c>
      <c r="AG157" s="76">
        <f t="shared" si="238"/>
        <v>4</v>
      </c>
      <c r="AH157" s="76">
        <f t="shared" si="238"/>
        <v>3</v>
      </c>
      <c r="AI157" s="76">
        <f t="shared" si="238"/>
        <v>2</v>
      </c>
      <c r="AJ157" s="76">
        <f t="shared" si="238"/>
        <v>1</v>
      </c>
      <c r="AK157" s="76">
        <f t="shared" si="238"/>
        <v>0</v>
      </c>
      <c r="AL157" s="76">
        <f t="shared" si="238"/>
        <v>-1</v>
      </c>
      <c r="AM157" s="76">
        <f t="shared" si="238"/>
        <v>-2</v>
      </c>
      <c r="AN157" s="76"/>
      <c r="AO157" s="78">
        <f t="shared" si="240"/>
        <v>0</v>
      </c>
      <c r="AP157" s="78">
        <f t="shared" si="241"/>
        <v>0</v>
      </c>
      <c r="AQ157" s="78">
        <f t="shared" si="242"/>
        <v>0</v>
      </c>
      <c r="AR157" s="78">
        <f t="shared" si="239"/>
        <v>0</v>
      </c>
      <c r="AS157" s="78">
        <f t="shared" si="239"/>
        <v>0</v>
      </c>
      <c r="AT157" s="78">
        <f t="shared" si="239"/>
        <v>0</v>
      </c>
      <c r="AU157" s="78">
        <f t="shared" si="239"/>
        <v>0</v>
      </c>
      <c r="AV157" s="78">
        <f t="shared" si="239"/>
        <v>0</v>
      </c>
      <c r="AW157" s="78">
        <f t="shared" si="239"/>
        <v>0</v>
      </c>
      <c r="AX157" s="78">
        <f t="shared" si="164"/>
        <v>0</v>
      </c>
      <c r="AY157" s="78">
        <f t="shared" si="163"/>
        <v>0</v>
      </c>
      <c r="AZ157" s="78">
        <f t="shared" si="163"/>
        <v>0</v>
      </c>
      <c r="BA157" s="78">
        <f t="shared" si="163"/>
        <v>1</v>
      </c>
      <c r="BB157" s="78">
        <f t="shared" si="163"/>
        <v>15</v>
      </c>
      <c r="BC157" s="78">
        <f t="shared" si="163"/>
        <v>154</v>
      </c>
      <c r="BD157" s="78">
        <f t="shared" si="163"/>
        <v>1540</v>
      </c>
      <c r="BE157" s="78">
        <f t="shared" si="163"/>
        <v>15400</v>
      </c>
      <c r="BF157" s="76"/>
      <c r="BG157" s="76">
        <f t="shared" si="180"/>
        <v>0</v>
      </c>
      <c r="BH157" s="78">
        <f t="shared" si="181"/>
        <v>0</v>
      </c>
      <c r="BI157" s="78">
        <f t="shared" si="182"/>
        <v>0</v>
      </c>
      <c r="BJ157" s="78">
        <f t="shared" si="183"/>
        <v>0</v>
      </c>
      <c r="BK157" s="78">
        <f t="shared" si="184"/>
        <v>0</v>
      </c>
      <c r="BL157" s="78">
        <f t="shared" si="185"/>
        <v>0</v>
      </c>
      <c r="BM157" s="78">
        <f t="shared" si="186"/>
        <v>0</v>
      </c>
      <c r="BN157" s="78">
        <f t="shared" si="187"/>
        <v>0</v>
      </c>
      <c r="BO157" s="78">
        <f t="shared" si="188"/>
        <v>0</v>
      </c>
      <c r="BP157" s="78">
        <f t="shared" si="189"/>
        <v>0</v>
      </c>
      <c r="BQ157" s="78">
        <f t="shared" si="190"/>
        <v>0</v>
      </c>
      <c r="BR157" s="78">
        <f t="shared" si="191"/>
        <v>0</v>
      </c>
      <c r="BS157" s="78">
        <f t="shared" si="192"/>
        <v>100</v>
      </c>
      <c r="BT157" s="78">
        <f t="shared" si="193"/>
        <v>50</v>
      </c>
      <c r="BU157" s="78">
        <f t="shared" si="194"/>
        <v>4</v>
      </c>
      <c r="BV157" s="78">
        <f t="shared" si="195"/>
        <v>0</v>
      </c>
      <c r="BW157" s="78">
        <f t="shared" si="196"/>
        <v>0</v>
      </c>
      <c r="BX157" s="76"/>
      <c r="BY157" s="76"/>
      <c r="BZ157" s="78">
        <f t="shared" si="197"/>
        <v>0</v>
      </c>
      <c r="CA157" s="78"/>
      <c r="CB157" s="78"/>
      <c r="CC157" s="78">
        <f t="shared" si="198"/>
        <v>0</v>
      </c>
      <c r="CD157" s="78"/>
      <c r="CE157" s="78"/>
      <c r="CF157" s="78">
        <f t="shared" si="199"/>
        <v>0</v>
      </c>
      <c r="CG157" s="76"/>
      <c r="CH157" s="78"/>
      <c r="CI157" s="78">
        <f t="shared" si="200"/>
        <v>0</v>
      </c>
      <c r="CJ157" s="76"/>
      <c r="CK157" s="78"/>
      <c r="CL157" s="78">
        <f t="shared" si="201"/>
        <v>54</v>
      </c>
      <c r="CM157" s="76"/>
      <c r="CN157" s="78">
        <f t="shared" si="202"/>
        <v>0</v>
      </c>
      <c r="CO157" s="76"/>
      <c r="CP157" s="76"/>
      <c r="CQ157" s="76" t="str">
        <f t="shared" si="203"/>
        <v/>
      </c>
      <c r="CR157" s="76" t="str">
        <f t="shared" si="204"/>
        <v/>
      </c>
      <c r="CS157" s="76" t="str">
        <f t="shared" si="205"/>
        <v xml:space="preserve">   billones</v>
      </c>
      <c r="CT157" s="76" t="str">
        <f t="shared" si="206"/>
        <v/>
      </c>
      <c r="CU157" s="76" t="str">
        <f t="shared" si="207"/>
        <v/>
      </c>
      <c r="CV157" s="76" t="str">
        <f t="shared" si="208"/>
        <v xml:space="preserve">  mil</v>
      </c>
      <c r="CW157" s="76" t="str">
        <f t="shared" si="209"/>
        <v/>
      </c>
      <c r="CX157" s="76" t="str">
        <f t="shared" si="210"/>
        <v/>
      </c>
      <c r="CY157" s="76" t="str">
        <f t="shared" si="211"/>
        <v xml:space="preserve">   millones</v>
      </c>
      <c r="CZ157" s="76" t="str">
        <f t="shared" si="212"/>
        <v/>
      </c>
      <c r="DA157" s="76" t="str">
        <f t="shared" si="213"/>
        <v/>
      </c>
      <c r="DB157" s="76" t="str">
        <f t="shared" si="214"/>
        <v xml:space="preserve">  mil</v>
      </c>
      <c r="DC157" s="76" t="str">
        <f t="shared" si="215"/>
        <v xml:space="preserve">Ciento </v>
      </c>
      <c r="DD157" s="76" t="str">
        <f t="shared" si="216"/>
        <v xml:space="preserve">Cincuenta y </v>
      </c>
      <c r="DE157" s="76" t="str">
        <f t="shared" si="217"/>
        <v>Cuatro Pesos</v>
      </c>
      <c r="DF157" s="76" t="str">
        <f t="shared" si="218"/>
        <v xml:space="preserve">  Centavos</v>
      </c>
      <c r="DG157" s="76" t="str">
        <f t="shared" si="219"/>
        <v xml:space="preserve">  centavos</v>
      </c>
      <c r="DH157" s="76" t="str">
        <f t="shared" si="220"/>
        <v xml:space="preserve"> </v>
      </c>
      <c r="DI157" s="76" t="str">
        <f t="shared" si="221"/>
        <v/>
      </c>
      <c r="DJ157" s="76"/>
      <c r="DK157" s="76" t="str">
        <f t="shared" si="222"/>
        <v xml:space="preserve"> </v>
      </c>
      <c r="DL157" s="76" t="str">
        <f t="shared" si="223"/>
        <v/>
      </c>
      <c r="DM157" s="76"/>
      <c r="DN157" s="76" t="str">
        <f t="shared" si="224"/>
        <v xml:space="preserve"> </v>
      </c>
      <c r="DO157" s="76" t="str">
        <f t="shared" si="225"/>
        <v/>
      </c>
      <c r="DP157" s="76"/>
      <c r="DQ157" s="76" t="str">
        <f t="shared" si="226"/>
        <v xml:space="preserve"> </v>
      </c>
      <c r="DR157" s="76" t="str">
        <f t="shared" si="227"/>
        <v/>
      </c>
      <c r="DS157" s="76"/>
      <c r="DT157" s="76" t="e">
        <f t="shared" si="228"/>
        <v>#N/A</v>
      </c>
      <c r="DU157" s="76" t="str">
        <f t="shared" si="229"/>
        <v xml:space="preserve"> Pesos</v>
      </c>
      <c r="DV157" s="76" t="str">
        <f t="shared" si="230"/>
        <v xml:space="preserve"> </v>
      </c>
      <c r="DW157" s="76" t="str">
        <f t="shared" si="231"/>
        <v/>
      </c>
      <c r="DX157" s="76"/>
      <c r="DY157" s="76"/>
      <c r="DZ157" s="76"/>
      <c r="EA157" s="76" t="str">
        <f t="shared" si="232"/>
        <v xml:space="preserve"> </v>
      </c>
      <c r="EB157" s="76"/>
      <c r="EC157" s="76"/>
      <c r="ED157" s="76" t="str">
        <f t="shared" si="233"/>
        <v xml:space="preserve"> </v>
      </c>
      <c r="EE157" s="76"/>
      <c r="EF157" s="76"/>
      <c r="EG157" s="79" t="str">
        <f t="shared" si="234"/>
        <v xml:space="preserve"> </v>
      </c>
      <c r="EH157" s="76"/>
      <c r="EI157" s="76"/>
      <c r="EJ157" s="79" t="str">
        <f t="shared" si="235"/>
        <v xml:space="preserve"> </v>
      </c>
      <c r="EK157" s="76"/>
      <c r="EL157" s="76"/>
      <c r="EM157" s="79" t="str">
        <f t="shared" si="236"/>
        <v>Ciento Cincuenta y Cuatro Pesos</v>
      </c>
      <c r="EN157" s="79"/>
      <c r="EO157" s="79" t="str">
        <f t="shared" si="237"/>
        <v xml:space="preserve"> </v>
      </c>
      <c r="EP157" s="76"/>
    </row>
    <row r="158" spans="1:146" hidden="1" x14ac:dyDescent="0.2">
      <c r="A158" s="74">
        <v>155</v>
      </c>
      <c r="B158" s="75" t="str">
        <f t="shared" si="167"/>
        <v>Ciento Cincuenta y Cinco Pesos M/L</v>
      </c>
      <c r="C158" s="76"/>
      <c r="D158" s="77">
        <f t="shared" si="168"/>
        <v>155</v>
      </c>
      <c r="E158" s="76" t="str">
        <f t="shared" si="169"/>
        <v/>
      </c>
      <c r="F158" s="76" t="str">
        <f t="shared" si="170"/>
        <v xml:space="preserve"> Pesos</v>
      </c>
      <c r="G158" s="76" t="str">
        <f t="shared" si="171"/>
        <v xml:space="preserve">  billones</v>
      </c>
      <c r="H158" s="76"/>
      <c r="I158" s="76" t="str">
        <f t="shared" si="172"/>
        <v xml:space="preserve"> Pesos</v>
      </c>
      <c r="J158" s="76" t="s">
        <v>79</v>
      </c>
      <c r="K158" s="76"/>
      <c r="L158" s="76" t="str">
        <f t="shared" si="173"/>
        <v xml:space="preserve"> Pesos</v>
      </c>
      <c r="M158" s="76" t="str">
        <f t="shared" si="174"/>
        <v xml:space="preserve">  millones</v>
      </c>
      <c r="N158" s="76"/>
      <c r="O158" s="76" t="str">
        <f t="shared" si="175"/>
        <v xml:space="preserve"> Pesos</v>
      </c>
      <c r="P158" s="76" t="s">
        <v>79</v>
      </c>
      <c r="Q158" s="76"/>
      <c r="R158" s="76" t="str">
        <f t="shared" si="176"/>
        <v xml:space="preserve"> y </v>
      </c>
      <c r="S158" s="76" t="str">
        <f t="shared" si="177"/>
        <v xml:space="preserve"> Pesos</v>
      </c>
      <c r="T158" s="76" t="str">
        <f t="shared" si="178"/>
        <v xml:space="preserve"> Centavos</v>
      </c>
      <c r="U158" s="76" t="str">
        <f t="shared" si="179"/>
        <v xml:space="preserve"> centavos</v>
      </c>
      <c r="V158" s="76">
        <v>15</v>
      </c>
      <c r="W158" s="76">
        <v>14</v>
      </c>
      <c r="X158" s="76">
        <v>13</v>
      </c>
      <c r="Y158" s="76">
        <v>12</v>
      </c>
      <c r="Z158" s="76">
        <v>11</v>
      </c>
      <c r="AA158" s="76">
        <v>10</v>
      </c>
      <c r="AB158" s="76">
        <v>9</v>
      </c>
      <c r="AC158" s="76">
        <f t="shared" si="238"/>
        <v>8</v>
      </c>
      <c r="AD158" s="76">
        <f t="shared" si="238"/>
        <v>7</v>
      </c>
      <c r="AE158" s="76">
        <f t="shared" si="238"/>
        <v>6</v>
      </c>
      <c r="AF158" s="76">
        <f t="shared" si="238"/>
        <v>5</v>
      </c>
      <c r="AG158" s="76">
        <f t="shared" si="238"/>
        <v>4</v>
      </c>
      <c r="AH158" s="76">
        <f t="shared" si="238"/>
        <v>3</v>
      </c>
      <c r="AI158" s="76">
        <f t="shared" si="238"/>
        <v>2</v>
      </c>
      <c r="AJ158" s="76">
        <f t="shared" si="238"/>
        <v>1</v>
      </c>
      <c r="AK158" s="76">
        <f t="shared" si="238"/>
        <v>0</v>
      </c>
      <c r="AL158" s="76">
        <f t="shared" si="238"/>
        <v>-1</v>
      </c>
      <c r="AM158" s="76">
        <f t="shared" si="238"/>
        <v>-2</v>
      </c>
      <c r="AN158" s="76"/>
      <c r="AO158" s="78">
        <f t="shared" si="240"/>
        <v>0</v>
      </c>
      <c r="AP158" s="78">
        <f t="shared" si="241"/>
        <v>0</v>
      </c>
      <c r="AQ158" s="78">
        <f t="shared" si="242"/>
        <v>0</v>
      </c>
      <c r="AR158" s="78">
        <f t="shared" si="239"/>
        <v>0</v>
      </c>
      <c r="AS158" s="78">
        <f t="shared" si="239"/>
        <v>0</v>
      </c>
      <c r="AT158" s="78">
        <f t="shared" si="239"/>
        <v>0</v>
      </c>
      <c r="AU158" s="78">
        <f t="shared" si="239"/>
        <v>0</v>
      </c>
      <c r="AV158" s="78">
        <f t="shared" si="239"/>
        <v>0</v>
      </c>
      <c r="AW158" s="78">
        <f t="shared" si="239"/>
        <v>0</v>
      </c>
      <c r="AX158" s="78">
        <f t="shared" si="164"/>
        <v>0</v>
      </c>
      <c r="AY158" s="78">
        <f t="shared" si="163"/>
        <v>0</v>
      </c>
      <c r="AZ158" s="78">
        <f t="shared" si="163"/>
        <v>0</v>
      </c>
      <c r="BA158" s="78">
        <f t="shared" si="163"/>
        <v>1</v>
      </c>
      <c r="BB158" s="78">
        <f t="shared" si="163"/>
        <v>15</v>
      </c>
      <c r="BC158" s="78">
        <f t="shared" si="163"/>
        <v>155</v>
      </c>
      <c r="BD158" s="78">
        <f t="shared" si="163"/>
        <v>1550</v>
      </c>
      <c r="BE158" s="78">
        <f t="shared" si="163"/>
        <v>15500</v>
      </c>
      <c r="BF158" s="76"/>
      <c r="BG158" s="76">
        <f t="shared" si="180"/>
        <v>0</v>
      </c>
      <c r="BH158" s="78">
        <f t="shared" si="181"/>
        <v>0</v>
      </c>
      <c r="BI158" s="78">
        <f t="shared" si="182"/>
        <v>0</v>
      </c>
      <c r="BJ158" s="78">
        <f t="shared" si="183"/>
        <v>0</v>
      </c>
      <c r="BK158" s="78">
        <f t="shared" si="184"/>
        <v>0</v>
      </c>
      <c r="BL158" s="78">
        <f t="shared" si="185"/>
        <v>0</v>
      </c>
      <c r="BM158" s="78">
        <f t="shared" si="186"/>
        <v>0</v>
      </c>
      <c r="BN158" s="78">
        <f t="shared" si="187"/>
        <v>0</v>
      </c>
      <c r="BO158" s="78">
        <f t="shared" si="188"/>
        <v>0</v>
      </c>
      <c r="BP158" s="78">
        <f t="shared" si="189"/>
        <v>0</v>
      </c>
      <c r="BQ158" s="78">
        <f t="shared" si="190"/>
        <v>0</v>
      </c>
      <c r="BR158" s="78">
        <f t="shared" si="191"/>
        <v>0</v>
      </c>
      <c r="BS158" s="78">
        <f t="shared" si="192"/>
        <v>100</v>
      </c>
      <c r="BT158" s="78">
        <f t="shared" si="193"/>
        <v>50</v>
      </c>
      <c r="BU158" s="78">
        <f t="shared" si="194"/>
        <v>5</v>
      </c>
      <c r="BV158" s="78">
        <f t="shared" si="195"/>
        <v>0</v>
      </c>
      <c r="BW158" s="78">
        <f t="shared" si="196"/>
        <v>0</v>
      </c>
      <c r="BX158" s="76"/>
      <c r="BY158" s="76"/>
      <c r="BZ158" s="78">
        <f t="shared" si="197"/>
        <v>0</v>
      </c>
      <c r="CA158" s="78"/>
      <c r="CB158" s="78"/>
      <c r="CC158" s="78">
        <f t="shared" si="198"/>
        <v>0</v>
      </c>
      <c r="CD158" s="78"/>
      <c r="CE158" s="78"/>
      <c r="CF158" s="78">
        <f t="shared" si="199"/>
        <v>0</v>
      </c>
      <c r="CG158" s="76"/>
      <c r="CH158" s="78"/>
      <c r="CI158" s="78">
        <f t="shared" si="200"/>
        <v>0</v>
      </c>
      <c r="CJ158" s="76"/>
      <c r="CK158" s="78"/>
      <c r="CL158" s="78">
        <f t="shared" si="201"/>
        <v>55</v>
      </c>
      <c r="CM158" s="76"/>
      <c r="CN158" s="78">
        <f t="shared" si="202"/>
        <v>0</v>
      </c>
      <c r="CO158" s="76"/>
      <c r="CP158" s="76"/>
      <c r="CQ158" s="76" t="str">
        <f t="shared" si="203"/>
        <v/>
      </c>
      <c r="CR158" s="76" t="str">
        <f t="shared" si="204"/>
        <v/>
      </c>
      <c r="CS158" s="76" t="str">
        <f t="shared" si="205"/>
        <v xml:space="preserve">   billones</v>
      </c>
      <c r="CT158" s="76" t="str">
        <f t="shared" si="206"/>
        <v/>
      </c>
      <c r="CU158" s="76" t="str">
        <f t="shared" si="207"/>
        <v/>
      </c>
      <c r="CV158" s="76" t="str">
        <f t="shared" si="208"/>
        <v xml:space="preserve">  mil</v>
      </c>
      <c r="CW158" s="76" t="str">
        <f t="shared" si="209"/>
        <v/>
      </c>
      <c r="CX158" s="76" t="str">
        <f t="shared" si="210"/>
        <v/>
      </c>
      <c r="CY158" s="76" t="str">
        <f t="shared" si="211"/>
        <v xml:space="preserve">   millones</v>
      </c>
      <c r="CZ158" s="76" t="str">
        <f t="shared" si="212"/>
        <v/>
      </c>
      <c r="DA158" s="76" t="str">
        <f t="shared" si="213"/>
        <v/>
      </c>
      <c r="DB158" s="76" t="str">
        <f t="shared" si="214"/>
        <v xml:space="preserve">  mil</v>
      </c>
      <c r="DC158" s="76" t="str">
        <f t="shared" si="215"/>
        <v xml:space="preserve">Ciento </v>
      </c>
      <c r="DD158" s="76" t="str">
        <f t="shared" si="216"/>
        <v xml:space="preserve">Cincuenta y </v>
      </c>
      <c r="DE158" s="76" t="str">
        <f t="shared" si="217"/>
        <v>Cinco Pesos</v>
      </c>
      <c r="DF158" s="76" t="str">
        <f t="shared" si="218"/>
        <v xml:space="preserve">  Centavos</v>
      </c>
      <c r="DG158" s="76" t="str">
        <f t="shared" si="219"/>
        <v xml:space="preserve">  centavos</v>
      </c>
      <c r="DH158" s="76" t="str">
        <f t="shared" si="220"/>
        <v xml:space="preserve"> </v>
      </c>
      <c r="DI158" s="76" t="str">
        <f t="shared" si="221"/>
        <v/>
      </c>
      <c r="DJ158" s="76"/>
      <c r="DK158" s="76" t="str">
        <f t="shared" si="222"/>
        <v xml:space="preserve"> </v>
      </c>
      <c r="DL158" s="76" t="str">
        <f t="shared" si="223"/>
        <v/>
      </c>
      <c r="DM158" s="76"/>
      <c r="DN158" s="76" t="str">
        <f t="shared" si="224"/>
        <v xml:space="preserve"> </v>
      </c>
      <c r="DO158" s="76" t="str">
        <f t="shared" si="225"/>
        <v/>
      </c>
      <c r="DP158" s="76"/>
      <c r="DQ158" s="76" t="str">
        <f t="shared" si="226"/>
        <v xml:space="preserve"> </v>
      </c>
      <c r="DR158" s="76" t="str">
        <f t="shared" si="227"/>
        <v/>
      </c>
      <c r="DS158" s="76"/>
      <c r="DT158" s="76" t="e">
        <f t="shared" si="228"/>
        <v>#N/A</v>
      </c>
      <c r="DU158" s="76" t="str">
        <f t="shared" si="229"/>
        <v xml:space="preserve"> Pesos</v>
      </c>
      <c r="DV158" s="76" t="str">
        <f t="shared" si="230"/>
        <v xml:space="preserve"> </v>
      </c>
      <c r="DW158" s="76" t="str">
        <f t="shared" si="231"/>
        <v/>
      </c>
      <c r="DX158" s="76"/>
      <c r="DY158" s="76"/>
      <c r="DZ158" s="76"/>
      <c r="EA158" s="76" t="str">
        <f t="shared" si="232"/>
        <v xml:space="preserve"> </v>
      </c>
      <c r="EB158" s="76"/>
      <c r="EC158" s="76"/>
      <c r="ED158" s="76" t="str">
        <f t="shared" si="233"/>
        <v xml:space="preserve"> </v>
      </c>
      <c r="EE158" s="76"/>
      <c r="EF158" s="76"/>
      <c r="EG158" s="79" t="str">
        <f t="shared" si="234"/>
        <v xml:space="preserve"> </v>
      </c>
      <c r="EH158" s="76"/>
      <c r="EI158" s="76"/>
      <c r="EJ158" s="79" t="str">
        <f t="shared" si="235"/>
        <v xml:space="preserve"> </v>
      </c>
      <c r="EK158" s="76"/>
      <c r="EL158" s="76"/>
      <c r="EM158" s="79" t="str">
        <f t="shared" si="236"/>
        <v>Ciento Cincuenta y Cinco Pesos</v>
      </c>
      <c r="EN158" s="79"/>
      <c r="EO158" s="79" t="str">
        <f t="shared" si="237"/>
        <v xml:space="preserve"> </v>
      </c>
      <c r="EP158" s="76"/>
    </row>
    <row r="159" spans="1:146" hidden="1" x14ac:dyDescent="0.2">
      <c r="A159" s="74">
        <v>156</v>
      </c>
      <c r="B159" s="75" t="str">
        <f t="shared" si="167"/>
        <v>Ciento Cincuenta y Seis Pesos M/L</v>
      </c>
      <c r="C159" s="76"/>
      <c r="D159" s="77">
        <f t="shared" si="168"/>
        <v>156</v>
      </c>
      <c r="E159" s="76" t="str">
        <f t="shared" si="169"/>
        <v/>
      </c>
      <c r="F159" s="76" t="str">
        <f t="shared" si="170"/>
        <v xml:space="preserve"> Pesos</v>
      </c>
      <c r="G159" s="76" t="str">
        <f t="shared" si="171"/>
        <v xml:space="preserve">  billones</v>
      </c>
      <c r="H159" s="76"/>
      <c r="I159" s="76" t="str">
        <f t="shared" si="172"/>
        <v xml:space="preserve"> Pesos</v>
      </c>
      <c r="J159" s="76" t="s">
        <v>79</v>
      </c>
      <c r="K159" s="76"/>
      <c r="L159" s="76" t="str">
        <f t="shared" si="173"/>
        <v xml:space="preserve"> Pesos</v>
      </c>
      <c r="M159" s="76" t="str">
        <f t="shared" si="174"/>
        <v xml:space="preserve">  millones</v>
      </c>
      <c r="N159" s="76"/>
      <c r="O159" s="76" t="str">
        <f t="shared" si="175"/>
        <v xml:space="preserve"> Pesos</v>
      </c>
      <c r="P159" s="76" t="s">
        <v>79</v>
      </c>
      <c r="Q159" s="76"/>
      <c r="R159" s="76" t="str">
        <f t="shared" si="176"/>
        <v xml:space="preserve"> y </v>
      </c>
      <c r="S159" s="76" t="str">
        <f t="shared" si="177"/>
        <v xml:space="preserve"> Pesos</v>
      </c>
      <c r="T159" s="76" t="str">
        <f t="shared" si="178"/>
        <v xml:space="preserve"> Centavos</v>
      </c>
      <c r="U159" s="76" t="str">
        <f t="shared" si="179"/>
        <v xml:space="preserve"> centavos</v>
      </c>
      <c r="V159" s="76">
        <v>15</v>
      </c>
      <c r="W159" s="76">
        <v>14</v>
      </c>
      <c r="X159" s="76">
        <v>13</v>
      </c>
      <c r="Y159" s="76">
        <v>12</v>
      </c>
      <c r="Z159" s="76">
        <v>11</v>
      </c>
      <c r="AA159" s="76">
        <v>10</v>
      </c>
      <c r="AB159" s="76">
        <v>9</v>
      </c>
      <c r="AC159" s="76">
        <f t="shared" si="238"/>
        <v>8</v>
      </c>
      <c r="AD159" s="76">
        <f t="shared" si="238"/>
        <v>7</v>
      </c>
      <c r="AE159" s="76">
        <f t="shared" si="238"/>
        <v>6</v>
      </c>
      <c r="AF159" s="76">
        <f t="shared" si="238"/>
        <v>5</v>
      </c>
      <c r="AG159" s="76">
        <f t="shared" si="238"/>
        <v>4</v>
      </c>
      <c r="AH159" s="76">
        <f t="shared" si="238"/>
        <v>3</v>
      </c>
      <c r="AI159" s="76">
        <f t="shared" si="238"/>
        <v>2</v>
      </c>
      <c r="AJ159" s="76">
        <f t="shared" si="238"/>
        <v>1</v>
      </c>
      <c r="AK159" s="76">
        <f t="shared" si="238"/>
        <v>0</v>
      </c>
      <c r="AL159" s="76">
        <f t="shared" si="238"/>
        <v>-1</v>
      </c>
      <c r="AM159" s="76">
        <f t="shared" si="238"/>
        <v>-2</v>
      </c>
      <c r="AN159" s="76"/>
      <c r="AO159" s="78">
        <f t="shared" si="240"/>
        <v>0</v>
      </c>
      <c r="AP159" s="78">
        <f t="shared" si="241"/>
        <v>0</v>
      </c>
      <c r="AQ159" s="78">
        <f t="shared" si="242"/>
        <v>0</v>
      </c>
      <c r="AR159" s="78">
        <f t="shared" si="239"/>
        <v>0</v>
      </c>
      <c r="AS159" s="78">
        <f t="shared" si="239"/>
        <v>0</v>
      </c>
      <c r="AT159" s="78">
        <f t="shared" si="239"/>
        <v>0</v>
      </c>
      <c r="AU159" s="78">
        <f t="shared" si="239"/>
        <v>0</v>
      </c>
      <c r="AV159" s="78">
        <f t="shared" si="239"/>
        <v>0</v>
      </c>
      <c r="AW159" s="78">
        <f t="shared" si="239"/>
        <v>0</v>
      </c>
      <c r="AX159" s="78">
        <f t="shared" si="164"/>
        <v>0</v>
      </c>
      <c r="AY159" s="78">
        <f t="shared" si="163"/>
        <v>0</v>
      </c>
      <c r="AZ159" s="78">
        <f t="shared" si="163"/>
        <v>0</v>
      </c>
      <c r="BA159" s="78">
        <f t="shared" si="163"/>
        <v>1</v>
      </c>
      <c r="BB159" s="78">
        <f t="shared" si="163"/>
        <v>15</v>
      </c>
      <c r="BC159" s="78">
        <f t="shared" si="163"/>
        <v>156</v>
      </c>
      <c r="BD159" s="78">
        <f t="shared" si="163"/>
        <v>1560</v>
      </c>
      <c r="BE159" s="78">
        <f t="shared" si="163"/>
        <v>15600</v>
      </c>
      <c r="BF159" s="76"/>
      <c r="BG159" s="76">
        <f t="shared" si="180"/>
        <v>0</v>
      </c>
      <c r="BH159" s="78">
        <f t="shared" si="181"/>
        <v>0</v>
      </c>
      <c r="BI159" s="78">
        <f t="shared" si="182"/>
        <v>0</v>
      </c>
      <c r="BJ159" s="78">
        <f t="shared" si="183"/>
        <v>0</v>
      </c>
      <c r="BK159" s="78">
        <f t="shared" si="184"/>
        <v>0</v>
      </c>
      <c r="BL159" s="78">
        <f t="shared" si="185"/>
        <v>0</v>
      </c>
      <c r="BM159" s="78">
        <f t="shared" si="186"/>
        <v>0</v>
      </c>
      <c r="BN159" s="78">
        <f t="shared" si="187"/>
        <v>0</v>
      </c>
      <c r="BO159" s="78">
        <f t="shared" si="188"/>
        <v>0</v>
      </c>
      <c r="BP159" s="78">
        <f t="shared" si="189"/>
        <v>0</v>
      </c>
      <c r="BQ159" s="78">
        <f t="shared" si="190"/>
        <v>0</v>
      </c>
      <c r="BR159" s="78">
        <f t="shared" si="191"/>
        <v>0</v>
      </c>
      <c r="BS159" s="78">
        <f t="shared" si="192"/>
        <v>100</v>
      </c>
      <c r="BT159" s="78">
        <f t="shared" si="193"/>
        <v>50</v>
      </c>
      <c r="BU159" s="78">
        <f t="shared" si="194"/>
        <v>6</v>
      </c>
      <c r="BV159" s="78">
        <f t="shared" si="195"/>
        <v>0</v>
      </c>
      <c r="BW159" s="78">
        <f t="shared" si="196"/>
        <v>0</v>
      </c>
      <c r="BX159" s="76"/>
      <c r="BY159" s="76"/>
      <c r="BZ159" s="78">
        <f t="shared" si="197"/>
        <v>0</v>
      </c>
      <c r="CA159" s="78"/>
      <c r="CB159" s="78"/>
      <c r="CC159" s="78">
        <f t="shared" si="198"/>
        <v>0</v>
      </c>
      <c r="CD159" s="78"/>
      <c r="CE159" s="78"/>
      <c r="CF159" s="78">
        <f t="shared" si="199"/>
        <v>0</v>
      </c>
      <c r="CG159" s="76"/>
      <c r="CH159" s="78"/>
      <c r="CI159" s="78">
        <f t="shared" si="200"/>
        <v>0</v>
      </c>
      <c r="CJ159" s="76"/>
      <c r="CK159" s="78"/>
      <c r="CL159" s="78">
        <f t="shared" si="201"/>
        <v>56</v>
      </c>
      <c r="CM159" s="76"/>
      <c r="CN159" s="78">
        <f t="shared" si="202"/>
        <v>0</v>
      </c>
      <c r="CO159" s="76"/>
      <c r="CP159" s="76"/>
      <c r="CQ159" s="76" t="str">
        <f t="shared" si="203"/>
        <v/>
      </c>
      <c r="CR159" s="76" t="str">
        <f t="shared" si="204"/>
        <v/>
      </c>
      <c r="CS159" s="76" t="str">
        <f t="shared" si="205"/>
        <v xml:space="preserve">   billones</v>
      </c>
      <c r="CT159" s="76" t="str">
        <f t="shared" si="206"/>
        <v/>
      </c>
      <c r="CU159" s="76" t="str">
        <f t="shared" si="207"/>
        <v/>
      </c>
      <c r="CV159" s="76" t="str">
        <f t="shared" si="208"/>
        <v xml:space="preserve">  mil</v>
      </c>
      <c r="CW159" s="76" t="str">
        <f t="shared" si="209"/>
        <v/>
      </c>
      <c r="CX159" s="76" t="str">
        <f t="shared" si="210"/>
        <v/>
      </c>
      <c r="CY159" s="76" t="str">
        <f t="shared" si="211"/>
        <v xml:space="preserve">   millones</v>
      </c>
      <c r="CZ159" s="76" t="str">
        <f t="shared" si="212"/>
        <v/>
      </c>
      <c r="DA159" s="76" t="str">
        <f t="shared" si="213"/>
        <v/>
      </c>
      <c r="DB159" s="76" t="str">
        <f t="shared" si="214"/>
        <v xml:space="preserve">  mil</v>
      </c>
      <c r="DC159" s="76" t="str">
        <f t="shared" si="215"/>
        <v xml:space="preserve">Ciento </v>
      </c>
      <c r="DD159" s="76" t="str">
        <f t="shared" si="216"/>
        <v xml:space="preserve">Cincuenta y </v>
      </c>
      <c r="DE159" s="76" t="str">
        <f t="shared" si="217"/>
        <v>Seis Pesos</v>
      </c>
      <c r="DF159" s="76" t="str">
        <f t="shared" si="218"/>
        <v xml:space="preserve">  Centavos</v>
      </c>
      <c r="DG159" s="76" t="str">
        <f t="shared" si="219"/>
        <v xml:space="preserve">  centavos</v>
      </c>
      <c r="DH159" s="76" t="str">
        <f t="shared" si="220"/>
        <v xml:space="preserve"> </v>
      </c>
      <c r="DI159" s="76" t="str">
        <f t="shared" si="221"/>
        <v/>
      </c>
      <c r="DJ159" s="76"/>
      <c r="DK159" s="76" t="str">
        <f t="shared" si="222"/>
        <v xml:space="preserve"> </v>
      </c>
      <c r="DL159" s="76" t="str">
        <f t="shared" si="223"/>
        <v/>
      </c>
      <c r="DM159" s="76"/>
      <c r="DN159" s="76" t="str">
        <f t="shared" si="224"/>
        <v xml:space="preserve"> </v>
      </c>
      <c r="DO159" s="76" t="str">
        <f t="shared" si="225"/>
        <v/>
      </c>
      <c r="DP159" s="76"/>
      <c r="DQ159" s="76" t="str">
        <f t="shared" si="226"/>
        <v xml:space="preserve"> </v>
      </c>
      <c r="DR159" s="76" t="str">
        <f t="shared" si="227"/>
        <v/>
      </c>
      <c r="DS159" s="76"/>
      <c r="DT159" s="76" t="e">
        <f t="shared" si="228"/>
        <v>#N/A</v>
      </c>
      <c r="DU159" s="76" t="str">
        <f t="shared" si="229"/>
        <v xml:space="preserve"> Pesos</v>
      </c>
      <c r="DV159" s="76" t="str">
        <f t="shared" si="230"/>
        <v xml:space="preserve"> </v>
      </c>
      <c r="DW159" s="76" t="str">
        <f t="shared" si="231"/>
        <v/>
      </c>
      <c r="DX159" s="76"/>
      <c r="DY159" s="76"/>
      <c r="DZ159" s="76"/>
      <c r="EA159" s="76" t="str">
        <f t="shared" si="232"/>
        <v xml:space="preserve"> </v>
      </c>
      <c r="EB159" s="76"/>
      <c r="EC159" s="76"/>
      <c r="ED159" s="76" t="str">
        <f t="shared" si="233"/>
        <v xml:space="preserve"> </v>
      </c>
      <c r="EE159" s="76"/>
      <c r="EF159" s="76"/>
      <c r="EG159" s="79" t="str">
        <f t="shared" si="234"/>
        <v xml:space="preserve"> </v>
      </c>
      <c r="EH159" s="76"/>
      <c r="EI159" s="76"/>
      <c r="EJ159" s="79" t="str">
        <f t="shared" si="235"/>
        <v xml:space="preserve"> </v>
      </c>
      <c r="EK159" s="76"/>
      <c r="EL159" s="76"/>
      <c r="EM159" s="79" t="str">
        <f t="shared" si="236"/>
        <v>Ciento Cincuenta y Seis Pesos</v>
      </c>
      <c r="EN159" s="79"/>
      <c r="EO159" s="79" t="str">
        <f t="shared" si="237"/>
        <v xml:space="preserve"> </v>
      </c>
      <c r="EP159" s="76"/>
    </row>
    <row r="160" spans="1:146" hidden="1" x14ac:dyDescent="0.2">
      <c r="A160" s="74">
        <v>157</v>
      </c>
      <c r="B160" s="75" t="str">
        <f t="shared" si="167"/>
        <v>Ciento Cincuenta y Siete Pesos M/L</v>
      </c>
      <c r="C160" s="76"/>
      <c r="D160" s="77">
        <f t="shared" si="168"/>
        <v>157</v>
      </c>
      <c r="E160" s="76" t="str">
        <f t="shared" si="169"/>
        <v/>
      </c>
      <c r="F160" s="76" t="str">
        <f t="shared" si="170"/>
        <v xml:space="preserve"> Pesos</v>
      </c>
      <c r="G160" s="76" t="str">
        <f t="shared" si="171"/>
        <v xml:space="preserve">  billones</v>
      </c>
      <c r="H160" s="76"/>
      <c r="I160" s="76" t="str">
        <f t="shared" si="172"/>
        <v xml:space="preserve"> Pesos</v>
      </c>
      <c r="J160" s="76" t="s">
        <v>79</v>
      </c>
      <c r="K160" s="76"/>
      <c r="L160" s="76" t="str">
        <f t="shared" si="173"/>
        <v xml:space="preserve"> Pesos</v>
      </c>
      <c r="M160" s="76" t="str">
        <f t="shared" si="174"/>
        <v xml:space="preserve">  millones</v>
      </c>
      <c r="N160" s="76"/>
      <c r="O160" s="76" t="str">
        <f t="shared" si="175"/>
        <v xml:space="preserve"> Pesos</v>
      </c>
      <c r="P160" s="76" t="s">
        <v>79</v>
      </c>
      <c r="Q160" s="76"/>
      <c r="R160" s="76" t="str">
        <f t="shared" si="176"/>
        <v xml:space="preserve"> y </v>
      </c>
      <c r="S160" s="76" t="str">
        <f t="shared" si="177"/>
        <v xml:space="preserve"> Pesos</v>
      </c>
      <c r="T160" s="76" t="str">
        <f t="shared" si="178"/>
        <v xml:space="preserve"> Centavos</v>
      </c>
      <c r="U160" s="76" t="str">
        <f t="shared" si="179"/>
        <v xml:space="preserve"> centavos</v>
      </c>
      <c r="V160" s="76">
        <v>15</v>
      </c>
      <c r="W160" s="76">
        <v>14</v>
      </c>
      <c r="X160" s="76">
        <v>13</v>
      </c>
      <c r="Y160" s="76">
        <v>12</v>
      </c>
      <c r="Z160" s="76">
        <v>11</v>
      </c>
      <c r="AA160" s="76">
        <v>10</v>
      </c>
      <c r="AB160" s="76">
        <v>9</v>
      </c>
      <c r="AC160" s="76">
        <f t="shared" si="238"/>
        <v>8</v>
      </c>
      <c r="AD160" s="76">
        <f t="shared" si="238"/>
        <v>7</v>
      </c>
      <c r="AE160" s="76">
        <f t="shared" si="238"/>
        <v>6</v>
      </c>
      <c r="AF160" s="76">
        <f t="shared" si="238"/>
        <v>5</v>
      </c>
      <c r="AG160" s="76">
        <f t="shared" si="238"/>
        <v>4</v>
      </c>
      <c r="AH160" s="76">
        <f t="shared" si="238"/>
        <v>3</v>
      </c>
      <c r="AI160" s="76">
        <f t="shared" si="238"/>
        <v>2</v>
      </c>
      <c r="AJ160" s="76">
        <f t="shared" si="238"/>
        <v>1</v>
      </c>
      <c r="AK160" s="76">
        <f t="shared" si="238"/>
        <v>0</v>
      </c>
      <c r="AL160" s="76">
        <f t="shared" si="238"/>
        <v>-1</v>
      </c>
      <c r="AM160" s="76">
        <f t="shared" si="238"/>
        <v>-2</v>
      </c>
      <c r="AN160" s="76"/>
      <c r="AO160" s="78">
        <f t="shared" si="240"/>
        <v>0</v>
      </c>
      <c r="AP160" s="78">
        <f t="shared" si="241"/>
        <v>0</v>
      </c>
      <c r="AQ160" s="78">
        <f t="shared" si="242"/>
        <v>0</v>
      </c>
      <c r="AR160" s="78">
        <f t="shared" si="239"/>
        <v>0</v>
      </c>
      <c r="AS160" s="78">
        <f t="shared" si="239"/>
        <v>0</v>
      </c>
      <c r="AT160" s="78">
        <f t="shared" si="239"/>
        <v>0</v>
      </c>
      <c r="AU160" s="78">
        <f t="shared" si="239"/>
        <v>0</v>
      </c>
      <c r="AV160" s="78">
        <f t="shared" si="239"/>
        <v>0</v>
      </c>
      <c r="AW160" s="78">
        <f t="shared" si="239"/>
        <v>0</v>
      </c>
      <c r="AX160" s="78">
        <f t="shared" si="164"/>
        <v>0</v>
      </c>
      <c r="AY160" s="78">
        <f t="shared" si="163"/>
        <v>0</v>
      </c>
      <c r="AZ160" s="78">
        <f t="shared" si="163"/>
        <v>0</v>
      </c>
      <c r="BA160" s="78">
        <f t="shared" si="163"/>
        <v>1</v>
      </c>
      <c r="BB160" s="78">
        <f t="shared" ref="BB160:BE219" si="243">INT($D160/10^AJ160)</f>
        <v>15</v>
      </c>
      <c r="BC160" s="78">
        <f t="shared" si="243"/>
        <v>157</v>
      </c>
      <c r="BD160" s="78">
        <f t="shared" si="243"/>
        <v>1570</v>
      </c>
      <c r="BE160" s="78">
        <f t="shared" si="243"/>
        <v>15700</v>
      </c>
      <c r="BF160" s="76"/>
      <c r="BG160" s="76">
        <f t="shared" si="180"/>
        <v>0</v>
      </c>
      <c r="BH160" s="78">
        <f t="shared" si="181"/>
        <v>0</v>
      </c>
      <c r="BI160" s="78">
        <f t="shared" si="182"/>
        <v>0</v>
      </c>
      <c r="BJ160" s="78">
        <f t="shared" si="183"/>
        <v>0</v>
      </c>
      <c r="BK160" s="78">
        <f t="shared" si="184"/>
        <v>0</v>
      </c>
      <c r="BL160" s="78">
        <f t="shared" si="185"/>
        <v>0</v>
      </c>
      <c r="BM160" s="78">
        <f t="shared" si="186"/>
        <v>0</v>
      </c>
      <c r="BN160" s="78">
        <f t="shared" si="187"/>
        <v>0</v>
      </c>
      <c r="BO160" s="78">
        <f t="shared" si="188"/>
        <v>0</v>
      </c>
      <c r="BP160" s="78">
        <f t="shared" si="189"/>
        <v>0</v>
      </c>
      <c r="BQ160" s="78">
        <f t="shared" si="190"/>
        <v>0</v>
      </c>
      <c r="BR160" s="78">
        <f t="shared" si="191"/>
        <v>0</v>
      </c>
      <c r="BS160" s="78">
        <f t="shared" si="192"/>
        <v>100</v>
      </c>
      <c r="BT160" s="78">
        <f t="shared" si="193"/>
        <v>50</v>
      </c>
      <c r="BU160" s="78">
        <f t="shared" si="194"/>
        <v>7</v>
      </c>
      <c r="BV160" s="78">
        <f t="shared" si="195"/>
        <v>0</v>
      </c>
      <c r="BW160" s="78">
        <f t="shared" si="196"/>
        <v>0</v>
      </c>
      <c r="BX160" s="76"/>
      <c r="BY160" s="76"/>
      <c r="BZ160" s="78">
        <f t="shared" si="197"/>
        <v>0</v>
      </c>
      <c r="CA160" s="78"/>
      <c r="CB160" s="78"/>
      <c r="CC160" s="78">
        <f t="shared" si="198"/>
        <v>0</v>
      </c>
      <c r="CD160" s="78"/>
      <c r="CE160" s="78"/>
      <c r="CF160" s="78">
        <f t="shared" si="199"/>
        <v>0</v>
      </c>
      <c r="CG160" s="76"/>
      <c r="CH160" s="78"/>
      <c r="CI160" s="78">
        <f t="shared" si="200"/>
        <v>0</v>
      </c>
      <c r="CJ160" s="76"/>
      <c r="CK160" s="78"/>
      <c r="CL160" s="78">
        <f t="shared" si="201"/>
        <v>57</v>
      </c>
      <c r="CM160" s="76"/>
      <c r="CN160" s="78">
        <f t="shared" si="202"/>
        <v>0</v>
      </c>
      <c r="CO160" s="76"/>
      <c r="CP160" s="76"/>
      <c r="CQ160" s="76" t="str">
        <f t="shared" si="203"/>
        <v/>
      </c>
      <c r="CR160" s="76" t="str">
        <f t="shared" si="204"/>
        <v/>
      </c>
      <c r="CS160" s="76" t="str">
        <f t="shared" si="205"/>
        <v xml:space="preserve">   billones</v>
      </c>
      <c r="CT160" s="76" t="str">
        <f t="shared" si="206"/>
        <v/>
      </c>
      <c r="CU160" s="76" t="str">
        <f t="shared" si="207"/>
        <v/>
      </c>
      <c r="CV160" s="76" t="str">
        <f t="shared" si="208"/>
        <v xml:space="preserve">  mil</v>
      </c>
      <c r="CW160" s="76" t="str">
        <f t="shared" si="209"/>
        <v/>
      </c>
      <c r="CX160" s="76" t="str">
        <f t="shared" si="210"/>
        <v/>
      </c>
      <c r="CY160" s="76" t="str">
        <f t="shared" si="211"/>
        <v xml:space="preserve">   millones</v>
      </c>
      <c r="CZ160" s="76" t="str">
        <f t="shared" si="212"/>
        <v/>
      </c>
      <c r="DA160" s="76" t="str">
        <f t="shared" si="213"/>
        <v/>
      </c>
      <c r="DB160" s="76" t="str">
        <f t="shared" si="214"/>
        <v xml:space="preserve">  mil</v>
      </c>
      <c r="DC160" s="76" t="str">
        <f t="shared" si="215"/>
        <v xml:space="preserve">Ciento </v>
      </c>
      <c r="DD160" s="76" t="str">
        <f t="shared" si="216"/>
        <v xml:space="preserve">Cincuenta y </v>
      </c>
      <c r="DE160" s="76" t="str">
        <f t="shared" si="217"/>
        <v>Siete Pesos</v>
      </c>
      <c r="DF160" s="76" t="str">
        <f t="shared" si="218"/>
        <v xml:space="preserve">  Centavos</v>
      </c>
      <c r="DG160" s="76" t="str">
        <f t="shared" si="219"/>
        <v xml:space="preserve">  centavos</v>
      </c>
      <c r="DH160" s="76" t="str">
        <f t="shared" si="220"/>
        <v xml:space="preserve"> </v>
      </c>
      <c r="DI160" s="76" t="str">
        <f t="shared" si="221"/>
        <v/>
      </c>
      <c r="DJ160" s="76"/>
      <c r="DK160" s="76" t="str">
        <f t="shared" si="222"/>
        <v xml:space="preserve"> </v>
      </c>
      <c r="DL160" s="76" t="str">
        <f t="shared" si="223"/>
        <v/>
      </c>
      <c r="DM160" s="76"/>
      <c r="DN160" s="76" t="str">
        <f t="shared" si="224"/>
        <v xml:space="preserve"> </v>
      </c>
      <c r="DO160" s="76" t="str">
        <f t="shared" si="225"/>
        <v/>
      </c>
      <c r="DP160" s="76"/>
      <c r="DQ160" s="76" t="str">
        <f t="shared" si="226"/>
        <v xml:space="preserve"> </v>
      </c>
      <c r="DR160" s="76" t="str">
        <f t="shared" si="227"/>
        <v/>
      </c>
      <c r="DS160" s="76"/>
      <c r="DT160" s="76" t="e">
        <f t="shared" si="228"/>
        <v>#N/A</v>
      </c>
      <c r="DU160" s="76" t="str">
        <f t="shared" si="229"/>
        <v xml:space="preserve"> Pesos</v>
      </c>
      <c r="DV160" s="76" t="str">
        <f t="shared" si="230"/>
        <v xml:space="preserve"> </v>
      </c>
      <c r="DW160" s="76" t="str">
        <f t="shared" si="231"/>
        <v/>
      </c>
      <c r="DX160" s="76"/>
      <c r="DY160" s="76"/>
      <c r="DZ160" s="76"/>
      <c r="EA160" s="76" t="str">
        <f t="shared" si="232"/>
        <v xml:space="preserve"> </v>
      </c>
      <c r="EB160" s="76"/>
      <c r="EC160" s="76"/>
      <c r="ED160" s="76" t="str">
        <f t="shared" si="233"/>
        <v xml:space="preserve"> </v>
      </c>
      <c r="EE160" s="76"/>
      <c r="EF160" s="76"/>
      <c r="EG160" s="79" t="str">
        <f t="shared" si="234"/>
        <v xml:space="preserve"> </v>
      </c>
      <c r="EH160" s="76"/>
      <c r="EI160" s="76"/>
      <c r="EJ160" s="79" t="str">
        <f t="shared" si="235"/>
        <v xml:space="preserve"> </v>
      </c>
      <c r="EK160" s="76"/>
      <c r="EL160" s="76"/>
      <c r="EM160" s="79" t="str">
        <f t="shared" si="236"/>
        <v>Ciento Cincuenta y Siete Pesos</v>
      </c>
      <c r="EN160" s="79"/>
      <c r="EO160" s="79" t="str">
        <f t="shared" si="237"/>
        <v xml:space="preserve"> </v>
      </c>
      <c r="EP160" s="76"/>
    </row>
    <row r="161" spans="1:146" hidden="1" x14ac:dyDescent="0.2">
      <c r="A161" s="74">
        <v>158</v>
      </c>
      <c r="B161" s="75" t="str">
        <f t="shared" si="167"/>
        <v>Ciento Cincuenta y Ocho Pesos M/L</v>
      </c>
      <c r="C161" s="76"/>
      <c r="D161" s="77">
        <f t="shared" si="168"/>
        <v>158</v>
      </c>
      <c r="E161" s="76" t="str">
        <f t="shared" si="169"/>
        <v/>
      </c>
      <c r="F161" s="76" t="str">
        <f t="shared" si="170"/>
        <v xml:space="preserve"> Pesos</v>
      </c>
      <c r="G161" s="76" t="str">
        <f t="shared" si="171"/>
        <v xml:space="preserve">  billones</v>
      </c>
      <c r="H161" s="76"/>
      <c r="I161" s="76" t="str">
        <f t="shared" si="172"/>
        <v xml:space="preserve"> Pesos</v>
      </c>
      <c r="J161" s="76" t="s">
        <v>79</v>
      </c>
      <c r="K161" s="76"/>
      <c r="L161" s="76" t="str">
        <f t="shared" si="173"/>
        <v xml:space="preserve"> Pesos</v>
      </c>
      <c r="M161" s="76" t="str">
        <f t="shared" si="174"/>
        <v xml:space="preserve">  millones</v>
      </c>
      <c r="N161" s="76"/>
      <c r="O161" s="76" t="str">
        <f t="shared" si="175"/>
        <v xml:space="preserve"> Pesos</v>
      </c>
      <c r="P161" s="76" t="s">
        <v>79</v>
      </c>
      <c r="Q161" s="76"/>
      <c r="R161" s="76" t="str">
        <f t="shared" si="176"/>
        <v xml:space="preserve"> y </v>
      </c>
      <c r="S161" s="76" t="str">
        <f t="shared" si="177"/>
        <v xml:space="preserve"> Pesos</v>
      </c>
      <c r="T161" s="76" t="str">
        <f t="shared" si="178"/>
        <v xml:space="preserve"> Centavos</v>
      </c>
      <c r="U161" s="76" t="str">
        <f t="shared" si="179"/>
        <v xml:space="preserve"> centavos</v>
      </c>
      <c r="V161" s="76">
        <v>15</v>
      </c>
      <c r="W161" s="76">
        <v>14</v>
      </c>
      <c r="X161" s="76">
        <v>13</v>
      </c>
      <c r="Y161" s="76">
        <v>12</v>
      </c>
      <c r="Z161" s="76">
        <v>11</v>
      </c>
      <c r="AA161" s="76">
        <v>10</v>
      </c>
      <c r="AB161" s="76">
        <v>9</v>
      </c>
      <c r="AC161" s="76">
        <f t="shared" si="238"/>
        <v>8</v>
      </c>
      <c r="AD161" s="76">
        <f t="shared" si="238"/>
        <v>7</v>
      </c>
      <c r="AE161" s="76">
        <f t="shared" si="238"/>
        <v>6</v>
      </c>
      <c r="AF161" s="76">
        <f t="shared" si="238"/>
        <v>5</v>
      </c>
      <c r="AG161" s="76">
        <f t="shared" si="238"/>
        <v>4</v>
      </c>
      <c r="AH161" s="76">
        <f t="shared" si="238"/>
        <v>3</v>
      </c>
      <c r="AI161" s="76">
        <f t="shared" si="238"/>
        <v>2</v>
      </c>
      <c r="AJ161" s="76">
        <f t="shared" si="238"/>
        <v>1</v>
      </c>
      <c r="AK161" s="76">
        <f t="shared" si="238"/>
        <v>0</v>
      </c>
      <c r="AL161" s="76">
        <f t="shared" si="238"/>
        <v>-1</v>
      </c>
      <c r="AM161" s="76">
        <f t="shared" si="238"/>
        <v>-2</v>
      </c>
      <c r="AN161" s="76"/>
      <c r="AO161" s="78">
        <f t="shared" si="240"/>
        <v>0</v>
      </c>
      <c r="AP161" s="78">
        <f t="shared" si="241"/>
        <v>0</v>
      </c>
      <c r="AQ161" s="78">
        <f t="shared" si="242"/>
        <v>0</v>
      </c>
      <c r="AR161" s="78">
        <f t="shared" si="239"/>
        <v>0</v>
      </c>
      <c r="AS161" s="78">
        <f t="shared" si="239"/>
        <v>0</v>
      </c>
      <c r="AT161" s="78">
        <f t="shared" si="239"/>
        <v>0</v>
      </c>
      <c r="AU161" s="78">
        <f t="shared" si="239"/>
        <v>0</v>
      </c>
      <c r="AV161" s="78">
        <f t="shared" si="239"/>
        <v>0</v>
      </c>
      <c r="AW161" s="78">
        <f t="shared" si="239"/>
        <v>0</v>
      </c>
      <c r="AX161" s="78">
        <f t="shared" si="164"/>
        <v>0</v>
      </c>
      <c r="AY161" s="78">
        <f t="shared" si="164"/>
        <v>0</v>
      </c>
      <c r="AZ161" s="78">
        <f t="shared" si="164"/>
        <v>0</v>
      </c>
      <c r="BA161" s="78">
        <f t="shared" si="164"/>
        <v>1</v>
      </c>
      <c r="BB161" s="78">
        <f t="shared" si="243"/>
        <v>15</v>
      </c>
      <c r="BC161" s="78">
        <f t="shared" si="243"/>
        <v>158</v>
      </c>
      <c r="BD161" s="78">
        <f t="shared" si="243"/>
        <v>1580</v>
      </c>
      <c r="BE161" s="78">
        <f t="shared" si="243"/>
        <v>15800</v>
      </c>
      <c r="BF161" s="76"/>
      <c r="BG161" s="76">
        <f t="shared" si="180"/>
        <v>0</v>
      </c>
      <c r="BH161" s="78">
        <f t="shared" si="181"/>
        <v>0</v>
      </c>
      <c r="BI161" s="78">
        <f t="shared" si="182"/>
        <v>0</v>
      </c>
      <c r="BJ161" s="78">
        <f t="shared" si="183"/>
        <v>0</v>
      </c>
      <c r="BK161" s="78">
        <f t="shared" si="184"/>
        <v>0</v>
      </c>
      <c r="BL161" s="78">
        <f t="shared" si="185"/>
        <v>0</v>
      </c>
      <c r="BM161" s="78">
        <f t="shared" si="186"/>
        <v>0</v>
      </c>
      <c r="BN161" s="78">
        <f t="shared" si="187"/>
        <v>0</v>
      </c>
      <c r="BO161" s="78">
        <f t="shared" si="188"/>
        <v>0</v>
      </c>
      <c r="BP161" s="78">
        <f t="shared" si="189"/>
        <v>0</v>
      </c>
      <c r="BQ161" s="78">
        <f t="shared" si="190"/>
        <v>0</v>
      </c>
      <c r="BR161" s="78">
        <f t="shared" si="191"/>
        <v>0</v>
      </c>
      <c r="BS161" s="78">
        <f t="shared" si="192"/>
        <v>100</v>
      </c>
      <c r="BT161" s="78">
        <f t="shared" si="193"/>
        <v>50</v>
      </c>
      <c r="BU161" s="78">
        <f t="shared" si="194"/>
        <v>8</v>
      </c>
      <c r="BV161" s="78">
        <f t="shared" si="195"/>
        <v>0</v>
      </c>
      <c r="BW161" s="78">
        <f t="shared" si="196"/>
        <v>0</v>
      </c>
      <c r="BX161" s="76"/>
      <c r="BY161" s="76"/>
      <c r="BZ161" s="78">
        <f t="shared" si="197"/>
        <v>0</v>
      </c>
      <c r="CA161" s="78"/>
      <c r="CB161" s="78"/>
      <c r="CC161" s="78">
        <f t="shared" si="198"/>
        <v>0</v>
      </c>
      <c r="CD161" s="78"/>
      <c r="CE161" s="78"/>
      <c r="CF161" s="78">
        <f t="shared" si="199"/>
        <v>0</v>
      </c>
      <c r="CG161" s="76"/>
      <c r="CH161" s="78"/>
      <c r="CI161" s="78">
        <f t="shared" si="200"/>
        <v>0</v>
      </c>
      <c r="CJ161" s="76"/>
      <c r="CK161" s="78"/>
      <c r="CL161" s="78">
        <f t="shared" si="201"/>
        <v>58</v>
      </c>
      <c r="CM161" s="76"/>
      <c r="CN161" s="78">
        <f t="shared" si="202"/>
        <v>0</v>
      </c>
      <c r="CO161" s="76"/>
      <c r="CP161" s="76"/>
      <c r="CQ161" s="76" t="str">
        <f t="shared" si="203"/>
        <v/>
      </c>
      <c r="CR161" s="76" t="str">
        <f t="shared" si="204"/>
        <v/>
      </c>
      <c r="CS161" s="76" t="str">
        <f t="shared" si="205"/>
        <v xml:space="preserve">   billones</v>
      </c>
      <c r="CT161" s="76" t="str">
        <f t="shared" si="206"/>
        <v/>
      </c>
      <c r="CU161" s="76" t="str">
        <f t="shared" si="207"/>
        <v/>
      </c>
      <c r="CV161" s="76" t="str">
        <f t="shared" si="208"/>
        <v xml:space="preserve">  mil</v>
      </c>
      <c r="CW161" s="76" t="str">
        <f t="shared" si="209"/>
        <v/>
      </c>
      <c r="CX161" s="76" t="str">
        <f t="shared" si="210"/>
        <v/>
      </c>
      <c r="CY161" s="76" t="str">
        <f t="shared" si="211"/>
        <v xml:space="preserve">   millones</v>
      </c>
      <c r="CZ161" s="76" t="str">
        <f t="shared" si="212"/>
        <v/>
      </c>
      <c r="DA161" s="76" t="str">
        <f t="shared" si="213"/>
        <v/>
      </c>
      <c r="DB161" s="76" t="str">
        <f t="shared" si="214"/>
        <v xml:space="preserve">  mil</v>
      </c>
      <c r="DC161" s="76" t="str">
        <f t="shared" si="215"/>
        <v xml:space="preserve">Ciento </v>
      </c>
      <c r="DD161" s="76" t="str">
        <f t="shared" si="216"/>
        <v xml:space="preserve">Cincuenta y </v>
      </c>
      <c r="DE161" s="76" t="str">
        <f t="shared" si="217"/>
        <v>Ocho Pesos</v>
      </c>
      <c r="DF161" s="76" t="str">
        <f t="shared" si="218"/>
        <v xml:space="preserve">  Centavos</v>
      </c>
      <c r="DG161" s="76" t="str">
        <f t="shared" si="219"/>
        <v xml:space="preserve">  centavos</v>
      </c>
      <c r="DH161" s="76" t="str">
        <f t="shared" si="220"/>
        <v xml:space="preserve"> </v>
      </c>
      <c r="DI161" s="76" t="str">
        <f t="shared" si="221"/>
        <v/>
      </c>
      <c r="DJ161" s="76"/>
      <c r="DK161" s="76" t="str">
        <f t="shared" si="222"/>
        <v xml:space="preserve"> </v>
      </c>
      <c r="DL161" s="76" t="str">
        <f t="shared" si="223"/>
        <v/>
      </c>
      <c r="DM161" s="76"/>
      <c r="DN161" s="76" t="str">
        <f t="shared" si="224"/>
        <v xml:space="preserve"> </v>
      </c>
      <c r="DO161" s="76" t="str">
        <f t="shared" si="225"/>
        <v/>
      </c>
      <c r="DP161" s="76"/>
      <c r="DQ161" s="76" t="str">
        <f t="shared" si="226"/>
        <v xml:space="preserve"> </v>
      </c>
      <c r="DR161" s="76" t="str">
        <f t="shared" si="227"/>
        <v/>
      </c>
      <c r="DS161" s="76"/>
      <c r="DT161" s="76" t="e">
        <f t="shared" si="228"/>
        <v>#N/A</v>
      </c>
      <c r="DU161" s="76" t="str">
        <f t="shared" si="229"/>
        <v xml:space="preserve"> Pesos</v>
      </c>
      <c r="DV161" s="76" t="str">
        <f t="shared" si="230"/>
        <v xml:space="preserve"> </v>
      </c>
      <c r="DW161" s="76" t="str">
        <f t="shared" si="231"/>
        <v/>
      </c>
      <c r="DX161" s="76"/>
      <c r="DY161" s="76"/>
      <c r="DZ161" s="76"/>
      <c r="EA161" s="76" t="str">
        <f t="shared" si="232"/>
        <v xml:space="preserve"> </v>
      </c>
      <c r="EB161" s="76"/>
      <c r="EC161" s="76"/>
      <c r="ED161" s="76" t="str">
        <f t="shared" si="233"/>
        <v xml:space="preserve"> </v>
      </c>
      <c r="EE161" s="76"/>
      <c r="EF161" s="76"/>
      <c r="EG161" s="79" t="str">
        <f t="shared" si="234"/>
        <v xml:space="preserve"> </v>
      </c>
      <c r="EH161" s="76"/>
      <c r="EI161" s="76"/>
      <c r="EJ161" s="79" t="str">
        <f t="shared" si="235"/>
        <v xml:space="preserve"> </v>
      </c>
      <c r="EK161" s="76"/>
      <c r="EL161" s="76"/>
      <c r="EM161" s="79" t="str">
        <f t="shared" si="236"/>
        <v>Ciento Cincuenta y Ocho Pesos</v>
      </c>
      <c r="EN161" s="79"/>
      <c r="EO161" s="79" t="str">
        <f t="shared" si="237"/>
        <v xml:space="preserve"> </v>
      </c>
      <c r="EP161" s="76"/>
    </row>
    <row r="162" spans="1:146" hidden="1" x14ac:dyDescent="0.2">
      <c r="A162" s="74">
        <v>159</v>
      </c>
      <c r="B162" s="75" t="str">
        <f t="shared" si="167"/>
        <v>Ciento Cincuenta y Nueve Pesos M/L</v>
      </c>
      <c r="C162" s="76"/>
      <c r="D162" s="77">
        <f t="shared" si="168"/>
        <v>159</v>
      </c>
      <c r="E162" s="76" t="str">
        <f t="shared" si="169"/>
        <v/>
      </c>
      <c r="F162" s="76" t="str">
        <f t="shared" si="170"/>
        <v xml:space="preserve"> Pesos</v>
      </c>
      <c r="G162" s="76" t="str">
        <f t="shared" si="171"/>
        <v xml:space="preserve">  billones</v>
      </c>
      <c r="H162" s="76"/>
      <c r="I162" s="76" t="str">
        <f t="shared" si="172"/>
        <v xml:space="preserve"> Pesos</v>
      </c>
      <c r="J162" s="76" t="s">
        <v>79</v>
      </c>
      <c r="K162" s="76"/>
      <c r="L162" s="76" t="str">
        <f t="shared" si="173"/>
        <v xml:space="preserve"> Pesos</v>
      </c>
      <c r="M162" s="76" t="str">
        <f t="shared" si="174"/>
        <v xml:space="preserve">  millones</v>
      </c>
      <c r="N162" s="76"/>
      <c r="O162" s="76" t="str">
        <f t="shared" si="175"/>
        <v xml:space="preserve"> Pesos</v>
      </c>
      <c r="P162" s="76" t="s">
        <v>79</v>
      </c>
      <c r="Q162" s="76"/>
      <c r="R162" s="76" t="str">
        <f t="shared" si="176"/>
        <v xml:space="preserve"> y </v>
      </c>
      <c r="S162" s="76" t="str">
        <f t="shared" si="177"/>
        <v xml:space="preserve"> Pesos</v>
      </c>
      <c r="T162" s="76" t="str">
        <f t="shared" si="178"/>
        <v xml:space="preserve"> Centavos</v>
      </c>
      <c r="U162" s="76" t="str">
        <f t="shared" si="179"/>
        <v xml:space="preserve"> centavos</v>
      </c>
      <c r="V162" s="76">
        <v>15</v>
      </c>
      <c r="W162" s="76">
        <v>14</v>
      </c>
      <c r="X162" s="76">
        <v>13</v>
      </c>
      <c r="Y162" s="76">
        <v>12</v>
      </c>
      <c r="Z162" s="76">
        <v>11</v>
      </c>
      <c r="AA162" s="76">
        <v>10</v>
      </c>
      <c r="AB162" s="76">
        <v>9</v>
      </c>
      <c r="AC162" s="76">
        <f t="shared" si="238"/>
        <v>8</v>
      </c>
      <c r="AD162" s="76">
        <f t="shared" si="238"/>
        <v>7</v>
      </c>
      <c r="AE162" s="76">
        <f t="shared" si="238"/>
        <v>6</v>
      </c>
      <c r="AF162" s="76">
        <f t="shared" si="238"/>
        <v>5</v>
      </c>
      <c r="AG162" s="76">
        <f t="shared" si="238"/>
        <v>4</v>
      </c>
      <c r="AH162" s="76">
        <f t="shared" si="238"/>
        <v>3</v>
      </c>
      <c r="AI162" s="76">
        <f t="shared" si="238"/>
        <v>2</v>
      </c>
      <c r="AJ162" s="76">
        <f t="shared" si="238"/>
        <v>1</v>
      </c>
      <c r="AK162" s="76">
        <f t="shared" si="238"/>
        <v>0</v>
      </c>
      <c r="AL162" s="76">
        <f t="shared" si="238"/>
        <v>-1</v>
      </c>
      <c r="AM162" s="76">
        <f t="shared" si="238"/>
        <v>-2</v>
      </c>
      <c r="AN162" s="76"/>
      <c r="AO162" s="78">
        <f t="shared" si="240"/>
        <v>0</v>
      </c>
      <c r="AP162" s="78">
        <f t="shared" si="241"/>
        <v>0</v>
      </c>
      <c r="AQ162" s="78">
        <f t="shared" si="242"/>
        <v>0</v>
      </c>
      <c r="AR162" s="78">
        <f t="shared" si="239"/>
        <v>0</v>
      </c>
      <c r="AS162" s="78">
        <f t="shared" si="239"/>
        <v>0</v>
      </c>
      <c r="AT162" s="78">
        <f t="shared" si="239"/>
        <v>0</v>
      </c>
      <c r="AU162" s="78">
        <f t="shared" si="239"/>
        <v>0</v>
      </c>
      <c r="AV162" s="78">
        <f t="shared" si="239"/>
        <v>0</v>
      </c>
      <c r="AW162" s="78">
        <f t="shared" si="239"/>
        <v>0</v>
      </c>
      <c r="AX162" s="78">
        <f t="shared" si="164"/>
        <v>0</v>
      </c>
      <c r="AY162" s="78">
        <f t="shared" si="164"/>
        <v>0</v>
      </c>
      <c r="AZ162" s="78">
        <f t="shared" si="164"/>
        <v>0</v>
      </c>
      <c r="BA162" s="78">
        <f t="shared" si="164"/>
        <v>1</v>
      </c>
      <c r="BB162" s="78">
        <f t="shared" si="243"/>
        <v>15</v>
      </c>
      <c r="BC162" s="78">
        <f t="shared" si="243"/>
        <v>159</v>
      </c>
      <c r="BD162" s="78">
        <f t="shared" si="243"/>
        <v>1590</v>
      </c>
      <c r="BE162" s="78">
        <f t="shared" si="243"/>
        <v>15900</v>
      </c>
      <c r="BF162" s="76"/>
      <c r="BG162" s="76">
        <f t="shared" si="180"/>
        <v>0</v>
      </c>
      <c r="BH162" s="78">
        <f t="shared" si="181"/>
        <v>0</v>
      </c>
      <c r="BI162" s="78">
        <f t="shared" si="182"/>
        <v>0</v>
      </c>
      <c r="BJ162" s="78">
        <f t="shared" si="183"/>
        <v>0</v>
      </c>
      <c r="BK162" s="78">
        <f t="shared" si="184"/>
        <v>0</v>
      </c>
      <c r="BL162" s="78">
        <f t="shared" si="185"/>
        <v>0</v>
      </c>
      <c r="BM162" s="78">
        <f t="shared" si="186"/>
        <v>0</v>
      </c>
      <c r="BN162" s="78">
        <f t="shared" si="187"/>
        <v>0</v>
      </c>
      <c r="BO162" s="78">
        <f t="shared" si="188"/>
        <v>0</v>
      </c>
      <c r="BP162" s="78">
        <f t="shared" si="189"/>
        <v>0</v>
      </c>
      <c r="BQ162" s="78">
        <f t="shared" si="190"/>
        <v>0</v>
      </c>
      <c r="BR162" s="78">
        <f t="shared" si="191"/>
        <v>0</v>
      </c>
      <c r="BS162" s="78">
        <f t="shared" si="192"/>
        <v>100</v>
      </c>
      <c r="BT162" s="78">
        <f t="shared" si="193"/>
        <v>50</v>
      </c>
      <c r="BU162" s="78">
        <f t="shared" si="194"/>
        <v>9</v>
      </c>
      <c r="BV162" s="78">
        <f t="shared" si="195"/>
        <v>0</v>
      </c>
      <c r="BW162" s="78">
        <f t="shared" si="196"/>
        <v>0</v>
      </c>
      <c r="BX162" s="76"/>
      <c r="BY162" s="76"/>
      <c r="BZ162" s="78">
        <f t="shared" si="197"/>
        <v>0</v>
      </c>
      <c r="CA162" s="78"/>
      <c r="CB162" s="78"/>
      <c r="CC162" s="78">
        <f t="shared" si="198"/>
        <v>0</v>
      </c>
      <c r="CD162" s="78"/>
      <c r="CE162" s="78"/>
      <c r="CF162" s="78">
        <f t="shared" si="199"/>
        <v>0</v>
      </c>
      <c r="CG162" s="76"/>
      <c r="CH162" s="78"/>
      <c r="CI162" s="78">
        <f t="shared" si="200"/>
        <v>0</v>
      </c>
      <c r="CJ162" s="76"/>
      <c r="CK162" s="78"/>
      <c r="CL162" s="78">
        <f t="shared" si="201"/>
        <v>59</v>
      </c>
      <c r="CM162" s="76"/>
      <c r="CN162" s="78">
        <f t="shared" si="202"/>
        <v>0</v>
      </c>
      <c r="CO162" s="76"/>
      <c r="CP162" s="76"/>
      <c r="CQ162" s="76" t="str">
        <f t="shared" si="203"/>
        <v/>
      </c>
      <c r="CR162" s="76" t="str">
        <f t="shared" si="204"/>
        <v/>
      </c>
      <c r="CS162" s="76" t="str">
        <f t="shared" si="205"/>
        <v xml:space="preserve">   billones</v>
      </c>
      <c r="CT162" s="76" t="str">
        <f t="shared" si="206"/>
        <v/>
      </c>
      <c r="CU162" s="76" t="str">
        <f t="shared" si="207"/>
        <v/>
      </c>
      <c r="CV162" s="76" t="str">
        <f t="shared" si="208"/>
        <v xml:space="preserve">  mil</v>
      </c>
      <c r="CW162" s="76" t="str">
        <f t="shared" si="209"/>
        <v/>
      </c>
      <c r="CX162" s="76" t="str">
        <f t="shared" si="210"/>
        <v/>
      </c>
      <c r="CY162" s="76" t="str">
        <f t="shared" si="211"/>
        <v xml:space="preserve">   millones</v>
      </c>
      <c r="CZ162" s="76" t="str">
        <f t="shared" si="212"/>
        <v/>
      </c>
      <c r="DA162" s="76" t="str">
        <f t="shared" si="213"/>
        <v/>
      </c>
      <c r="DB162" s="76" t="str">
        <f t="shared" si="214"/>
        <v xml:space="preserve">  mil</v>
      </c>
      <c r="DC162" s="76" t="str">
        <f t="shared" si="215"/>
        <v xml:space="preserve">Ciento </v>
      </c>
      <c r="DD162" s="76" t="str">
        <f t="shared" si="216"/>
        <v xml:space="preserve">Cincuenta y </v>
      </c>
      <c r="DE162" s="76" t="str">
        <f t="shared" si="217"/>
        <v>Nueve Pesos</v>
      </c>
      <c r="DF162" s="76" t="str">
        <f t="shared" si="218"/>
        <v xml:space="preserve">  Centavos</v>
      </c>
      <c r="DG162" s="76" t="str">
        <f t="shared" si="219"/>
        <v xml:space="preserve">  centavos</v>
      </c>
      <c r="DH162" s="76" t="str">
        <f t="shared" si="220"/>
        <v xml:space="preserve"> </v>
      </c>
      <c r="DI162" s="76" t="str">
        <f t="shared" si="221"/>
        <v/>
      </c>
      <c r="DJ162" s="76"/>
      <c r="DK162" s="76" t="str">
        <f t="shared" si="222"/>
        <v xml:space="preserve"> </v>
      </c>
      <c r="DL162" s="76" t="str">
        <f t="shared" si="223"/>
        <v/>
      </c>
      <c r="DM162" s="76"/>
      <c r="DN162" s="76" t="str">
        <f t="shared" si="224"/>
        <v xml:space="preserve"> </v>
      </c>
      <c r="DO162" s="76" t="str">
        <f t="shared" si="225"/>
        <v/>
      </c>
      <c r="DP162" s="76"/>
      <c r="DQ162" s="76" t="str">
        <f t="shared" si="226"/>
        <v xml:space="preserve"> </v>
      </c>
      <c r="DR162" s="76" t="str">
        <f t="shared" si="227"/>
        <v/>
      </c>
      <c r="DS162" s="76"/>
      <c r="DT162" s="76" t="e">
        <f t="shared" si="228"/>
        <v>#N/A</v>
      </c>
      <c r="DU162" s="76" t="str">
        <f t="shared" si="229"/>
        <v xml:space="preserve"> Pesos</v>
      </c>
      <c r="DV162" s="76" t="str">
        <f t="shared" si="230"/>
        <v xml:space="preserve"> </v>
      </c>
      <c r="DW162" s="76" t="str">
        <f t="shared" si="231"/>
        <v/>
      </c>
      <c r="DX162" s="76"/>
      <c r="DY162" s="76"/>
      <c r="DZ162" s="76"/>
      <c r="EA162" s="76" t="str">
        <f t="shared" si="232"/>
        <v xml:space="preserve"> </v>
      </c>
      <c r="EB162" s="76"/>
      <c r="EC162" s="76"/>
      <c r="ED162" s="76" t="str">
        <f t="shared" si="233"/>
        <v xml:space="preserve"> </v>
      </c>
      <c r="EE162" s="76"/>
      <c r="EF162" s="76"/>
      <c r="EG162" s="79" t="str">
        <f t="shared" si="234"/>
        <v xml:space="preserve"> </v>
      </c>
      <c r="EH162" s="76"/>
      <c r="EI162" s="76"/>
      <c r="EJ162" s="79" t="str">
        <f t="shared" si="235"/>
        <v xml:space="preserve"> </v>
      </c>
      <c r="EK162" s="76"/>
      <c r="EL162" s="76"/>
      <c r="EM162" s="79" t="str">
        <f t="shared" si="236"/>
        <v>Ciento Cincuenta y Nueve Pesos</v>
      </c>
      <c r="EN162" s="79"/>
      <c r="EO162" s="79" t="str">
        <f t="shared" si="237"/>
        <v xml:space="preserve"> </v>
      </c>
      <c r="EP162" s="76"/>
    </row>
    <row r="163" spans="1:146" hidden="1" x14ac:dyDescent="0.2">
      <c r="A163" s="74">
        <v>160</v>
      </c>
      <c r="B163" s="75" t="str">
        <f t="shared" si="167"/>
        <v>Ciento Sesenta Pesos M/L</v>
      </c>
      <c r="C163" s="76"/>
      <c r="D163" s="77">
        <f t="shared" si="168"/>
        <v>160</v>
      </c>
      <c r="E163" s="76" t="str">
        <f t="shared" si="169"/>
        <v/>
      </c>
      <c r="F163" s="76" t="str">
        <f t="shared" si="170"/>
        <v xml:space="preserve"> Pesos</v>
      </c>
      <c r="G163" s="76" t="str">
        <f t="shared" si="171"/>
        <v xml:space="preserve">  billones</v>
      </c>
      <c r="H163" s="76"/>
      <c r="I163" s="76" t="str">
        <f t="shared" si="172"/>
        <v xml:space="preserve"> Pesos</v>
      </c>
      <c r="J163" s="76" t="s">
        <v>79</v>
      </c>
      <c r="K163" s="76"/>
      <c r="L163" s="76" t="str">
        <f t="shared" si="173"/>
        <v xml:space="preserve"> Pesos</v>
      </c>
      <c r="M163" s="76" t="str">
        <f t="shared" si="174"/>
        <v xml:space="preserve">  millones</v>
      </c>
      <c r="N163" s="76"/>
      <c r="O163" s="76" t="str">
        <f t="shared" si="175"/>
        <v xml:space="preserve"> Pesos</v>
      </c>
      <c r="P163" s="76" t="s">
        <v>79</v>
      </c>
      <c r="Q163" s="76"/>
      <c r="R163" s="76" t="str">
        <f t="shared" si="176"/>
        <v xml:space="preserve"> Pesos</v>
      </c>
      <c r="S163" s="76" t="str">
        <f t="shared" si="177"/>
        <v xml:space="preserve"> Pesos</v>
      </c>
      <c r="T163" s="76" t="str">
        <f t="shared" si="178"/>
        <v xml:space="preserve"> Centavos</v>
      </c>
      <c r="U163" s="76" t="str">
        <f t="shared" si="179"/>
        <v xml:space="preserve"> centavos</v>
      </c>
      <c r="V163" s="76">
        <v>15</v>
      </c>
      <c r="W163" s="76">
        <v>14</v>
      </c>
      <c r="X163" s="76">
        <v>13</v>
      </c>
      <c r="Y163" s="76">
        <v>12</v>
      </c>
      <c r="Z163" s="76">
        <v>11</v>
      </c>
      <c r="AA163" s="76">
        <v>10</v>
      </c>
      <c r="AB163" s="76">
        <v>9</v>
      </c>
      <c r="AC163" s="76">
        <f t="shared" si="238"/>
        <v>8</v>
      </c>
      <c r="AD163" s="76">
        <f t="shared" si="238"/>
        <v>7</v>
      </c>
      <c r="AE163" s="76">
        <f t="shared" si="238"/>
        <v>6</v>
      </c>
      <c r="AF163" s="76">
        <f t="shared" si="238"/>
        <v>5</v>
      </c>
      <c r="AG163" s="76">
        <f t="shared" si="238"/>
        <v>4</v>
      </c>
      <c r="AH163" s="76">
        <f t="shared" si="238"/>
        <v>3</v>
      </c>
      <c r="AI163" s="76">
        <f t="shared" si="238"/>
        <v>2</v>
      </c>
      <c r="AJ163" s="76">
        <f t="shared" si="238"/>
        <v>1</v>
      </c>
      <c r="AK163" s="76">
        <f t="shared" si="238"/>
        <v>0</v>
      </c>
      <c r="AL163" s="76">
        <f t="shared" si="238"/>
        <v>-1</v>
      </c>
      <c r="AM163" s="76">
        <f t="shared" si="238"/>
        <v>-2</v>
      </c>
      <c r="AN163" s="76"/>
      <c r="AO163" s="78">
        <f t="shared" si="240"/>
        <v>0</v>
      </c>
      <c r="AP163" s="78">
        <f t="shared" si="241"/>
        <v>0</v>
      </c>
      <c r="AQ163" s="78">
        <f t="shared" si="242"/>
        <v>0</v>
      </c>
      <c r="AR163" s="78">
        <f t="shared" si="239"/>
        <v>0</v>
      </c>
      <c r="AS163" s="78">
        <f t="shared" si="239"/>
        <v>0</v>
      </c>
      <c r="AT163" s="78">
        <f t="shared" si="239"/>
        <v>0</v>
      </c>
      <c r="AU163" s="78">
        <f t="shared" si="239"/>
        <v>0</v>
      </c>
      <c r="AV163" s="78">
        <f t="shared" si="239"/>
        <v>0</v>
      </c>
      <c r="AW163" s="78">
        <f t="shared" si="239"/>
        <v>0</v>
      </c>
      <c r="AX163" s="78">
        <f t="shared" si="164"/>
        <v>0</v>
      </c>
      <c r="AY163" s="78">
        <f t="shared" si="164"/>
        <v>0</v>
      </c>
      <c r="AZ163" s="78">
        <f t="shared" si="164"/>
        <v>0</v>
      </c>
      <c r="BA163" s="78">
        <f t="shared" si="164"/>
        <v>1</v>
      </c>
      <c r="BB163" s="78">
        <f t="shared" si="243"/>
        <v>16</v>
      </c>
      <c r="BC163" s="78">
        <f t="shared" si="243"/>
        <v>160</v>
      </c>
      <c r="BD163" s="78">
        <f t="shared" si="243"/>
        <v>1600</v>
      </c>
      <c r="BE163" s="78">
        <f t="shared" si="243"/>
        <v>16000</v>
      </c>
      <c r="BF163" s="76"/>
      <c r="BG163" s="76">
        <f t="shared" si="180"/>
        <v>0</v>
      </c>
      <c r="BH163" s="78">
        <f t="shared" si="181"/>
        <v>0</v>
      </c>
      <c r="BI163" s="78">
        <f t="shared" si="182"/>
        <v>0</v>
      </c>
      <c r="BJ163" s="78">
        <f t="shared" si="183"/>
        <v>0</v>
      </c>
      <c r="BK163" s="78">
        <f t="shared" si="184"/>
        <v>0</v>
      </c>
      <c r="BL163" s="78">
        <f t="shared" si="185"/>
        <v>0</v>
      </c>
      <c r="BM163" s="78">
        <f t="shared" si="186"/>
        <v>0</v>
      </c>
      <c r="BN163" s="78">
        <f t="shared" si="187"/>
        <v>0</v>
      </c>
      <c r="BO163" s="78">
        <f t="shared" si="188"/>
        <v>0</v>
      </c>
      <c r="BP163" s="78">
        <f t="shared" si="189"/>
        <v>0</v>
      </c>
      <c r="BQ163" s="78">
        <f t="shared" si="190"/>
        <v>0</v>
      </c>
      <c r="BR163" s="78">
        <f t="shared" si="191"/>
        <v>0</v>
      </c>
      <c r="BS163" s="78">
        <f t="shared" si="192"/>
        <v>100</v>
      </c>
      <c r="BT163" s="78">
        <f t="shared" si="193"/>
        <v>60</v>
      </c>
      <c r="BU163" s="78">
        <f t="shared" si="194"/>
        <v>0</v>
      </c>
      <c r="BV163" s="78">
        <f t="shared" si="195"/>
        <v>0</v>
      </c>
      <c r="BW163" s="78">
        <f t="shared" si="196"/>
        <v>0</v>
      </c>
      <c r="BX163" s="76"/>
      <c r="BY163" s="76"/>
      <c r="BZ163" s="78">
        <f t="shared" si="197"/>
        <v>0</v>
      </c>
      <c r="CA163" s="78"/>
      <c r="CB163" s="78"/>
      <c r="CC163" s="78">
        <f t="shared" si="198"/>
        <v>0</v>
      </c>
      <c r="CD163" s="78"/>
      <c r="CE163" s="78"/>
      <c r="CF163" s="78">
        <f t="shared" si="199"/>
        <v>0</v>
      </c>
      <c r="CG163" s="76"/>
      <c r="CH163" s="78"/>
      <c r="CI163" s="78">
        <f t="shared" si="200"/>
        <v>0</v>
      </c>
      <c r="CJ163" s="76"/>
      <c r="CK163" s="78"/>
      <c r="CL163" s="78">
        <f t="shared" si="201"/>
        <v>60</v>
      </c>
      <c r="CM163" s="76"/>
      <c r="CN163" s="78">
        <f t="shared" si="202"/>
        <v>0</v>
      </c>
      <c r="CO163" s="76"/>
      <c r="CP163" s="76"/>
      <c r="CQ163" s="76" t="str">
        <f t="shared" si="203"/>
        <v/>
      </c>
      <c r="CR163" s="76" t="str">
        <f t="shared" si="204"/>
        <v/>
      </c>
      <c r="CS163" s="76" t="str">
        <f t="shared" si="205"/>
        <v xml:space="preserve">   billones</v>
      </c>
      <c r="CT163" s="76" t="str">
        <f t="shared" si="206"/>
        <v/>
      </c>
      <c r="CU163" s="76" t="str">
        <f t="shared" si="207"/>
        <v/>
      </c>
      <c r="CV163" s="76" t="str">
        <f t="shared" si="208"/>
        <v xml:space="preserve">  mil</v>
      </c>
      <c r="CW163" s="76" t="str">
        <f t="shared" si="209"/>
        <v/>
      </c>
      <c r="CX163" s="76" t="str">
        <f t="shared" si="210"/>
        <v/>
      </c>
      <c r="CY163" s="76" t="str">
        <f t="shared" si="211"/>
        <v xml:space="preserve">   millones</v>
      </c>
      <c r="CZ163" s="76" t="str">
        <f t="shared" si="212"/>
        <v/>
      </c>
      <c r="DA163" s="76" t="str">
        <f t="shared" si="213"/>
        <v/>
      </c>
      <c r="DB163" s="76" t="str">
        <f t="shared" si="214"/>
        <v xml:space="preserve">  mil</v>
      </c>
      <c r="DC163" s="76" t="str">
        <f t="shared" si="215"/>
        <v xml:space="preserve">Ciento </v>
      </c>
      <c r="DD163" s="76" t="str">
        <f t="shared" si="216"/>
        <v>Sesenta Pesos</v>
      </c>
      <c r="DE163" s="76" t="str">
        <f t="shared" si="217"/>
        <v xml:space="preserve">  Pesos</v>
      </c>
      <c r="DF163" s="76" t="str">
        <f t="shared" si="218"/>
        <v xml:space="preserve">  Centavos</v>
      </c>
      <c r="DG163" s="76" t="str">
        <f t="shared" si="219"/>
        <v xml:space="preserve">  centavos</v>
      </c>
      <c r="DH163" s="76" t="str">
        <f t="shared" si="220"/>
        <v xml:space="preserve"> </v>
      </c>
      <c r="DI163" s="76" t="str">
        <f t="shared" si="221"/>
        <v/>
      </c>
      <c r="DJ163" s="76"/>
      <c r="DK163" s="76" t="str">
        <f t="shared" si="222"/>
        <v xml:space="preserve"> </v>
      </c>
      <c r="DL163" s="76" t="str">
        <f t="shared" si="223"/>
        <v/>
      </c>
      <c r="DM163" s="76"/>
      <c r="DN163" s="76" t="str">
        <f t="shared" si="224"/>
        <v xml:space="preserve"> </v>
      </c>
      <c r="DO163" s="76" t="str">
        <f t="shared" si="225"/>
        <v/>
      </c>
      <c r="DP163" s="76"/>
      <c r="DQ163" s="76" t="str">
        <f t="shared" si="226"/>
        <v xml:space="preserve"> </v>
      </c>
      <c r="DR163" s="76" t="str">
        <f t="shared" si="227"/>
        <v/>
      </c>
      <c r="DS163" s="76"/>
      <c r="DT163" s="76" t="str">
        <f t="shared" si="228"/>
        <v>Sesenta</v>
      </c>
      <c r="DU163" s="76" t="str">
        <f t="shared" si="229"/>
        <v xml:space="preserve"> Pesos</v>
      </c>
      <c r="DV163" s="76" t="str">
        <f t="shared" si="230"/>
        <v xml:space="preserve"> </v>
      </c>
      <c r="DW163" s="76" t="str">
        <f t="shared" si="231"/>
        <v/>
      </c>
      <c r="DX163" s="76"/>
      <c r="DY163" s="76"/>
      <c r="DZ163" s="76"/>
      <c r="EA163" s="76" t="str">
        <f t="shared" si="232"/>
        <v xml:space="preserve"> </v>
      </c>
      <c r="EB163" s="76"/>
      <c r="EC163" s="76"/>
      <c r="ED163" s="76" t="str">
        <f t="shared" si="233"/>
        <v xml:space="preserve"> </v>
      </c>
      <c r="EE163" s="76"/>
      <c r="EF163" s="76"/>
      <c r="EG163" s="79" t="str">
        <f t="shared" si="234"/>
        <v xml:space="preserve"> </v>
      </c>
      <c r="EH163" s="76"/>
      <c r="EI163" s="76"/>
      <c r="EJ163" s="79" t="str">
        <f t="shared" si="235"/>
        <v xml:space="preserve"> </v>
      </c>
      <c r="EK163" s="76"/>
      <c r="EL163" s="76"/>
      <c r="EM163" s="79" t="str">
        <f t="shared" si="236"/>
        <v>Ciento Sesenta Pesos</v>
      </c>
      <c r="EN163" s="79"/>
      <c r="EO163" s="79" t="str">
        <f t="shared" si="237"/>
        <v xml:space="preserve"> </v>
      </c>
      <c r="EP163" s="76"/>
    </row>
    <row r="164" spans="1:146" hidden="1" x14ac:dyDescent="0.2">
      <c r="A164" s="74">
        <v>161</v>
      </c>
      <c r="B164" s="75" t="str">
        <f t="shared" si="167"/>
        <v>Ciento Sesenta y Un Pesos M/L</v>
      </c>
      <c r="C164" s="76"/>
      <c r="D164" s="77">
        <f t="shared" si="168"/>
        <v>161</v>
      </c>
      <c r="E164" s="76" t="str">
        <f t="shared" si="169"/>
        <v/>
      </c>
      <c r="F164" s="76" t="str">
        <f t="shared" si="170"/>
        <v xml:space="preserve"> Pesos</v>
      </c>
      <c r="G164" s="76" t="str">
        <f t="shared" si="171"/>
        <v xml:space="preserve">  billones</v>
      </c>
      <c r="H164" s="76"/>
      <c r="I164" s="76" t="str">
        <f t="shared" si="172"/>
        <v xml:space="preserve"> Pesos</v>
      </c>
      <c r="J164" s="76" t="s">
        <v>79</v>
      </c>
      <c r="K164" s="76"/>
      <c r="L164" s="76" t="str">
        <f t="shared" si="173"/>
        <v xml:space="preserve"> Pesos</v>
      </c>
      <c r="M164" s="76" t="str">
        <f t="shared" si="174"/>
        <v xml:space="preserve">  millones</v>
      </c>
      <c r="N164" s="76"/>
      <c r="O164" s="76" t="str">
        <f t="shared" si="175"/>
        <v xml:space="preserve"> Pesos</v>
      </c>
      <c r="P164" s="76" t="s">
        <v>79</v>
      </c>
      <c r="Q164" s="76"/>
      <c r="R164" s="76" t="str">
        <f t="shared" si="176"/>
        <v xml:space="preserve"> y </v>
      </c>
      <c r="S164" s="76" t="str">
        <f t="shared" si="177"/>
        <v xml:space="preserve"> Pesos</v>
      </c>
      <c r="T164" s="76" t="str">
        <f t="shared" si="178"/>
        <v xml:space="preserve"> Centavos</v>
      </c>
      <c r="U164" s="76" t="str">
        <f t="shared" si="179"/>
        <v xml:space="preserve"> centavos</v>
      </c>
      <c r="V164" s="76">
        <v>15</v>
      </c>
      <c r="W164" s="76">
        <v>14</v>
      </c>
      <c r="X164" s="76">
        <v>13</v>
      </c>
      <c r="Y164" s="76">
        <v>12</v>
      </c>
      <c r="Z164" s="76">
        <v>11</v>
      </c>
      <c r="AA164" s="76">
        <v>10</v>
      </c>
      <c r="AB164" s="76">
        <v>9</v>
      </c>
      <c r="AC164" s="76">
        <f t="shared" ref="AC164:AM179" si="244">AB164-1</f>
        <v>8</v>
      </c>
      <c r="AD164" s="76">
        <f t="shared" si="244"/>
        <v>7</v>
      </c>
      <c r="AE164" s="76">
        <f t="shared" si="244"/>
        <v>6</v>
      </c>
      <c r="AF164" s="76">
        <f t="shared" si="244"/>
        <v>5</v>
      </c>
      <c r="AG164" s="76">
        <f t="shared" si="244"/>
        <v>4</v>
      </c>
      <c r="AH164" s="76">
        <f t="shared" si="244"/>
        <v>3</v>
      </c>
      <c r="AI164" s="76">
        <f t="shared" si="244"/>
        <v>2</v>
      </c>
      <c r="AJ164" s="76">
        <f t="shared" si="244"/>
        <v>1</v>
      </c>
      <c r="AK164" s="76">
        <f t="shared" si="244"/>
        <v>0</v>
      </c>
      <c r="AL164" s="76">
        <f t="shared" si="244"/>
        <v>-1</v>
      </c>
      <c r="AM164" s="76">
        <f t="shared" si="244"/>
        <v>-2</v>
      </c>
      <c r="AN164" s="76"/>
      <c r="AO164" s="78">
        <f t="shared" si="240"/>
        <v>0</v>
      </c>
      <c r="AP164" s="78">
        <f t="shared" si="241"/>
        <v>0</v>
      </c>
      <c r="AQ164" s="78">
        <f t="shared" si="242"/>
        <v>0</v>
      </c>
      <c r="AR164" s="78">
        <f t="shared" si="239"/>
        <v>0</v>
      </c>
      <c r="AS164" s="78">
        <f t="shared" si="239"/>
        <v>0</v>
      </c>
      <c r="AT164" s="78">
        <f t="shared" si="239"/>
        <v>0</v>
      </c>
      <c r="AU164" s="78">
        <f t="shared" si="239"/>
        <v>0</v>
      </c>
      <c r="AV164" s="78">
        <f t="shared" si="239"/>
        <v>0</v>
      </c>
      <c r="AW164" s="78">
        <f t="shared" si="239"/>
        <v>0</v>
      </c>
      <c r="AX164" s="78">
        <f t="shared" si="164"/>
        <v>0</v>
      </c>
      <c r="AY164" s="78">
        <f t="shared" si="164"/>
        <v>0</v>
      </c>
      <c r="AZ164" s="78">
        <f t="shared" si="164"/>
        <v>0</v>
      </c>
      <c r="BA164" s="78">
        <f t="shared" si="164"/>
        <v>1</v>
      </c>
      <c r="BB164" s="78">
        <f t="shared" si="243"/>
        <v>16</v>
      </c>
      <c r="BC164" s="78">
        <f t="shared" si="243"/>
        <v>161</v>
      </c>
      <c r="BD164" s="78">
        <f t="shared" si="243"/>
        <v>1610</v>
      </c>
      <c r="BE164" s="78">
        <f t="shared" si="243"/>
        <v>16100</v>
      </c>
      <c r="BF164" s="76"/>
      <c r="BG164" s="76">
        <f t="shared" si="180"/>
        <v>0</v>
      </c>
      <c r="BH164" s="78">
        <f t="shared" si="181"/>
        <v>0</v>
      </c>
      <c r="BI164" s="78">
        <f t="shared" si="182"/>
        <v>0</v>
      </c>
      <c r="BJ164" s="78">
        <f t="shared" si="183"/>
        <v>0</v>
      </c>
      <c r="BK164" s="78">
        <f t="shared" si="184"/>
        <v>0</v>
      </c>
      <c r="BL164" s="78">
        <f t="shared" si="185"/>
        <v>0</v>
      </c>
      <c r="BM164" s="78">
        <f t="shared" si="186"/>
        <v>0</v>
      </c>
      <c r="BN164" s="78">
        <f t="shared" si="187"/>
        <v>0</v>
      </c>
      <c r="BO164" s="78">
        <f t="shared" si="188"/>
        <v>0</v>
      </c>
      <c r="BP164" s="78">
        <f t="shared" si="189"/>
        <v>0</v>
      </c>
      <c r="BQ164" s="78">
        <f t="shared" si="190"/>
        <v>0</v>
      </c>
      <c r="BR164" s="78">
        <f t="shared" si="191"/>
        <v>0</v>
      </c>
      <c r="BS164" s="78">
        <f t="shared" si="192"/>
        <v>100</v>
      </c>
      <c r="BT164" s="78">
        <f t="shared" si="193"/>
        <v>60</v>
      </c>
      <c r="BU164" s="78">
        <f t="shared" si="194"/>
        <v>1</v>
      </c>
      <c r="BV164" s="78">
        <f t="shared" si="195"/>
        <v>0</v>
      </c>
      <c r="BW164" s="78">
        <f t="shared" si="196"/>
        <v>0</v>
      </c>
      <c r="BX164" s="76"/>
      <c r="BY164" s="76"/>
      <c r="BZ164" s="78">
        <f t="shared" si="197"/>
        <v>0</v>
      </c>
      <c r="CA164" s="78"/>
      <c r="CB164" s="78"/>
      <c r="CC164" s="78">
        <f t="shared" si="198"/>
        <v>0</v>
      </c>
      <c r="CD164" s="78"/>
      <c r="CE164" s="78"/>
      <c r="CF164" s="78">
        <f t="shared" si="199"/>
        <v>0</v>
      </c>
      <c r="CG164" s="76"/>
      <c r="CH164" s="78"/>
      <c r="CI164" s="78">
        <f t="shared" si="200"/>
        <v>0</v>
      </c>
      <c r="CJ164" s="76"/>
      <c r="CK164" s="78"/>
      <c r="CL164" s="78">
        <f t="shared" si="201"/>
        <v>61</v>
      </c>
      <c r="CM164" s="76"/>
      <c r="CN164" s="78">
        <f t="shared" si="202"/>
        <v>0</v>
      </c>
      <c r="CO164" s="76"/>
      <c r="CP164" s="76"/>
      <c r="CQ164" s="76" t="str">
        <f t="shared" si="203"/>
        <v/>
      </c>
      <c r="CR164" s="76" t="str">
        <f t="shared" si="204"/>
        <v/>
      </c>
      <c r="CS164" s="76" t="str">
        <f t="shared" si="205"/>
        <v xml:space="preserve">   billones</v>
      </c>
      <c r="CT164" s="76" t="str">
        <f t="shared" si="206"/>
        <v/>
      </c>
      <c r="CU164" s="76" t="str">
        <f t="shared" si="207"/>
        <v/>
      </c>
      <c r="CV164" s="76" t="str">
        <f t="shared" si="208"/>
        <v xml:space="preserve">  mil</v>
      </c>
      <c r="CW164" s="76" t="str">
        <f t="shared" si="209"/>
        <v/>
      </c>
      <c r="CX164" s="76" t="str">
        <f t="shared" si="210"/>
        <v/>
      </c>
      <c r="CY164" s="76" t="str">
        <f t="shared" si="211"/>
        <v xml:space="preserve">   millones</v>
      </c>
      <c r="CZ164" s="76" t="str">
        <f t="shared" si="212"/>
        <v/>
      </c>
      <c r="DA164" s="76" t="str">
        <f t="shared" si="213"/>
        <v/>
      </c>
      <c r="DB164" s="76" t="str">
        <f t="shared" si="214"/>
        <v xml:space="preserve">  mil</v>
      </c>
      <c r="DC164" s="76" t="str">
        <f t="shared" si="215"/>
        <v xml:space="preserve">Ciento </v>
      </c>
      <c r="DD164" s="76" t="str">
        <f t="shared" si="216"/>
        <v xml:space="preserve">Sesenta y </v>
      </c>
      <c r="DE164" s="76" t="str">
        <f t="shared" si="217"/>
        <v>Un Pesos</v>
      </c>
      <c r="DF164" s="76" t="str">
        <f t="shared" si="218"/>
        <v xml:space="preserve">  Centavos</v>
      </c>
      <c r="DG164" s="76" t="str">
        <f t="shared" si="219"/>
        <v xml:space="preserve">  centavos</v>
      </c>
      <c r="DH164" s="76" t="str">
        <f t="shared" si="220"/>
        <v xml:space="preserve"> </v>
      </c>
      <c r="DI164" s="76" t="str">
        <f t="shared" si="221"/>
        <v/>
      </c>
      <c r="DJ164" s="76"/>
      <c r="DK164" s="76" t="str">
        <f t="shared" si="222"/>
        <v xml:space="preserve"> </v>
      </c>
      <c r="DL164" s="76" t="str">
        <f t="shared" si="223"/>
        <v/>
      </c>
      <c r="DM164" s="76"/>
      <c r="DN164" s="76" t="str">
        <f t="shared" si="224"/>
        <v xml:space="preserve"> </v>
      </c>
      <c r="DO164" s="76" t="str">
        <f t="shared" si="225"/>
        <v/>
      </c>
      <c r="DP164" s="76"/>
      <c r="DQ164" s="76" t="str">
        <f t="shared" si="226"/>
        <v xml:space="preserve"> </v>
      </c>
      <c r="DR164" s="76" t="str">
        <f t="shared" si="227"/>
        <v/>
      </c>
      <c r="DS164" s="76"/>
      <c r="DT164" s="76" t="e">
        <f t="shared" si="228"/>
        <v>#N/A</v>
      </c>
      <c r="DU164" s="76" t="str">
        <f t="shared" si="229"/>
        <v xml:space="preserve"> Pesos</v>
      </c>
      <c r="DV164" s="76" t="str">
        <f t="shared" si="230"/>
        <v xml:space="preserve"> </v>
      </c>
      <c r="DW164" s="76" t="str">
        <f t="shared" si="231"/>
        <v/>
      </c>
      <c r="DX164" s="76"/>
      <c r="DY164" s="76"/>
      <c r="DZ164" s="76"/>
      <c r="EA164" s="76" t="str">
        <f t="shared" si="232"/>
        <v xml:space="preserve"> </v>
      </c>
      <c r="EB164" s="76"/>
      <c r="EC164" s="76"/>
      <c r="ED164" s="76" t="str">
        <f t="shared" si="233"/>
        <v xml:space="preserve"> </v>
      </c>
      <c r="EE164" s="76"/>
      <c r="EF164" s="76"/>
      <c r="EG164" s="79" t="str">
        <f t="shared" si="234"/>
        <v xml:space="preserve"> </v>
      </c>
      <c r="EH164" s="76"/>
      <c r="EI164" s="76"/>
      <c r="EJ164" s="79" t="str">
        <f t="shared" si="235"/>
        <v xml:space="preserve"> </v>
      </c>
      <c r="EK164" s="76"/>
      <c r="EL164" s="76"/>
      <c r="EM164" s="79" t="str">
        <f t="shared" si="236"/>
        <v>Ciento Sesenta y Un Pesos</v>
      </c>
      <c r="EN164" s="79"/>
      <c r="EO164" s="79" t="str">
        <f t="shared" si="237"/>
        <v xml:space="preserve"> </v>
      </c>
      <c r="EP164" s="76"/>
    </row>
    <row r="165" spans="1:146" hidden="1" x14ac:dyDescent="0.2">
      <c r="A165" s="74">
        <v>162</v>
      </c>
      <c r="B165" s="75" t="str">
        <f t="shared" si="167"/>
        <v>Ciento Sesenta y Dos Pesos M/L</v>
      </c>
      <c r="C165" s="76"/>
      <c r="D165" s="77">
        <f t="shared" si="168"/>
        <v>162</v>
      </c>
      <c r="E165" s="76" t="str">
        <f t="shared" si="169"/>
        <v/>
      </c>
      <c r="F165" s="76" t="str">
        <f t="shared" si="170"/>
        <v xml:space="preserve"> Pesos</v>
      </c>
      <c r="G165" s="76" t="str">
        <f t="shared" si="171"/>
        <v xml:space="preserve">  billones</v>
      </c>
      <c r="H165" s="76"/>
      <c r="I165" s="76" t="str">
        <f t="shared" si="172"/>
        <v xml:space="preserve"> Pesos</v>
      </c>
      <c r="J165" s="76" t="s">
        <v>79</v>
      </c>
      <c r="K165" s="76"/>
      <c r="L165" s="76" t="str">
        <f t="shared" si="173"/>
        <v xml:space="preserve"> Pesos</v>
      </c>
      <c r="M165" s="76" t="str">
        <f t="shared" si="174"/>
        <v xml:space="preserve">  millones</v>
      </c>
      <c r="N165" s="76"/>
      <c r="O165" s="76" t="str">
        <f t="shared" si="175"/>
        <v xml:space="preserve"> Pesos</v>
      </c>
      <c r="P165" s="76" t="s">
        <v>79</v>
      </c>
      <c r="Q165" s="76"/>
      <c r="R165" s="76" t="str">
        <f t="shared" si="176"/>
        <v xml:space="preserve"> y </v>
      </c>
      <c r="S165" s="76" t="str">
        <f t="shared" si="177"/>
        <v xml:space="preserve"> Pesos</v>
      </c>
      <c r="T165" s="76" t="str">
        <f t="shared" si="178"/>
        <v xml:space="preserve"> Centavos</v>
      </c>
      <c r="U165" s="76" t="str">
        <f t="shared" si="179"/>
        <v xml:space="preserve"> centavos</v>
      </c>
      <c r="V165" s="76">
        <v>15</v>
      </c>
      <c r="W165" s="76">
        <v>14</v>
      </c>
      <c r="X165" s="76">
        <v>13</v>
      </c>
      <c r="Y165" s="76">
        <v>12</v>
      </c>
      <c r="Z165" s="76">
        <v>11</v>
      </c>
      <c r="AA165" s="76">
        <v>10</v>
      </c>
      <c r="AB165" s="76">
        <v>9</v>
      </c>
      <c r="AC165" s="76">
        <f t="shared" si="244"/>
        <v>8</v>
      </c>
      <c r="AD165" s="76">
        <f t="shared" si="244"/>
        <v>7</v>
      </c>
      <c r="AE165" s="76">
        <f t="shared" si="244"/>
        <v>6</v>
      </c>
      <c r="AF165" s="76">
        <f t="shared" si="244"/>
        <v>5</v>
      </c>
      <c r="AG165" s="76">
        <f t="shared" si="244"/>
        <v>4</v>
      </c>
      <c r="AH165" s="76">
        <f t="shared" si="244"/>
        <v>3</v>
      </c>
      <c r="AI165" s="76">
        <f t="shared" si="244"/>
        <v>2</v>
      </c>
      <c r="AJ165" s="76">
        <f t="shared" si="244"/>
        <v>1</v>
      </c>
      <c r="AK165" s="76">
        <f t="shared" si="244"/>
        <v>0</v>
      </c>
      <c r="AL165" s="76">
        <f t="shared" si="244"/>
        <v>-1</v>
      </c>
      <c r="AM165" s="76">
        <f t="shared" si="244"/>
        <v>-2</v>
      </c>
      <c r="AN165" s="76"/>
      <c r="AO165" s="78">
        <f t="shared" si="240"/>
        <v>0</v>
      </c>
      <c r="AP165" s="78">
        <f t="shared" si="241"/>
        <v>0</v>
      </c>
      <c r="AQ165" s="78">
        <f t="shared" si="242"/>
        <v>0</v>
      </c>
      <c r="AR165" s="78">
        <f t="shared" si="239"/>
        <v>0</v>
      </c>
      <c r="AS165" s="78">
        <f t="shared" si="239"/>
        <v>0</v>
      </c>
      <c r="AT165" s="78">
        <f t="shared" si="239"/>
        <v>0</v>
      </c>
      <c r="AU165" s="78">
        <f t="shared" si="239"/>
        <v>0</v>
      </c>
      <c r="AV165" s="78">
        <f t="shared" si="239"/>
        <v>0</v>
      </c>
      <c r="AW165" s="78">
        <f t="shared" si="239"/>
        <v>0</v>
      </c>
      <c r="AX165" s="78">
        <f t="shared" si="164"/>
        <v>0</v>
      </c>
      <c r="AY165" s="78">
        <f t="shared" si="164"/>
        <v>0</v>
      </c>
      <c r="AZ165" s="78">
        <f t="shared" si="164"/>
        <v>0</v>
      </c>
      <c r="BA165" s="78">
        <f t="shared" si="164"/>
        <v>1</v>
      </c>
      <c r="BB165" s="78">
        <f t="shared" si="243"/>
        <v>16</v>
      </c>
      <c r="BC165" s="78">
        <f t="shared" si="243"/>
        <v>162</v>
      </c>
      <c r="BD165" s="78">
        <f t="shared" si="243"/>
        <v>1620</v>
      </c>
      <c r="BE165" s="78">
        <f t="shared" si="243"/>
        <v>16200</v>
      </c>
      <c r="BF165" s="76"/>
      <c r="BG165" s="76">
        <f t="shared" si="180"/>
        <v>0</v>
      </c>
      <c r="BH165" s="78">
        <f t="shared" si="181"/>
        <v>0</v>
      </c>
      <c r="BI165" s="78">
        <f t="shared" si="182"/>
        <v>0</v>
      </c>
      <c r="BJ165" s="78">
        <f t="shared" si="183"/>
        <v>0</v>
      </c>
      <c r="BK165" s="78">
        <f t="shared" si="184"/>
        <v>0</v>
      </c>
      <c r="BL165" s="78">
        <f t="shared" si="185"/>
        <v>0</v>
      </c>
      <c r="BM165" s="78">
        <f t="shared" si="186"/>
        <v>0</v>
      </c>
      <c r="BN165" s="78">
        <f t="shared" si="187"/>
        <v>0</v>
      </c>
      <c r="BO165" s="78">
        <f t="shared" si="188"/>
        <v>0</v>
      </c>
      <c r="BP165" s="78">
        <f t="shared" si="189"/>
        <v>0</v>
      </c>
      <c r="BQ165" s="78">
        <f t="shared" si="190"/>
        <v>0</v>
      </c>
      <c r="BR165" s="78">
        <f t="shared" si="191"/>
        <v>0</v>
      </c>
      <c r="BS165" s="78">
        <f t="shared" si="192"/>
        <v>100</v>
      </c>
      <c r="BT165" s="78">
        <f t="shared" si="193"/>
        <v>60</v>
      </c>
      <c r="BU165" s="78">
        <f t="shared" si="194"/>
        <v>2</v>
      </c>
      <c r="BV165" s="78">
        <f t="shared" si="195"/>
        <v>0</v>
      </c>
      <c r="BW165" s="78">
        <f t="shared" si="196"/>
        <v>0</v>
      </c>
      <c r="BX165" s="76"/>
      <c r="BY165" s="76"/>
      <c r="BZ165" s="78">
        <f t="shared" si="197"/>
        <v>0</v>
      </c>
      <c r="CA165" s="78"/>
      <c r="CB165" s="78"/>
      <c r="CC165" s="78">
        <f t="shared" si="198"/>
        <v>0</v>
      </c>
      <c r="CD165" s="78"/>
      <c r="CE165" s="78"/>
      <c r="CF165" s="78">
        <f t="shared" si="199"/>
        <v>0</v>
      </c>
      <c r="CG165" s="76"/>
      <c r="CH165" s="78"/>
      <c r="CI165" s="78">
        <f t="shared" si="200"/>
        <v>0</v>
      </c>
      <c r="CJ165" s="76"/>
      <c r="CK165" s="78"/>
      <c r="CL165" s="78">
        <f t="shared" si="201"/>
        <v>62</v>
      </c>
      <c r="CM165" s="76"/>
      <c r="CN165" s="78">
        <f t="shared" si="202"/>
        <v>0</v>
      </c>
      <c r="CO165" s="76"/>
      <c r="CP165" s="76"/>
      <c r="CQ165" s="76" t="str">
        <f t="shared" si="203"/>
        <v/>
      </c>
      <c r="CR165" s="76" t="str">
        <f t="shared" si="204"/>
        <v/>
      </c>
      <c r="CS165" s="76" t="str">
        <f t="shared" si="205"/>
        <v xml:space="preserve">   billones</v>
      </c>
      <c r="CT165" s="76" t="str">
        <f t="shared" si="206"/>
        <v/>
      </c>
      <c r="CU165" s="76" t="str">
        <f t="shared" si="207"/>
        <v/>
      </c>
      <c r="CV165" s="76" t="str">
        <f t="shared" si="208"/>
        <v xml:space="preserve">  mil</v>
      </c>
      <c r="CW165" s="76" t="str">
        <f t="shared" si="209"/>
        <v/>
      </c>
      <c r="CX165" s="76" t="str">
        <f t="shared" si="210"/>
        <v/>
      </c>
      <c r="CY165" s="76" t="str">
        <f t="shared" si="211"/>
        <v xml:space="preserve">   millones</v>
      </c>
      <c r="CZ165" s="76" t="str">
        <f t="shared" si="212"/>
        <v/>
      </c>
      <c r="DA165" s="76" t="str">
        <f t="shared" si="213"/>
        <v/>
      </c>
      <c r="DB165" s="76" t="str">
        <f t="shared" si="214"/>
        <v xml:space="preserve">  mil</v>
      </c>
      <c r="DC165" s="76" t="str">
        <f t="shared" si="215"/>
        <v xml:space="preserve">Ciento </v>
      </c>
      <c r="DD165" s="76" t="str">
        <f t="shared" si="216"/>
        <v xml:space="preserve">Sesenta y </v>
      </c>
      <c r="DE165" s="76" t="str">
        <f t="shared" si="217"/>
        <v>Dos Pesos</v>
      </c>
      <c r="DF165" s="76" t="str">
        <f t="shared" si="218"/>
        <v xml:space="preserve">  Centavos</v>
      </c>
      <c r="DG165" s="76" t="str">
        <f t="shared" si="219"/>
        <v xml:space="preserve">  centavos</v>
      </c>
      <c r="DH165" s="76" t="str">
        <f t="shared" si="220"/>
        <v xml:space="preserve"> </v>
      </c>
      <c r="DI165" s="76" t="str">
        <f t="shared" si="221"/>
        <v/>
      </c>
      <c r="DJ165" s="76"/>
      <c r="DK165" s="76" t="str">
        <f t="shared" si="222"/>
        <v xml:space="preserve"> </v>
      </c>
      <c r="DL165" s="76" t="str">
        <f t="shared" si="223"/>
        <v/>
      </c>
      <c r="DM165" s="76"/>
      <c r="DN165" s="76" t="str">
        <f t="shared" si="224"/>
        <v xml:space="preserve"> </v>
      </c>
      <c r="DO165" s="76" t="str">
        <f t="shared" si="225"/>
        <v/>
      </c>
      <c r="DP165" s="76"/>
      <c r="DQ165" s="76" t="str">
        <f t="shared" si="226"/>
        <v xml:space="preserve"> </v>
      </c>
      <c r="DR165" s="76" t="str">
        <f t="shared" si="227"/>
        <v/>
      </c>
      <c r="DS165" s="76"/>
      <c r="DT165" s="76" t="e">
        <f t="shared" si="228"/>
        <v>#N/A</v>
      </c>
      <c r="DU165" s="76" t="str">
        <f t="shared" si="229"/>
        <v xml:space="preserve"> Pesos</v>
      </c>
      <c r="DV165" s="76" t="str">
        <f t="shared" si="230"/>
        <v xml:space="preserve"> </v>
      </c>
      <c r="DW165" s="76" t="str">
        <f t="shared" si="231"/>
        <v/>
      </c>
      <c r="DX165" s="76"/>
      <c r="DY165" s="76"/>
      <c r="DZ165" s="76"/>
      <c r="EA165" s="76" t="str">
        <f t="shared" si="232"/>
        <v xml:space="preserve"> </v>
      </c>
      <c r="EB165" s="76"/>
      <c r="EC165" s="76"/>
      <c r="ED165" s="76" t="str">
        <f t="shared" si="233"/>
        <v xml:space="preserve"> </v>
      </c>
      <c r="EE165" s="76"/>
      <c r="EF165" s="76"/>
      <c r="EG165" s="79" t="str">
        <f t="shared" si="234"/>
        <v xml:space="preserve"> </v>
      </c>
      <c r="EH165" s="76"/>
      <c r="EI165" s="76"/>
      <c r="EJ165" s="79" t="str">
        <f t="shared" si="235"/>
        <v xml:space="preserve"> </v>
      </c>
      <c r="EK165" s="76"/>
      <c r="EL165" s="76"/>
      <c r="EM165" s="79" t="str">
        <f t="shared" si="236"/>
        <v>Ciento Sesenta y Dos Pesos</v>
      </c>
      <c r="EN165" s="79"/>
      <c r="EO165" s="79" t="str">
        <f t="shared" si="237"/>
        <v xml:space="preserve"> </v>
      </c>
      <c r="EP165" s="76"/>
    </row>
    <row r="166" spans="1:146" hidden="1" x14ac:dyDescent="0.2">
      <c r="A166" s="74">
        <v>163</v>
      </c>
      <c r="B166" s="75" t="str">
        <f t="shared" si="167"/>
        <v>Ciento Sesenta y Tres Pesos M/L</v>
      </c>
      <c r="C166" s="76"/>
      <c r="D166" s="77">
        <f t="shared" si="168"/>
        <v>163</v>
      </c>
      <c r="E166" s="76" t="str">
        <f t="shared" si="169"/>
        <v/>
      </c>
      <c r="F166" s="76" t="str">
        <f t="shared" si="170"/>
        <v xml:space="preserve"> Pesos</v>
      </c>
      <c r="G166" s="76" t="str">
        <f t="shared" si="171"/>
        <v xml:space="preserve">  billones</v>
      </c>
      <c r="H166" s="76"/>
      <c r="I166" s="76" t="str">
        <f t="shared" si="172"/>
        <v xml:space="preserve"> Pesos</v>
      </c>
      <c r="J166" s="76" t="s">
        <v>79</v>
      </c>
      <c r="K166" s="76"/>
      <c r="L166" s="76" t="str">
        <f t="shared" si="173"/>
        <v xml:space="preserve"> Pesos</v>
      </c>
      <c r="M166" s="76" t="str">
        <f t="shared" si="174"/>
        <v xml:space="preserve">  millones</v>
      </c>
      <c r="N166" s="76"/>
      <c r="O166" s="76" t="str">
        <f t="shared" si="175"/>
        <v xml:space="preserve"> Pesos</v>
      </c>
      <c r="P166" s="76" t="s">
        <v>79</v>
      </c>
      <c r="Q166" s="76"/>
      <c r="R166" s="76" t="str">
        <f t="shared" si="176"/>
        <v xml:space="preserve"> y </v>
      </c>
      <c r="S166" s="76" t="str">
        <f t="shared" si="177"/>
        <v xml:space="preserve"> Pesos</v>
      </c>
      <c r="T166" s="76" t="str">
        <f t="shared" si="178"/>
        <v xml:space="preserve"> Centavos</v>
      </c>
      <c r="U166" s="76" t="str">
        <f t="shared" si="179"/>
        <v xml:space="preserve"> centavos</v>
      </c>
      <c r="V166" s="76">
        <v>15</v>
      </c>
      <c r="W166" s="76">
        <v>14</v>
      </c>
      <c r="X166" s="76">
        <v>13</v>
      </c>
      <c r="Y166" s="76">
        <v>12</v>
      </c>
      <c r="Z166" s="76">
        <v>11</v>
      </c>
      <c r="AA166" s="76">
        <v>10</v>
      </c>
      <c r="AB166" s="76">
        <v>9</v>
      </c>
      <c r="AC166" s="76">
        <f t="shared" si="244"/>
        <v>8</v>
      </c>
      <c r="AD166" s="76">
        <f t="shared" si="244"/>
        <v>7</v>
      </c>
      <c r="AE166" s="76">
        <f t="shared" si="244"/>
        <v>6</v>
      </c>
      <c r="AF166" s="76">
        <f t="shared" si="244"/>
        <v>5</v>
      </c>
      <c r="AG166" s="76">
        <f t="shared" si="244"/>
        <v>4</v>
      </c>
      <c r="AH166" s="76">
        <f t="shared" si="244"/>
        <v>3</v>
      </c>
      <c r="AI166" s="76">
        <f t="shared" si="244"/>
        <v>2</v>
      </c>
      <c r="AJ166" s="76">
        <f t="shared" si="244"/>
        <v>1</v>
      </c>
      <c r="AK166" s="76">
        <f t="shared" si="244"/>
        <v>0</v>
      </c>
      <c r="AL166" s="76">
        <f t="shared" si="244"/>
        <v>-1</v>
      </c>
      <c r="AM166" s="76">
        <f t="shared" si="244"/>
        <v>-2</v>
      </c>
      <c r="AN166" s="76"/>
      <c r="AO166" s="78">
        <f t="shared" si="240"/>
        <v>0</v>
      </c>
      <c r="AP166" s="78">
        <f t="shared" si="241"/>
        <v>0</v>
      </c>
      <c r="AQ166" s="78">
        <f t="shared" si="242"/>
        <v>0</v>
      </c>
      <c r="AR166" s="78">
        <f t="shared" si="239"/>
        <v>0</v>
      </c>
      <c r="AS166" s="78">
        <f t="shared" si="239"/>
        <v>0</v>
      </c>
      <c r="AT166" s="78">
        <f t="shared" si="239"/>
        <v>0</v>
      </c>
      <c r="AU166" s="78">
        <f t="shared" si="239"/>
        <v>0</v>
      </c>
      <c r="AV166" s="78">
        <f t="shared" si="239"/>
        <v>0</v>
      </c>
      <c r="AW166" s="78">
        <f t="shared" si="239"/>
        <v>0</v>
      </c>
      <c r="AX166" s="78">
        <f t="shared" si="164"/>
        <v>0</v>
      </c>
      <c r="AY166" s="78">
        <f t="shared" si="164"/>
        <v>0</v>
      </c>
      <c r="AZ166" s="78">
        <f t="shared" si="164"/>
        <v>0</v>
      </c>
      <c r="BA166" s="78">
        <f t="shared" si="164"/>
        <v>1</v>
      </c>
      <c r="BB166" s="78">
        <f t="shared" si="243"/>
        <v>16</v>
      </c>
      <c r="BC166" s="78">
        <f t="shared" si="243"/>
        <v>163</v>
      </c>
      <c r="BD166" s="78">
        <f t="shared" si="243"/>
        <v>1630</v>
      </c>
      <c r="BE166" s="78">
        <f t="shared" si="243"/>
        <v>16300</v>
      </c>
      <c r="BF166" s="76"/>
      <c r="BG166" s="76">
        <f t="shared" si="180"/>
        <v>0</v>
      </c>
      <c r="BH166" s="78">
        <f t="shared" si="181"/>
        <v>0</v>
      </c>
      <c r="BI166" s="78">
        <f t="shared" si="182"/>
        <v>0</v>
      </c>
      <c r="BJ166" s="78">
        <f t="shared" si="183"/>
        <v>0</v>
      </c>
      <c r="BK166" s="78">
        <f t="shared" si="184"/>
        <v>0</v>
      </c>
      <c r="BL166" s="78">
        <f t="shared" si="185"/>
        <v>0</v>
      </c>
      <c r="BM166" s="78">
        <f t="shared" si="186"/>
        <v>0</v>
      </c>
      <c r="BN166" s="78">
        <f t="shared" si="187"/>
        <v>0</v>
      </c>
      <c r="BO166" s="78">
        <f t="shared" si="188"/>
        <v>0</v>
      </c>
      <c r="BP166" s="78">
        <f t="shared" si="189"/>
        <v>0</v>
      </c>
      <c r="BQ166" s="78">
        <f t="shared" si="190"/>
        <v>0</v>
      </c>
      <c r="BR166" s="78">
        <f t="shared" si="191"/>
        <v>0</v>
      </c>
      <c r="BS166" s="78">
        <f t="shared" si="192"/>
        <v>100</v>
      </c>
      <c r="BT166" s="78">
        <f t="shared" si="193"/>
        <v>60</v>
      </c>
      <c r="BU166" s="78">
        <f t="shared" si="194"/>
        <v>3</v>
      </c>
      <c r="BV166" s="78">
        <f t="shared" si="195"/>
        <v>0</v>
      </c>
      <c r="BW166" s="78">
        <f t="shared" si="196"/>
        <v>0</v>
      </c>
      <c r="BX166" s="76"/>
      <c r="BY166" s="76"/>
      <c r="BZ166" s="78">
        <f t="shared" si="197"/>
        <v>0</v>
      </c>
      <c r="CA166" s="78"/>
      <c r="CB166" s="78"/>
      <c r="CC166" s="78">
        <f t="shared" si="198"/>
        <v>0</v>
      </c>
      <c r="CD166" s="78"/>
      <c r="CE166" s="78"/>
      <c r="CF166" s="78">
        <f t="shared" si="199"/>
        <v>0</v>
      </c>
      <c r="CG166" s="76"/>
      <c r="CH166" s="78"/>
      <c r="CI166" s="78">
        <f t="shared" si="200"/>
        <v>0</v>
      </c>
      <c r="CJ166" s="76"/>
      <c r="CK166" s="78"/>
      <c r="CL166" s="78">
        <f t="shared" si="201"/>
        <v>63</v>
      </c>
      <c r="CM166" s="76"/>
      <c r="CN166" s="78">
        <f t="shared" si="202"/>
        <v>0</v>
      </c>
      <c r="CO166" s="76"/>
      <c r="CP166" s="76"/>
      <c r="CQ166" s="76" t="str">
        <f t="shared" si="203"/>
        <v/>
      </c>
      <c r="CR166" s="76" t="str">
        <f t="shared" si="204"/>
        <v/>
      </c>
      <c r="CS166" s="76" t="str">
        <f t="shared" si="205"/>
        <v xml:space="preserve">   billones</v>
      </c>
      <c r="CT166" s="76" t="str">
        <f t="shared" si="206"/>
        <v/>
      </c>
      <c r="CU166" s="76" t="str">
        <f t="shared" si="207"/>
        <v/>
      </c>
      <c r="CV166" s="76" t="str">
        <f t="shared" si="208"/>
        <v xml:space="preserve">  mil</v>
      </c>
      <c r="CW166" s="76" t="str">
        <f t="shared" si="209"/>
        <v/>
      </c>
      <c r="CX166" s="76" t="str">
        <f t="shared" si="210"/>
        <v/>
      </c>
      <c r="CY166" s="76" t="str">
        <f t="shared" si="211"/>
        <v xml:space="preserve">   millones</v>
      </c>
      <c r="CZ166" s="76" t="str">
        <f t="shared" si="212"/>
        <v/>
      </c>
      <c r="DA166" s="76" t="str">
        <f t="shared" si="213"/>
        <v/>
      </c>
      <c r="DB166" s="76" t="str">
        <f t="shared" si="214"/>
        <v xml:space="preserve">  mil</v>
      </c>
      <c r="DC166" s="76" t="str">
        <f t="shared" si="215"/>
        <v xml:space="preserve">Ciento </v>
      </c>
      <c r="DD166" s="76" t="str">
        <f t="shared" si="216"/>
        <v xml:space="preserve">Sesenta y </v>
      </c>
      <c r="DE166" s="76" t="str">
        <f t="shared" si="217"/>
        <v>Tres Pesos</v>
      </c>
      <c r="DF166" s="76" t="str">
        <f t="shared" si="218"/>
        <v xml:space="preserve">  Centavos</v>
      </c>
      <c r="DG166" s="76" t="str">
        <f t="shared" si="219"/>
        <v xml:space="preserve">  centavos</v>
      </c>
      <c r="DH166" s="76" t="str">
        <f t="shared" si="220"/>
        <v xml:space="preserve"> </v>
      </c>
      <c r="DI166" s="76" t="str">
        <f t="shared" si="221"/>
        <v/>
      </c>
      <c r="DJ166" s="76"/>
      <c r="DK166" s="76" t="str">
        <f t="shared" si="222"/>
        <v xml:space="preserve"> </v>
      </c>
      <c r="DL166" s="76" t="str">
        <f t="shared" si="223"/>
        <v/>
      </c>
      <c r="DM166" s="76"/>
      <c r="DN166" s="76" t="str">
        <f t="shared" si="224"/>
        <v xml:space="preserve"> </v>
      </c>
      <c r="DO166" s="76" t="str">
        <f t="shared" si="225"/>
        <v/>
      </c>
      <c r="DP166" s="76"/>
      <c r="DQ166" s="76" t="str">
        <f t="shared" si="226"/>
        <v xml:space="preserve"> </v>
      </c>
      <c r="DR166" s="76" t="str">
        <f t="shared" si="227"/>
        <v/>
      </c>
      <c r="DS166" s="76"/>
      <c r="DT166" s="76" t="e">
        <f t="shared" si="228"/>
        <v>#N/A</v>
      </c>
      <c r="DU166" s="76" t="str">
        <f t="shared" si="229"/>
        <v xml:space="preserve"> Pesos</v>
      </c>
      <c r="DV166" s="76" t="str">
        <f t="shared" si="230"/>
        <v xml:space="preserve"> </v>
      </c>
      <c r="DW166" s="76" t="str">
        <f t="shared" si="231"/>
        <v/>
      </c>
      <c r="DX166" s="76"/>
      <c r="DY166" s="76"/>
      <c r="DZ166" s="76"/>
      <c r="EA166" s="76" t="str">
        <f t="shared" si="232"/>
        <v xml:space="preserve"> </v>
      </c>
      <c r="EB166" s="76"/>
      <c r="EC166" s="76"/>
      <c r="ED166" s="76" t="str">
        <f t="shared" si="233"/>
        <v xml:space="preserve"> </v>
      </c>
      <c r="EE166" s="76"/>
      <c r="EF166" s="76"/>
      <c r="EG166" s="79" t="str">
        <f t="shared" si="234"/>
        <v xml:space="preserve"> </v>
      </c>
      <c r="EH166" s="76"/>
      <c r="EI166" s="76"/>
      <c r="EJ166" s="79" t="str">
        <f t="shared" si="235"/>
        <v xml:space="preserve"> </v>
      </c>
      <c r="EK166" s="76"/>
      <c r="EL166" s="76"/>
      <c r="EM166" s="79" t="str">
        <f t="shared" si="236"/>
        <v>Ciento Sesenta y Tres Pesos</v>
      </c>
      <c r="EN166" s="79"/>
      <c r="EO166" s="79" t="str">
        <f t="shared" si="237"/>
        <v xml:space="preserve"> </v>
      </c>
      <c r="EP166" s="76"/>
    </row>
    <row r="167" spans="1:146" hidden="1" x14ac:dyDescent="0.2">
      <c r="A167" s="74">
        <v>164</v>
      </c>
      <c r="B167" s="75" t="str">
        <f t="shared" si="167"/>
        <v>Ciento Sesenta y Cuatro Pesos M/L</v>
      </c>
      <c r="C167" s="76"/>
      <c r="D167" s="77">
        <f t="shared" si="168"/>
        <v>164</v>
      </c>
      <c r="E167" s="76" t="str">
        <f t="shared" si="169"/>
        <v/>
      </c>
      <c r="F167" s="76" t="str">
        <f t="shared" si="170"/>
        <v xml:space="preserve"> Pesos</v>
      </c>
      <c r="G167" s="76" t="str">
        <f t="shared" si="171"/>
        <v xml:space="preserve">  billones</v>
      </c>
      <c r="H167" s="76"/>
      <c r="I167" s="76" t="str">
        <f t="shared" si="172"/>
        <v xml:space="preserve"> Pesos</v>
      </c>
      <c r="J167" s="76" t="s">
        <v>79</v>
      </c>
      <c r="K167" s="76"/>
      <c r="L167" s="76" t="str">
        <f t="shared" si="173"/>
        <v xml:space="preserve"> Pesos</v>
      </c>
      <c r="M167" s="76" t="str">
        <f t="shared" si="174"/>
        <v xml:space="preserve">  millones</v>
      </c>
      <c r="N167" s="76"/>
      <c r="O167" s="76" t="str">
        <f t="shared" si="175"/>
        <v xml:space="preserve"> Pesos</v>
      </c>
      <c r="P167" s="76" t="s">
        <v>79</v>
      </c>
      <c r="Q167" s="76"/>
      <c r="R167" s="76" t="str">
        <f t="shared" si="176"/>
        <v xml:space="preserve"> y </v>
      </c>
      <c r="S167" s="76" t="str">
        <f t="shared" si="177"/>
        <v xml:space="preserve"> Pesos</v>
      </c>
      <c r="T167" s="76" t="str">
        <f t="shared" si="178"/>
        <v xml:space="preserve"> Centavos</v>
      </c>
      <c r="U167" s="76" t="str">
        <f t="shared" si="179"/>
        <v xml:space="preserve"> centavos</v>
      </c>
      <c r="V167" s="76">
        <v>15</v>
      </c>
      <c r="W167" s="76">
        <v>14</v>
      </c>
      <c r="X167" s="76">
        <v>13</v>
      </c>
      <c r="Y167" s="76">
        <v>12</v>
      </c>
      <c r="Z167" s="76">
        <v>11</v>
      </c>
      <c r="AA167" s="76">
        <v>10</v>
      </c>
      <c r="AB167" s="76">
        <v>9</v>
      </c>
      <c r="AC167" s="76">
        <f t="shared" si="244"/>
        <v>8</v>
      </c>
      <c r="AD167" s="76">
        <f t="shared" si="244"/>
        <v>7</v>
      </c>
      <c r="AE167" s="76">
        <f t="shared" si="244"/>
        <v>6</v>
      </c>
      <c r="AF167" s="76">
        <f t="shared" si="244"/>
        <v>5</v>
      </c>
      <c r="AG167" s="76">
        <f t="shared" si="244"/>
        <v>4</v>
      </c>
      <c r="AH167" s="76">
        <f t="shared" si="244"/>
        <v>3</v>
      </c>
      <c r="AI167" s="76">
        <f t="shared" si="244"/>
        <v>2</v>
      </c>
      <c r="AJ167" s="76">
        <f t="shared" si="244"/>
        <v>1</v>
      </c>
      <c r="AK167" s="76">
        <f t="shared" si="244"/>
        <v>0</v>
      </c>
      <c r="AL167" s="76">
        <f t="shared" si="244"/>
        <v>-1</v>
      </c>
      <c r="AM167" s="76">
        <f t="shared" si="244"/>
        <v>-2</v>
      </c>
      <c r="AN167" s="76"/>
      <c r="AO167" s="78">
        <f t="shared" si="240"/>
        <v>0</v>
      </c>
      <c r="AP167" s="78">
        <f t="shared" si="241"/>
        <v>0</v>
      </c>
      <c r="AQ167" s="78">
        <f t="shared" si="242"/>
        <v>0</v>
      </c>
      <c r="AR167" s="78">
        <f t="shared" si="239"/>
        <v>0</v>
      </c>
      <c r="AS167" s="78">
        <f t="shared" si="239"/>
        <v>0</v>
      </c>
      <c r="AT167" s="78">
        <f t="shared" si="239"/>
        <v>0</v>
      </c>
      <c r="AU167" s="78">
        <f t="shared" si="239"/>
        <v>0</v>
      </c>
      <c r="AV167" s="78">
        <f t="shared" si="239"/>
        <v>0</v>
      </c>
      <c r="AW167" s="78">
        <f t="shared" si="239"/>
        <v>0</v>
      </c>
      <c r="AX167" s="78">
        <f t="shared" si="164"/>
        <v>0</v>
      </c>
      <c r="AY167" s="78">
        <f t="shared" si="164"/>
        <v>0</v>
      </c>
      <c r="AZ167" s="78">
        <f t="shared" si="164"/>
        <v>0</v>
      </c>
      <c r="BA167" s="78">
        <f t="shared" si="164"/>
        <v>1</v>
      </c>
      <c r="BB167" s="78">
        <f t="shared" si="243"/>
        <v>16</v>
      </c>
      <c r="BC167" s="78">
        <f t="shared" si="243"/>
        <v>164</v>
      </c>
      <c r="BD167" s="78">
        <f t="shared" si="243"/>
        <v>1640</v>
      </c>
      <c r="BE167" s="78">
        <f t="shared" si="243"/>
        <v>16400</v>
      </c>
      <c r="BF167" s="76"/>
      <c r="BG167" s="76">
        <f t="shared" si="180"/>
        <v>0</v>
      </c>
      <c r="BH167" s="78">
        <f t="shared" si="181"/>
        <v>0</v>
      </c>
      <c r="BI167" s="78">
        <f t="shared" si="182"/>
        <v>0</v>
      </c>
      <c r="BJ167" s="78">
        <f t="shared" si="183"/>
        <v>0</v>
      </c>
      <c r="BK167" s="78">
        <f t="shared" si="184"/>
        <v>0</v>
      </c>
      <c r="BL167" s="78">
        <f t="shared" si="185"/>
        <v>0</v>
      </c>
      <c r="BM167" s="78">
        <f t="shared" si="186"/>
        <v>0</v>
      </c>
      <c r="BN167" s="78">
        <f t="shared" si="187"/>
        <v>0</v>
      </c>
      <c r="BO167" s="78">
        <f t="shared" si="188"/>
        <v>0</v>
      </c>
      <c r="BP167" s="78">
        <f t="shared" si="189"/>
        <v>0</v>
      </c>
      <c r="BQ167" s="78">
        <f t="shared" si="190"/>
        <v>0</v>
      </c>
      <c r="BR167" s="78">
        <f t="shared" si="191"/>
        <v>0</v>
      </c>
      <c r="BS167" s="78">
        <f t="shared" si="192"/>
        <v>100</v>
      </c>
      <c r="BT167" s="78">
        <f t="shared" si="193"/>
        <v>60</v>
      </c>
      <c r="BU167" s="78">
        <f t="shared" si="194"/>
        <v>4</v>
      </c>
      <c r="BV167" s="78">
        <f t="shared" si="195"/>
        <v>0</v>
      </c>
      <c r="BW167" s="78">
        <f t="shared" si="196"/>
        <v>0</v>
      </c>
      <c r="BX167" s="76"/>
      <c r="BY167" s="76"/>
      <c r="BZ167" s="78">
        <f t="shared" si="197"/>
        <v>0</v>
      </c>
      <c r="CA167" s="78"/>
      <c r="CB167" s="78"/>
      <c r="CC167" s="78">
        <f t="shared" si="198"/>
        <v>0</v>
      </c>
      <c r="CD167" s="78"/>
      <c r="CE167" s="78"/>
      <c r="CF167" s="78">
        <f t="shared" si="199"/>
        <v>0</v>
      </c>
      <c r="CG167" s="76"/>
      <c r="CH167" s="78"/>
      <c r="CI167" s="78">
        <f t="shared" si="200"/>
        <v>0</v>
      </c>
      <c r="CJ167" s="76"/>
      <c r="CK167" s="78"/>
      <c r="CL167" s="78">
        <f t="shared" si="201"/>
        <v>64</v>
      </c>
      <c r="CM167" s="76"/>
      <c r="CN167" s="78">
        <f t="shared" si="202"/>
        <v>0</v>
      </c>
      <c r="CO167" s="76"/>
      <c r="CP167" s="76"/>
      <c r="CQ167" s="76" t="str">
        <f t="shared" si="203"/>
        <v/>
      </c>
      <c r="CR167" s="76" t="str">
        <f t="shared" si="204"/>
        <v/>
      </c>
      <c r="CS167" s="76" t="str">
        <f t="shared" si="205"/>
        <v xml:space="preserve">   billones</v>
      </c>
      <c r="CT167" s="76" t="str">
        <f t="shared" si="206"/>
        <v/>
      </c>
      <c r="CU167" s="76" t="str">
        <f t="shared" si="207"/>
        <v/>
      </c>
      <c r="CV167" s="76" t="str">
        <f t="shared" si="208"/>
        <v xml:space="preserve">  mil</v>
      </c>
      <c r="CW167" s="76" t="str">
        <f t="shared" si="209"/>
        <v/>
      </c>
      <c r="CX167" s="76" t="str">
        <f t="shared" si="210"/>
        <v/>
      </c>
      <c r="CY167" s="76" t="str">
        <f t="shared" si="211"/>
        <v xml:space="preserve">   millones</v>
      </c>
      <c r="CZ167" s="76" t="str">
        <f t="shared" si="212"/>
        <v/>
      </c>
      <c r="DA167" s="76" t="str">
        <f t="shared" si="213"/>
        <v/>
      </c>
      <c r="DB167" s="76" t="str">
        <f t="shared" si="214"/>
        <v xml:space="preserve">  mil</v>
      </c>
      <c r="DC167" s="76" t="str">
        <f t="shared" si="215"/>
        <v xml:space="preserve">Ciento </v>
      </c>
      <c r="DD167" s="76" t="str">
        <f t="shared" si="216"/>
        <v xml:space="preserve">Sesenta y </v>
      </c>
      <c r="DE167" s="76" t="str">
        <f t="shared" si="217"/>
        <v>Cuatro Pesos</v>
      </c>
      <c r="DF167" s="76" t="str">
        <f t="shared" si="218"/>
        <v xml:space="preserve">  Centavos</v>
      </c>
      <c r="DG167" s="76" t="str">
        <f t="shared" si="219"/>
        <v xml:space="preserve">  centavos</v>
      </c>
      <c r="DH167" s="76" t="str">
        <f t="shared" si="220"/>
        <v xml:space="preserve"> </v>
      </c>
      <c r="DI167" s="76" t="str">
        <f t="shared" si="221"/>
        <v/>
      </c>
      <c r="DJ167" s="76"/>
      <c r="DK167" s="76" t="str">
        <f t="shared" si="222"/>
        <v xml:space="preserve"> </v>
      </c>
      <c r="DL167" s="76" t="str">
        <f t="shared" si="223"/>
        <v/>
      </c>
      <c r="DM167" s="76"/>
      <c r="DN167" s="76" t="str">
        <f t="shared" si="224"/>
        <v xml:space="preserve"> </v>
      </c>
      <c r="DO167" s="76" t="str">
        <f t="shared" si="225"/>
        <v/>
      </c>
      <c r="DP167" s="76"/>
      <c r="DQ167" s="76" t="str">
        <f t="shared" si="226"/>
        <v xml:space="preserve"> </v>
      </c>
      <c r="DR167" s="76" t="str">
        <f t="shared" si="227"/>
        <v/>
      </c>
      <c r="DS167" s="76"/>
      <c r="DT167" s="76" t="e">
        <f t="shared" si="228"/>
        <v>#N/A</v>
      </c>
      <c r="DU167" s="76" t="str">
        <f t="shared" si="229"/>
        <v xml:space="preserve"> Pesos</v>
      </c>
      <c r="DV167" s="76" t="str">
        <f t="shared" si="230"/>
        <v xml:space="preserve"> </v>
      </c>
      <c r="DW167" s="76" t="str">
        <f t="shared" si="231"/>
        <v/>
      </c>
      <c r="DX167" s="76"/>
      <c r="DY167" s="76"/>
      <c r="DZ167" s="76"/>
      <c r="EA167" s="76" t="str">
        <f t="shared" si="232"/>
        <v xml:space="preserve"> </v>
      </c>
      <c r="EB167" s="76"/>
      <c r="EC167" s="76"/>
      <c r="ED167" s="76" t="str">
        <f t="shared" si="233"/>
        <v xml:space="preserve"> </v>
      </c>
      <c r="EE167" s="76"/>
      <c r="EF167" s="76"/>
      <c r="EG167" s="79" t="str">
        <f t="shared" si="234"/>
        <v xml:space="preserve"> </v>
      </c>
      <c r="EH167" s="76"/>
      <c r="EI167" s="76"/>
      <c r="EJ167" s="79" t="str">
        <f t="shared" si="235"/>
        <v xml:space="preserve"> </v>
      </c>
      <c r="EK167" s="76"/>
      <c r="EL167" s="76"/>
      <c r="EM167" s="79" t="str">
        <f t="shared" si="236"/>
        <v>Ciento Sesenta y Cuatro Pesos</v>
      </c>
      <c r="EN167" s="79"/>
      <c r="EO167" s="79" t="str">
        <f t="shared" si="237"/>
        <v xml:space="preserve"> </v>
      </c>
      <c r="EP167" s="76"/>
    </row>
    <row r="168" spans="1:146" hidden="1" x14ac:dyDescent="0.2">
      <c r="A168" s="74">
        <v>165</v>
      </c>
      <c r="B168" s="75" t="str">
        <f t="shared" si="167"/>
        <v>Ciento Sesenta y Cinco Pesos M/L</v>
      </c>
      <c r="C168" s="76"/>
      <c r="D168" s="77">
        <f t="shared" si="168"/>
        <v>165</v>
      </c>
      <c r="E168" s="76" t="str">
        <f t="shared" si="169"/>
        <v/>
      </c>
      <c r="F168" s="76" t="str">
        <f t="shared" si="170"/>
        <v xml:space="preserve"> Pesos</v>
      </c>
      <c r="G168" s="76" t="str">
        <f t="shared" si="171"/>
        <v xml:space="preserve">  billones</v>
      </c>
      <c r="H168" s="76"/>
      <c r="I168" s="76" t="str">
        <f t="shared" si="172"/>
        <v xml:space="preserve"> Pesos</v>
      </c>
      <c r="J168" s="76" t="s">
        <v>79</v>
      </c>
      <c r="K168" s="76"/>
      <c r="L168" s="76" t="str">
        <f t="shared" si="173"/>
        <v xml:space="preserve"> Pesos</v>
      </c>
      <c r="M168" s="76" t="str">
        <f t="shared" si="174"/>
        <v xml:space="preserve">  millones</v>
      </c>
      <c r="N168" s="76"/>
      <c r="O168" s="76" t="str">
        <f t="shared" si="175"/>
        <v xml:space="preserve"> Pesos</v>
      </c>
      <c r="P168" s="76" t="s">
        <v>79</v>
      </c>
      <c r="Q168" s="76"/>
      <c r="R168" s="76" t="str">
        <f t="shared" si="176"/>
        <v xml:space="preserve"> y </v>
      </c>
      <c r="S168" s="76" t="str">
        <f t="shared" si="177"/>
        <v xml:space="preserve"> Pesos</v>
      </c>
      <c r="T168" s="76" t="str">
        <f t="shared" si="178"/>
        <v xml:space="preserve"> Centavos</v>
      </c>
      <c r="U168" s="76" t="str">
        <f t="shared" si="179"/>
        <v xml:space="preserve"> centavos</v>
      </c>
      <c r="V168" s="76">
        <v>15</v>
      </c>
      <c r="W168" s="76">
        <v>14</v>
      </c>
      <c r="X168" s="76">
        <v>13</v>
      </c>
      <c r="Y168" s="76">
        <v>12</v>
      </c>
      <c r="Z168" s="76">
        <v>11</v>
      </c>
      <c r="AA168" s="76">
        <v>10</v>
      </c>
      <c r="AB168" s="76">
        <v>9</v>
      </c>
      <c r="AC168" s="76">
        <f t="shared" si="244"/>
        <v>8</v>
      </c>
      <c r="AD168" s="76">
        <f t="shared" si="244"/>
        <v>7</v>
      </c>
      <c r="AE168" s="76">
        <f t="shared" si="244"/>
        <v>6</v>
      </c>
      <c r="AF168" s="76">
        <f t="shared" si="244"/>
        <v>5</v>
      </c>
      <c r="AG168" s="76">
        <f t="shared" si="244"/>
        <v>4</v>
      </c>
      <c r="AH168" s="76">
        <f t="shared" si="244"/>
        <v>3</v>
      </c>
      <c r="AI168" s="76">
        <f t="shared" si="244"/>
        <v>2</v>
      </c>
      <c r="AJ168" s="76">
        <f t="shared" si="244"/>
        <v>1</v>
      </c>
      <c r="AK168" s="76">
        <f t="shared" si="244"/>
        <v>0</v>
      </c>
      <c r="AL168" s="76">
        <f t="shared" si="244"/>
        <v>-1</v>
      </c>
      <c r="AM168" s="76">
        <f t="shared" si="244"/>
        <v>-2</v>
      </c>
      <c r="AN168" s="76"/>
      <c r="AO168" s="78">
        <f t="shared" si="240"/>
        <v>0</v>
      </c>
      <c r="AP168" s="78">
        <f t="shared" si="241"/>
        <v>0</v>
      </c>
      <c r="AQ168" s="78">
        <f t="shared" si="242"/>
        <v>0</v>
      </c>
      <c r="AR168" s="78">
        <f t="shared" si="239"/>
        <v>0</v>
      </c>
      <c r="AS168" s="78">
        <f t="shared" si="239"/>
        <v>0</v>
      </c>
      <c r="AT168" s="78">
        <f t="shared" si="239"/>
        <v>0</v>
      </c>
      <c r="AU168" s="78">
        <f t="shared" si="239"/>
        <v>0</v>
      </c>
      <c r="AV168" s="78">
        <f t="shared" si="239"/>
        <v>0</v>
      </c>
      <c r="AW168" s="78">
        <f t="shared" si="239"/>
        <v>0</v>
      </c>
      <c r="AX168" s="78">
        <f t="shared" si="164"/>
        <v>0</v>
      </c>
      <c r="AY168" s="78">
        <f t="shared" si="164"/>
        <v>0</v>
      </c>
      <c r="AZ168" s="78">
        <f t="shared" si="164"/>
        <v>0</v>
      </c>
      <c r="BA168" s="78">
        <f t="shared" si="164"/>
        <v>1</v>
      </c>
      <c r="BB168" s="78">
        <f t="shared" si="243"/>
        <v>16</v>
      </c>
      <c r="BC168" s="78">
        <f t="shared" si="243"/>
        <v>165</v>
      </c>
      <c r="BD168" s="78">
        <f t="shared" si="243"/>
        <v>1650</v>
      </c>
      <c r="BE168" s="78">
        <f t="shared" si="243"/>
        <v>16500</v>
      </c>
      <c r="BF168" s="76"/>
      <c r="BG168" s="76">
        <f t="shared" si="180"/>
        <v>0</v>
      </c>
      <c r="BH168" s="78">
        <f t="shared" si="181"/>
        <v>0</v>
      </c>
      <c r="BI168" s="78">
        <f t="shared" si="182"/>
        <v>0</v>
      </c>
      <c r="BJ168" s="78">
        <f t="shared" si="183"/>
        <v>0</v>
      </c>
      <c r="BK168" s="78">
        <f t="shared" si="184"/>
        <v>0</v>
      </c>
      <c r="BL168" s="78">
        <f t="shared" si="185"/>
        <v>0</v>
      </c>
      <c r="BM168" s="78">
        <f t="shared" si="186"/>
        <v>0</v>
      </c>
      <c r="BN168" s="78">
        <f t="shared" si="187"/>
        <v>0</v>
      </c>
      <c r="BO168" s="78">
        <f t="shared" si="188"/>
        <v>0</v>
      </c>
      <c r="BP168" s="78">
        <f t="shared" si="189"/>
        <v>0</v>
      </c>
      <c r="BQ168" s="78">
        <f t="shared" si="190"/>
        <v>0</v>
      </c>
      <c r="BR168" s="78">
        <f t="shared" si="191"/>
        <v>0</v>
      </c>
      <c r="BS168" s="78">
        <f t="shared" si="192"/>
        <v>100</v>
      </c>
      <c r="BT168" s="78">
        <f t="shared" si="193"/>
        <v>60</v>
      </c>
      <c r="BU168" s="78">
        <f t="shared" si="194"/>
        <v>5</v>
      </c>
      <c r="BV168" s="78">
        <f t="shared" si="195"/>
        <v>0</v>
      </c>
      <c r="BW168" s="78">
        <f t="shared" si="196"/>
        <v>0</v>
      </c>
      <c r="BX168" s="76"/>
      <c r="BY168" s="76"/>
      <c r="BZ168" s="78">
        <f t="shared" si="197"/>
        <v>0</v>
      </c>
      <c r="CA168" s="78"/>
      <c r="CB168" s="78"/>
      <c r="CC168" s="78">
        <f t="shared" si="198"/>
        <v>0</v>
      </c>
      <c r="CD168" s="78"/>
      <c r="CE168" s="78"/>
      <c r="CF168" s="78">
        <f t="shared" si="199"/>
        <v>0</v>
      </c>
      <c r="CG168" s="76"/>
      <c r="CH168" s="78"/>
      <c r="CI168" s="78">
        <f t="shared" si="200"/>
        <v>0</v>
      </c>
      <c r="CJ168" s="76"/>
      <c r="CK168" s="78"/>
      <c r="CL168" s="78">
        <f t="shared" si="201"/>
        <v>65</v>
      </c>
      <c r="CM168" s="76"/>
      <c r="CN168" s="78">
        <f t="shared" si="202"/>
        <v>0</v>
      </c>
      <c r="CO168" s="76"/>
      <c r="CP168" s="76"/>
      <c r="CQ168" s="76" t="str">
        <f t="shared" si="203"/>
        <v/>
      </c>
      <c r="CR168" s="76" t="str">
        <f t="shared" si="204"/>
        <v/>
      </c>
      <c r="CS168" s="76" t="str">
        <f t="shared" si="205"/>
        <v xml:space="preserve">   billones</v>
      </c>
      <c r="CT168" s="76" t="str">
        <f t="shared" si="206"/>
        <v/>
      </c>
      <c r="CU168" s="76" t="str">
        <f t="shared" si="207"/>
        <v/>
      </c>
      <c r="CV168" s="76" t="str">
        <f t="shared" si="208"/>
        <v xml:space="preserve">  mil</v>
      </c>
      <c r="CW168" s="76" t="str">
        <f t="shared" si="209"/>
        <v/>
      </c>
      <c r="CX168" s="76" t="str">
        <f t="shared" si="210"/>
        <v/>
      </c>
      <c r="CY168" s="76" t="str">
        <f t="shared" si="211"/>
        <v xml:space="preserve">   millones</v>
      </c>
      <c r="CZ168" s="76" t="str">
        <f t="shared" si="212"/>
        <v/>
      </c>
      <c r="DA168" s="76" t="str">
        <f t="shared" si="213"/>
        <v/>
      </c>
      <c r="DB168" s="76" t="str">
        <f t="shared" si="214"/>
        <v xml:space="preserve">  mil</v>
      </c>
      <c r="DC168" s="76" t="str">
        <f t="shared" si="215"/>
        <v xml:space="preserve">Ciento </v>
      </c>
      <c r="DD168" s="76" t="str">
        <f t="shared" si="216"/>
        <v xml:space="preserve">Sesenta y </v>
      </c>
      <c r="DE168" s="76" t="str">
        <f t="shared" si="217"/>
        <v>Cinco Pesos</v>
      </c>
      <c r="DF168" s="76" t="str">
        <f t="shared" si="218"/>
        <v xml:space="preserve">  Centavos</v>
      </c>
      <c r="DG168" s="76" t="str">
        <f t="shared" si="219"/>
        <v xml:space="preserve">  centavos</v>
      </c>
      <c r="DH168" s="76" t="str">
        <f t="shared" si="220"/>
        <v xml:space="preserve"> </v>
      </c>
      <c r="DI168" s="76" t="str">
        <f t="shared" si="221"/>
        <v/>
      </c>
      <c r="DJ168" s="76"/>
      <c r="DK168" s="76" t="str">
        <f t="shared" si="222"/>
        <v xml:space="preserve"> </v>
      </c>
      <c r="DL168" s="76" t="str">
        <f t="shared" si="223"/>
        <v/>
      </c>
      <c r="DM168" s="76"/>
      <c r="DN168" s="76" t="str">
        <f t="shared" si="224"/>
        <v xml:space="preserve"> </v>
      </c>
      <c r="DO168" s="76" t="str">
        <f t="shared" si="225"/>
        <v/>
      </c>
      <c r="DP168" s="76"/>
      <c r="DQ168" s="76" t="str">
        <f t="shared" si="226"/>
        <v xml:space="preserve"> </v>
      </c>
      <c r="DR168" s="76" t="str">
        <f t="shared" si="227"/>
        <v/>
      </c>
      <c r="DS168" s="76"/>
      <c r="DT168" s="76" t="e">
        <f t="shared" si="228"/>
        <v>#N/A</v>
      </c>
      <c r="DU168" s="76" t="str">
        <f t="shared" si="229"/>
        <v xml:space="preserve"> Pesos</v>
      </c>
      <c r="DV168" s="76" t="str">
        <f t="shared" si="230"/>
        <v xml:space="preserve"> </v>
      </c>
      <c r="DW168" s="76" t="str">
        <f t="shared" si="231"/>
        <v/>
      </c>
      <c r="DX168" s="76"/>
      <c r="DY168" s="76"/>
      <c r="DZ168" s="76"/>
      <c r="EA168" s="76" t="str">
        <f t="shared" si="232"/>
        <v xml:space="preserve"> </v>
      </c>
      <c r="EB168" s="76"/>
      <c r="EC168" s="76"/>
      <c r="ED168" s="76" t="str">
        <f t="shared" si="233"/>
        <v xml:space="preserve"> </v>
      </c>
      <c r="EE168" s="76"/>
      <c r="EF168" s="76"/>
      <c r="EG168" s="79" t="str">
        <f t="shared" si="234"/>
        <v xml:space="preserve"> </v>
      </c>
      <c r="EH168" s="76"/>
      <c r="EI168" s="76"/>
      <c r="EJ168" s="79" t="str">
        <f t="shared" si="235"/>
        <v xml:space="preserve"> </v>
      </c>
      <c r="EK168" s="76"/>
      <c r="EL168" s="76"/>
      <c r="EM168" s="79" t="str">
        <f t="shared" si="236"/>
        <v>Ciento Sesenta y Cinco Pesos</v>
      </c>
      <c r="EN168" s="79"/>
      <c r="EO168" s="79" t="str">
        <f t="shared" si="237"/>
        <v xml:space="preserve"> </v>
      </c>
      <c r="EP168" s="76"/>
    </row>
    <row r="169" spans="1:146" hidden="1" x14ac:dyDescent="0.2">
      <c r="A169" s="74">
        <v>166</v>
      </c>
      <c r="B169" s="75" t="str">
        <f t="shared" si="167"/>
        <v>Ciento Sesenta y Seis Pesos M/L</v>
      </c>
      <c r="C169" s="76"/>
      <c r="D169" s="77">
        <f t="shared" si="168"/>
        <v>166</v>
      </c>
      <c r="E169" s="76" t="str">
        <f t="shared" si="169"/>
        <v/>
      </c>
      <c r="F169" s="76" t="str">
        <f t="shared" si="170"/>
        <v xml:space="preserve"> Pesos</v>
      </c>
      <c r="G169" s="76" t="str">
        <f t="shared" si="171"/>
        <v xml:space="preserve">  billones</v>
      </c>
      <c r="H169" s="76"/>
      <c r="I169" s="76" t="str">
        <f t="shared" si="172"/>
        <v xml:space="preserve"> Pesos</v>
      </c>
      <c r="J169" s="76" t="s">
        <v>79</v>
      </c>
      <c r="K169" s="76"/>
      <c r="L169" s="76" t="str">
        <f t="shared" si="173"/>
        <v xml:space="preserve"> Pesos</v>
      </c>
      <c r="M169" s="76" t="str">
        <f t="shared" si="174"/>
        <v xml:space="preserve">  millones</v>
      </c>
      <c r="N169" s="76"/>
      <c r="O169" s="76" t="str">
        <f t="shared" si="175"/>
        <v xml:space="preserve"> Pesos</v>
      </c>
      <c r="P169" s="76" t="s">
        <v>79</v>
      </c>
      <c r="Q169" s="76"/>
      <c r="R169" s="76" t="str">
        <f t="shared" si="176"/>
        <v xml:space="preserve"> y </v>
      </c>
      <c r="S169" s="76" t="str">
        <f t="shared" si="177"/>
        <v xml:space="preserve"> Pesos</v>
      </c>
      <c r="T169" s="76" t="str">
        <f t="shared" si="178"/>
        <v xml:space="preserve"> Centavos</v>
      </c>
      <c r="U169" s="76" t="str">
        <f t="shared" si="179"/>
        <v xml:space="preserve"> centavos</v>
      </c>
      <c r="V169" s="76">
        <v>15</v>
      </c>
      <c r="W169" s="76">
        <v>14</v>
      </c>
      <c r="X169" s="76">
        <v>13</v>
      </c>
      <c r="Y169" s="76">
        <v>12</v>
      </c>
      <c r="Z169" s="76">
        <v>11</v>
      </c>
      <c r="AA169" s="76">
        <v>10</v>
      </c>
      <c r="AB169" s="76">
        <v>9</v>
      </c>
      <c r="AC169" s="76">
        <f t="shared" si="244"/>
        <v>8</v>
      </c>
      <c r="AD169" s="76">
        <f t="shared" si="244"/>
        <v>7</v>
      </c>
      <c r="AE169" s="76">
        <f t="shared" si="244"/>
        <v>6</v>
      </c>
      <c r="AF169" s="76">
        <f t="shared" si="244"/>
        <v>5</v>
      </c>
      <c r="AG169" s="76">
        <f t="shared" si="244"/>
        <v>4</v>
      </c>
      <c r="AH169" s="76">
        <f t="shared" si="244"/>
        <v>3</v>
      </c>
      <c r="AI169" s="76">
        <f t="shared" si="244"/>
        <v>2</v>
      </c>
      <c r="AJ169" s="76">
        <f t="shared" si="244"/>
        <v>1</v>
      </c>
      <c r="AK169" s="76">
        <f t="shared" si="244"/>
        <v>0</v>
      </c>
      <c r="AL169" s="76">
        <f t="shared" si="244"/>
        <v>-1</v>
      </c>
      <c r="AM169" s="76">
        <f t="shared" si="244"/>
        <v>-2</v>
      </c>
      <c r="AN169" s="76"/>
      <c r="AO169" s="78">
        <f t="shared" si="240"/>
        <v>0</v>
      </c>
      <c r="AP169" s="78">
        <f t="shared" si="241"/>
        <v>0</v>
      </c>
      <c r="AQ169" s="78">
        <f t="shared" si="242"/>
        <v>0</v>
      </c>
      <c r="AR169" s="78">
        <f t="shared" si="239"/>
        <v>0</v>
      </c>
      <c r="AS169" s="78">
        <f t="shared" si="239"/>
        <v>0</v>
      </c>
      <c r="AT169" s="78">
        <f t="shared" si="239"/>
        <v>0</v>
      </c>
      <c r="AU169" s="78">
        <f t="shared" si="239"/>
        <v>0</v>
      </c>
      <c r="AV169" s="78">
        <f t="shared" si="239"/>
        <v>0</v>
      </c>
      <c r="AW169" s="78">
        <f t="shared" si="239"/>
        <v>0</v>
      </c>
      <c r="AX169" s="78">
        <f t="shared" si="164"/>
        <v>0</v>
      </c>
      <c r="AY169" s="78">
        <f t="shared" si="164"/>
        <v>0</v>
      </c>
      <c r="AZ169" s="78">
        <f t="shared" si="164"/>
        <v>0</v>
      </c>
      <c r="BA169" s="78">
        <f t="shared" si="164"/>
        <v>1</v>
      </c>
      <c r="BB169" s="78">
        <f t="shared" si="243"/>
        <v>16</v>
      </c>
      <c r="BC169" s="78">
        <f t="shared" si="243"/>
        <v>166</v>
      </c>
      <c r="BD169" s="78">
        <f t="shared" si="243"/>
        <v>1660</v>
      </c>
      <c r="BE169" s="78">
        <f t="shared" si="243"/>
        <v>16600</v>
      </c>
      <c r="BF169" s="76"/>
      <c r="BG169" s="76">
        <f t="shared" si="180"/>
        <v>0</v>
      </c>
      <c r="BH169" s="78">
        <f t="shared" si="181"/>
        <v>0</v>
      </c>
      <c r="BI169" s="78">
        <f t="shared" si="182"/>
        <v>0</v>
      </c>
      <c r="BJ169" s="78">
        <f t="shared" si="183"/>
        <v>0</v>
      </c>
      <c r="BK169" s="78">
        <f t="shared" si="184"/>
        <v>0</v>
      </c>
      <c r="BL169" s="78">
        <f t="shared" si="185"/>
        <v>0</v>
      </c>
      <c r="BM169" s="78">
        <f t="shared" si="186"/>
        <v>0</v>
      </c>
      <c r="BN169" s="78">
        <f t="shared" si="187"/>
        <v>0</v>
      </c>
      <c r="BO169" s="78">
        <f t="shared" si="188"/>
        <v>0</v>
      </c>
      <c r="BP169" s="78">
        <f t="shared" si="189"/>
        <v>0</v>
      </c>
      <c r="BQ169" s="78">
        <f t="shared" si="190"/>
        <v>0</v>
      </c>
      <c r="BR169" s="78">
        <f t="shared" si="191"/>
        <v>0</v>
      </c>
      <c r="BS169" s="78">
        <f t="shared" si="192"/>
        <v>100</v>
      </c>
      <c r="BT169" s="78">
        <f t="shared" si="193"/>
        <v>60</v>
      </c>
      <c r="BU169" s="78">
        <f t="shared" si="194"/>
        <v>6</v>
      </c>
      <c r="BV169" s="78">
        <f t="shared" si="195"/>
        <v>0</v>
      </c>
      <c r="BW169" s="78">
        <f t="shared" si="196"/>
        <v>0</v>
      </c>
      <c r="BX169" s="76"/>
      <c r="BY169" s="76"/>
      <c r="BZ169" s="78">
        <f t="shared" si="197"/>
        <v>0</v>
      </c>
      <c r="CA169" s="78"/>
      <c r="CB169" s="78"/>
      <c r="CC169" s="78">
        <f t="shared" si="198"/>
        <v>0</v>
      </c>
      <c r="CD169" s="78"/>
      <c r="CE169" s="78"/>
      <c r="CF169" s="78">
        <f t="shared" si="199"/>
        <v>0</v>
      </c>
      <c r="CG169" s="76"/>
      <c r="CH169" s="78"/>
      <c r="CI169" s="78">
        <f t="shared" si="200"/>
        <v>0</v>
      </c>
      <c r="CJ169" s="76"/>
      <c r="CK169" s="78"/>
      <c r="CL169" s="78">
        <f t="shared" si="201"/>
        <v>66</v>
      </c>
      <c r="CM169" s="76"/>
      <c r="CN169" s="78">
        <f t="shared" si="202"/>
        <v>0</v>
      </c>
      <c r="CO169" s="76"/>
      <c r="CP169" s="76"/>
      <c r="CQ169" s="76" t="str">
        <f t="shared" si="203"/>
        <v/>
      </c>
      <c r="CR169" s="76" t="str">
        <f t="shared" si="204"/>
        <v/>
      </c>
      <c r="CS169" s="76" t="str">
        <f t="shared" si="205"/>
        <v xml:space="preserve">   billones</v>
      </c>
      <c r="CT169" s="76" t="str">
        <f t="shared" si="206"/>
        <v/>
      </c>
      <c r="CU169" s="76" t="str">
        <f t="shared" si="207"/>
        <v/>
      </c>
      <c r="CV169" s="76" t="str">
        <f t="shared" si="208"/>
        <v xml:space="preserve">  mil</v>
      </c>
      <c r="CW169" s="76" t="str">
        <f t="shared" si="209"/>
        <v/>
      </c>
      <c r="CX169" s="76" t="str">
        <f t="shared" si="210"/>
        <v/>
      </c>
      <c r="CY169" s="76" t="str">
        <f t="shared" si="211"/>
        <v xml:space="preserve">   millones</v>
      </c>
      <c r="CZ169" s="76" t="str">
        <f t="shared" si="212"/>
        <v/>
      </c>
      <c r="DA169" s="76" t="str">
        <f t="shared" si="213"/>
        <v/>
      </c>
      <c r="DB169" s="76" t="str">
        <f t="shared" si="214"/>
        <v xml:space="preserve">  mil</v>
      </c>
      <c r="DC169" s="76" t="str">
        <f t="shared" si="215"/>
        <v xml:space="preserve">Ciento </v>
      </c>
      <c r="DD169" s="76" t="str">
        <f t="shared" si="216"/>
        <v xml:space="preserve">Sesenta y </v>
      </c>
      <c r="DE169" s="76" t="str">
        <f t="shared" si="217"/>
        <v>Seis Pesos</v>
      </c>
      <c r="DF169" s="76" t="str">
        <f t="shared" si="218"/>
        <v xml:space="preserve">  Centavos</v>
      </c>
      <c r="DG169" s="76" t="str">
        <f t="shared" si="219"/>
        <v xml:space="preserve">  centavos</v>
      </c>
      <c r="DH169" s="76" t="str">
        <f t="shared" si="220"/>
        <v xml:space="preserve"> </v>
      </c>
      <c r="DI169" s="76" t="str">
        <f t="shared" si="221"/>
        <v/>
      </c>
      <c r="DJ169" s="76"/>
      <c r="DK169" s="76" t="str">
        <f t="shared" si="222"/>
        <v xml:space="preserve"> </v>
      </c>
      <c r="DL169" s="76" t="str">
        <f t="shared" si="223"/>
        <v/>
      </c>
      <c r="DM169" s="76"/>
      <c r="DN169" s="76" t="str">
        <f t="shared" si="224"/>
        <v xml:space="preserve"> </v>
      </c>
      <c r="DO169" s="76" t="str">
        <f t="shared" si="225"/>
        <v/>
      </c>
      <c r="DP169" s="76"/>
      <c r="DQ169" s="76" t="str">
        <f t="shared" si="226"/>
        <v xml:space="preserve"> </v>
      </c>
      <c r="DR169" s="76" t="str">
        <f t="shared" si="227"/>
        <v/>
      </c>
      <c r="DS169" s="76"/>
      <c r="DT169" s="76" t="e">
        <f t="shared" si="228"/>
        <v>#N/A</v>
      </c>
      <c r="DU169" s="76" t="str">
        <f t="shared" si="229"/>
        <v xml:space="preserve"> Pesos</v>
      </c>
      <c r="DV169" s="76" t="str">
        <f t="shared" si="230"/>
        <v xml:space="preserve"> </v>
      </c>
      <c r="DW169" s="76" t="str">
        <f t="shared" si="231"/>
        <v/>
      </c>
      <c r="DX169" s="76"/>
      <c r="DY169" s="76"/>
      <c r="DZ169" s="76"/>
      <c r="EA169" s="76" t="str">
        <f t="shared" si="232"/>
        <v xml:space="preserve"> </v>
      </c>
      <c r="EB169" s="76"/>
      <c r="EC169" s="76"/>
      <c r="ED169" s="76" t="str">
        <f t="shared" si="233"/>
        <v xml:space="preserve"> </v>
      </c>
      <c r="EE169" s="76"/>
      <c r="EF169" s="76"/>
      <c r="EG169" s="79" t="str">
        <f t="shared" si="234"/>
        <v xml:space="preserve"> </v>
      </c>
      <c r="EH169" s="76"/>
      <c r="EI169" s="76"/>
      <c r="EJ169" s="79" t="str">
        <f t="shared" si="235"/>
        <v xml:space="preserve"> </v>
      </c>
      <c r="EK169" s="76"/>
      <c r="EL169" s="76"/>
      <c r="EM169" s="79" t="str">
        <f t="shared" si="236"/>
        <v>Ciento Sesenta y Seis Pesos</v>
      </c>
      <c r="EN169" s="79"/>
      <c r="EO169" s="79" t="str">
        <f t="shared" si="237"/>
        <v xml:space="preserve"> </v>
      </c>
      <c r="EP169" s="76"/>
    </row>
    <row r="170" spans="1:146" hidden="1" x14ac:dyDescent="0.2">
      <c r="A170" s="74">
        <v>167</v>
      </c>
      <c r="B170" s="75" t="str">
        <f t="shared" si="167"/>
        <v>Ciento Sesenta y Siete Pesos M/L</v>
      </c>
      <c r="C170" s="76"/>
      <c r="D170" s="77">
        <f t="shared" si="168"/>
        <v>167</v>
      </c>
      <c r="E170" s="76" t="str">
        <f t="shared" si="169"/>
        <v/>
      </c>
      <c r="F170" s="76" t="str">
        <f t="shared" si="170"/>
        <v xml:space="preserve"> Pesos</v>
      </c>
      <c r="G170" s="76" t="str">
        <f t="shared" si="171"/>
        <v xml:space="preserve">  billones</v>
      </c>
      <c r="H170" s="76"/>
      <c r="I170" s="76" t="str">
        <f t="shared" si="172"/>
        <v xml:space="preserve"> Pesos</v>
      </c>
      <c r="J170" s="76" t="s">
        <v>79</v>
      </c>
      <c r="K170" s="76"/>
      <c r="L170" s="76" t="str">
        <f t="shared" si="173"/>
        <v xml:space="preserve"> Pesos</v>
      </c>
      <c r="M170" s="76" t="str">
        <f t="shared" si="174"/>
        <v xml:space="preserve">  millones</v>
      </c>
      <c r="N170" s="76"/>
      <c r="O170" s="76" t="str">
        <f t="shared" si="175"/>
        <v xml:space="preserve"> Pesos</v>
      </c>
      <c r="P170" s="76" t="s">
        <v>79</v>
      </c>
      <c r="Q170" s="76"/>
      <c r="R170" s="76" t="str">
        <f t="shared" si="176"/>
        <v xml:space="preserve"> y </v>
      </c>
      <c r="S170" s="76" t="str">
        <f t="shared" si="177"/>
        <v xml:space="preserve"> Pesos</v>
      </c>
      <c r="T170" s="76" t="str">
        <f t="shared" si="178"/>
        <v xml:space="preserve"> Centavos</v>
      </c>
      <c r="U170" s="76" t="str">
        <f t="shared" si="179"/>
        <v xml:space="preserve"> centavos</v>
      </c>
      <c r="V170" s="76">
        <v>15</v>
      </c>
      <c r="W170" s="76">
        <v>14</v>
      </c>
      <c r="X170" s="76">
        <v>13</v>
      </c>
      <c r="Y170" s="76">
        <v>12</v>
      </c>
      <c r="Z170" s="76">
        <v>11</v>
      </c>
      <c r="AA170" s="76">
        <v>10</v>
      </c>
      <c r="AB170" s="76">
        <v>9</v>
      </c>
      <c r="AC170" s="76">
        <f t="shared" si="244"/>
        <v>8</v>
      </c>
      <c r="AD170" s="76">
        <f t="shared" si="244"/>
        <v>7</v>
      </c>
      <c r="AE170" s="76">
        <f t="shared" si="244"/>
        <v>6</v>
      </c>
      <c r="AF170" s="76">
        <f t="shared" si="244"/>
        <v>5</v>
      </c>
      <c r="AG170" s="76">
        <f t="shared" si="244"/>
        <v>4</v>
      </c>
      <c r="AH170" s="76">
        <f t="shared" si="244"/>
        <v>3</v>
      </c>
      <c r="AI170" s="76">
        <f t="shared" si="244"/>
        <v>2</v>
      </c>
      <c r="AJ170" s="76">
        <f t="shared" si="244"/>
        <v>1</v>
      </c>
      <c r="AK170" s="76">
        <f t="shared" si="244"/>
        <v>0</v>
      </c>
      <c r="AL170" s="76">
        <f t="shared" si="244"/>
        <v>-1</v>
      </c>
      <c r="AM170" s="76">
        <f t="shared" si="244"/>
        <v>-2</v>
      </c>
      <c r="AN170" s="76"/>
      <c r="AO170" s="78">
        <f t="shared" si="240"/>
        <v>0</v>
      </c>
      <c r="AP170" s="78">
        <f t="shared" si="241"/>
        <v>0</v>
      </c>
      <c r="AQ170" s="78">
        <f t="shared" si="242"/>
        <v>0</v>
      </c>
      <c r="AR170" s="78">
        <f t="shared" si="239"/>
        <v>0</v>
      </c>
      <c r="AS170" s="78">
        <f t="shared" si="239"/>
        <v>0</v>
      </c>
      <c r="AT170" s="78">
        <f t="shared" si="239"/>
        <v>0</v>
      </c>
      <c r="AU170" s="78">
        <f t="shared" si="239"/>
        <v>0</v>
      </c>
      <c r="AV170" s="78">
        <f t="shared" si="239"/>
        <v>0</v>
      </c>
      <c r="AW170" s="78">
        <f t="shared" si="239"/>
        <v>0</v>
      </c>
      <c r="AX170" s="78">
        <f t="shared" si="164"/>
        <v>0</v>
      </c>
      <c r="AY170" s="78">
        <f t="shared" si="164"/>
        <v>0</v>
      </c>
      <c r="AZ170" s="78">
        <f t="shared" si="164"/>
        <v>0</v>
      </c>
      <c r="BA170" s="78">
        <f t="shared" si="164"/>
        <v>1</v>
      </c>
      <c r="BB170" s="78">
        <f t="shared" si="243"/>
        <v>16</v>
      </c>
      <c r="BC170" s="78">
        <f t="shared" si="243"/>
        <v>167</v>
      </c>
      <c r="BD170" s="78">
        <f t="shared" si="243"/>
        <v>1670</v>
      </c>
      <c r="BE170" s="78">
        <f t="shared" si="243"/>
        <v>16700</v>
      </c>
      <c r="BF170" s="76"/>
      <c r="BG170" s="76">
        <f t="shared" si="180"/>
        <v>0</v>
      </c>
      <c r="BH170" s="78">
        <f t="shared" si="181"/>
        <v>0</v>
      </c>
      <c r="BI170" s="78">
        <f t="shared" si="182"/>
        <v>0</v>
      </c>
      <c r="BJ170" s="78">
        <f t="shared" si="183"/>
        <v>0</v>
      </c>
      <c r="BK170" s="78">
        <f t="shared" si="184"/>
        <v>0</v>
      </c>
      <c r="BL170" s="78">
        <f t="shared" si="185"/>
        <v>0</v>
      </c>
      <c r="BM170" s="78">
        <f t="shared" si="186"/>
        <v>0</v>
      </c>
      <c r="BN170" s="78">
        <f t="shared" si="187"/>
        <v>0</v>
      </c>
      <c r="BO170" s="78">
        <f t="shared" si="188"/>
        <v>0</v>
      </c>
      <c r="BP170" s="78">
        <f t="shared" si="189"/>
        <v>0</v>
      </c>
      <c r="BQ170" s="78">
        <f t="shared" si="190"/>
        <v>0</v>
      </c>
      <c r="BR170" s="78">
        <f t="shared" si="191"/>
        <v>0</v>
      </c>
      <c r="BS170" s="78">
        <f t="shared" si="192"/>
        <v>100</v>
      </c>
      <c r="BT170" s="78">
        <f t="shared" si="193"/>
        <v>60</v>
      </c>
      <c r="BU170" s="78">
        <f t="shared" si="194"/>
        <v>7</v>
      </c>
      <c r="BV170" s="78">
        <f t="shared" si="195"/>
        <v>0</v>
      </c>
      <c r="BW170" s="78">
        <f t="shared" si="196"/>
        <v>0</v>
      </c>
      <c r="BX170" s="76"/>
      <c r="BY170" s="76"/>
      <c r="BZ170" s="78">
        <f t="shared" si="197"/>
        <v>0</v>
      </c>
      <c r="CA170" s="78"/>
      <c r="CB170" s="78"/>
      <c r="CC170" s="78">
        <f t="shared" si="198"/>
        <v>0</v>
      </c>
      <c r="CD170" s="78"/>
      <c r="CE170" s="78"/>
      <c r="CF170" s="78">
        <f t="shared" si="199"/>
        <v>0</v>
      </c>
      <c r="CG170" s="76"/>
      <c r="CH170" s="78"/>
      <c r="CI170" s="78">
        <f t="shared" si="200"/>
        <v>0</v>
      </c>
      <c r="CJ170" s="76"/>
      <c r="CK170" s="78"/>
      <c r="CL170" s="78">
        <f t="shared" si="201"/>
        <v>67</v>
      </c>
      <c r="CM170" s="76"/>
      <c r="CN170" s="78">
        <f t="shared" si="202"/>
        <v>0</v>
      </c>
      <c r="CO170" s="76"/>
      <c r="CP170" s="76"/>
      <c r="CQ170" s="76" t="str">
        <f t="shared" si="203"/>
        <v/>
      </c>
      <c r="CR170" s="76" t="str">
        <f t="shared" si="204"/>
        <v/>
      </c>
      <c r="CS170" s="76" t="str">
        <f t="shared" si="205"/>
        <v xml:space="preserve">   billones</v>
      </c>
      <c r="CT170" s="76" t="str">
        <f t="shared" si="206"/>
        <v/>
      </c>
      <c r="CU170" s="76" t="str">
        <f t="shared" si="207"/>
        <v/>
      </c>
      <c r="CV170" s="76" t="str">
        <f t="shared" si="208"/>
        <v xml:space="preserve">  mil</v>
      </c>
      <c r="CW170" s="76" t="str">
        <f t="shared" si="209"/>
        <v/>
      </c>
      <c r="CX170" s="76" t="str">
        <f t="shared" si="210"/>
        <v/>
      </c>
      <c r="CY170" s="76" t="str">
        <f t="shared" si="211"/>
        <v xml:space="preserve">   millones</v>
      </c>
      <c r="CZ170" s="76" t="str">
        <f t="shared" si="212"/>
        <v/>
      </c>
      <c r="DA170" s="76" t="str">
        <f t="shared" si="213"/>
        <v/>
      </c>
      <c r="DB170" s="76" t="str">
        <f t="shared" si="214"/>
        <v xml:space="preserve">  mil</v>
      </c>
      <c r="DC170" s="76" t="str">
        <f t="shared" si="215"/>
        <v xml:space="preserve">Ciento </v>
      </c>
      <c r="DD170" s="76" t="str">
        <f t="shared" si="216"/>
        <v xml:space="preserve">Sesenta y </v>
      </c>
      <c r="DE170" s="76" t="str">
        <f t="shared" si="217"/>
        <v>Siete Pesos</v>
      </c>
      <c r="DF170" s="76" t="str">
        <f t="shared" si="218"/>
        <v xml:space="preserve">  Centavos</v>
      </c>
      <c r="DG170" s="76" t="str">
        <f t="shared" si="219"/>
        <v xml:space="preserve">  centavos</v>
      </c>
      <c r="DH170" s="76" t="str">
        <f t="shared" si="220"/>
        <v xml:space="preserve"> </v>
      </c>
      <c r="DI170" s="76" t="str">
        <f t="shared" si="221"/>
        <v/>
      </c>
      <c r="DJ170" s="76"/>
      <c r="DK170" s="76" t="str">
        <f t="shared" si="222"/>
        <v xml:space="preserve"> </v>
      </c>
      <c r="DL170" s="76" t="str">
        <f t="shared" si="223"/>
        <v/>
      </c>
      <c r="DM170" s="76"/>
      <c r="DN170" s="76" t="str">
        <f t="shared" si="224"/>
        <v xml:space="preserve"> </v>
      </c>
      <c r="DO170" s="76" t="str">
        <f t="shared" si="225"/>
        <v/>
      </c>
      <c r="DP170" s="76"/>
      <c r="DQ170" s="76" t="str">
        <f t="shared" si="226"/>
        <v xml:space="preserve"> </v>
      </c>
      <c r="DR170" s="76" t="str">
        <f t="shared" si="227"/>
        <v/>
      </c>
      <c r="DS170" s="76"/>
      <c r="DT170" s="76" t="e">
        <f t="shared" si="228"/>
        <v>#N/A</v>
      </c>
      <c r="DU170" s="76" t="str">
        <f t="shared" si="229"/>
        <v xml:space="preserve"> Pesos</v>
      </c>
      <c r="DV170" s="76" t="str">
        <f t="shared" si="230"/>
        <v xml:space="preserve"> </v>
      </c>
      <c r="DW170" s="76" t="str">
        <f t="shared" si="231"/>
        <v/>
      </c>
      <c r="DX170" s="76"/>
      <c r="DY170" s="76"/>
      <c r="DZ170" s="76"/>
      <c r="EA170" s="76" t="str">
        <f t="shared" si="232"/>
        <v xml:space="preserve"> </v>
      </c>
      <c r="EB170" s="76"/>
      <c r="EC170" s="76"/>
      <c r="ED170" s="76" t="str">
        <f t="shared" si="233"/>
        <v xml:space="preserve"> </v>
      </c>
      <c r="EE170" s="76"/>
      <c r="EF170" s="76"/>
      <c r="EG170" s="79" t="str">
        <f t="shared" si="234"/>
        <v xml:space="preserve"> </v>
      </c>
      <c r="EH170" s="76"/>
      <c r="EI170" s="76"/>
      <c r="EJ170" s="79" t="str">
        <f t="shared" si="235"/>
        <v xml:space="preserve"> </v>
      </c>
      <c r="EK170" s="76"/>
      <c r="EL170" s="76"/>
      <c r="EM170" s="79" t="str">
        <f t="shared" si="236"/>
        <v>Ciento Sesenta y Siete Pesos</v>
      </c>
      <c r="EN170" s="79"/>
      <c r="EO170" s="79" t="str">
        <f t="shared" si="237"/>
        <v xml:space="preserve"> </v>
      </c>
      <c r="EP170" s="76"/>
    </row>
    <row r="171" spans="1:146" hidden="1" x14ac:dyDescent="0.2">
      <c r="A171" s="74">
        <v>168</v>
      </c>
      <c r="B171" s="75" t="str">
        <f t="shared" si="167"/>
        <v>Ciento Sesenta y Ocho Pesos M/L</v>
      </c>
      <c r="C171" s="76"/>
      <c r="D171" s="77">
        <f t="shared" si="168"/>
        <v>168</v>
      </c>
      <c r="E171" s="76" t="str">
        <f t="shared" si="169"/>
        <v/>
      </c>
      <c r="F171" s="76" t="str">
        <f t="shared" si="170"/>
        <v xml:space="preserve"> Pesos</v>
      </c>
      <c r="G171" s="76" t="str">
        <f t="shared" si="171"/>
        <v xml:space="preserve">  billones</v>
      </c>
      <c r="H171" s="76"/>
      <c r="I171" s="76" t="str">
        <f t="shared" si="172"/>
        <v xml:space="preserve"> Pesos</v>
      </c>
      <c r="J171" s="76" t="s">
        <v>79</v>
      </c>
      <c r="K171" s="76"/>
      <c r="L171" s="76" t="str">
        <f t="shared" si="173"/>
        <v xml:space="preserve"> Pesos</v>
      </c>
      <c r="M171" s="76" t="str">
        <f t="shared" si="174"/>
        <v xml:space="preserve">  millones</v>
      </c>
      <c r="N171" s="76"/>
      <c r="O171" s="76" t="str">
        <f t="shared" si="175"/>
        <v xml:space="preserve"> Pesos</v>
      </c>
      <c r="P171" s="76" t="s">
        <v>79</v>
      </c>
      <c r="Q171" s="76"/>
      <c r="R171" s="76" t="str">
        <f t="shared" si="176"/>
        <v xml:space="preserve"> y </v>
      </c>
      <c r="S171" s="76" t="str">
        <f t="shared" si="177"/>
        <v xml:space="preserve"> Pesos</v>
      </c>
      <c r="T171" s="76" t="str">
        <f t="shared" si="178"/>
        <v xml:space="preserve"> Centavos</v>
      </c>
      <c r="U171" s="76" t="str">
        <f t="shared" si="179"/>
        <v xml:space="preserve"> centavos</v>
      </c>
      <c r="V171" s="76">
        <v>15</v>
      </c>
      <c r="W171" s="76">
        <v>14</v>
      </c>
      <c r="X171" s="76">
        <v>13</v>
      </c>
      <c r="Y171" s="76">
        <v>12</v>
      </c>
      <c r="Z171" s="76">
        <v>11</v>
      </c>
      <c r="AA171" s="76">
        <v>10</v>
      </c>
      <c r="AB171" s="76">
        <v>9</v>
      </c>
      <c r="AC171" s="76">
        <f t="shared" si="244"/>
        <v>8</v>
      </c>
      <c r="AD171" s="76">
        <f t="shared" si="244"/>
        <v>7</v>
      </c>
      <c r="AE171" s="76">
        <f t="shared" si="244"/>
        <v>6</v>
      </c>
      <c r="AF171" s="76">
        <f t="shared" si="244"/>
        <v>5</v>
      </c>
      <c r="AG171" s="76">
        <f t="shared" si="244"/>
        <v>4</v>
      </c>
      <c r="AH171" s="76">
        <f t="shared" si="244"/>
        <v>3</v>
      </c>
      <c r="AI171" s="76">
        <f t="shared" si="244"/>
        <v>2</v>
      </c>
      <c r="AJ171" s="76">
        <f t="shared" si="244"/>
        <v>1</v>
      </c>
      <c r="AK171" s="76">
        <f t="shared" si="244"/>
        <v>0</v>
      </c>
      <c r="AL171" s="76">
        <f t="shared" si="244"/>
        <v>-1</v>
      </c>
      <c r="AM171" s="76">
        <f t="shared" si="244"/>
        <v>-2</v>
      </c>
      <c r="AN171" s="76"/>
      <c r="AO171" s="78">
        <f t="shared" si="240"/>
        <v>0</v>
      </c>
      <c r="AP171" s="78">
        <f t="shared" si="241"/>
        <v>0</v>
      </c>
      <c r="AQ171" s="78">
        <f t="shared" si="242"/>
        <v>0</v>
      </c>
      <c r="AR171" s="78">
        <f t="shared" si="239"/>
        <v>0</v>
      </c>
      <c r="AS171" s="78">
        <f t="shared" si="239"/>
        <v>0</v>
      </c>
      <c r="AT171" s="78">
        <f t="shared" si="239"/>
        <v>0</v>
      </c>
      <c r="AU171" s="78">
        <f t="shared" si="239"/>
        <v>0</v>
      </c>
      <c r="AV171" s="78">
        <f t="shared" si="239"/>
        <v>0</v>
      </c>
      <c r="AW171" s="78">
        <f t="shared" si="239"/>
        <v>0</v>
      </c>
      <c r="AX171" s="78">
        <f t="shared" si="164"/>
        <v>0</v>
      </c>
      <c r="AY171" s="78">
        <f t="shared" si="164"/>
        <v>0</v>
      </c>
      <c r="AZ171" s="78">
        <f t="shared" si="164"/>
        <v>0</v>
      </c>
      <c r="BA171" s="78">
        <f t="shared" si="164"/>
        <v>1</v>
      </c>
      <c r="BB171" s="78">
        <f t="shared" si="243"/>
        <v>16</v>
      </c>
      <c r="BC171" s="78">
        <f t="shared" si="243"/>
        <v>168</v>
      </c>
      <c r="BD171" s="78">
        <f t="shared" si="243"/>
        <v>1680</v>
      </c>
      <c r="BE171" s="78">
        <f t="shared" si="243"/>
        <v>16800</v>
      </c>
      <c r="BF171" s="76"/>
      <c r="BG171" s="76">
        <f t="shared" si="180"/>
        <v>0</v>
      </c>
      <c r="BH171" s="78">
        <f t="shared" si="181"/>
        <v>0</v>
      </c>
      <c r="BI171" s="78">
        <f t="shared" si="182"/>
        <v>0</v>
      </c>
      <c r="BJ171" s="78">
        <f t="shared" si="183"/>
        <v>0</v>
      </c>
      <c r="BK171" s="78">
        <f t="shared" si="184"/>
        <v>0</v>
      </c>
      <c r="BL171" s="78">
        <f t="shared" si="185"/>
        <v>0</v>
      </c>
      <c r="BM171" s="78">
        <f t="shared" si="186"/>
        <v>0</v>
      </c>
      <c r="BN171" s="78">
        <f t="shared" si="187"/>
        <v>0</v>
      </c>
      <c r="BO171" s="78">
        <f t="shared" si="188"/>
        <v>0</v>
      </c>
      <c r="BP171" s="78">
        <f t="shared" si="189"/>
        <v>0</v>
      </c>
      <c r="BQ171" s="78">
        <f t="shared" si="190"/>
        <v>0</v>
      </c>
      <c r="BR171" s="78">
        <f t="shared" si="191"/>
        <v>0</v>
      </c>
      <c r="BS171" s="78">
        <f t="shared" si="192"/>
        <v>100</v>
      </c>
      <c r="BT171" s="78">
        <f t="shared" si="193"/>
        <v>60</v>
      </c>
      <c r="BU171" s="78">
        <f t="shared" si="194"/>
        <v>8</v>
      </c>
      <c r="BV171" s="78">
        <f t="shared" si="195"/>
        <v>0</v>
      </c>
      <c r="BW171" s="78">
        <f t="shared" si="196"/>
        <v>0</v>
      </c>
      <c r="BX171" s="76"/>
      <c r="BY171" s="76"/>
      <c r="BZ171" s="78">
        <f t="shared" si="197"/>
        <v>0</v>
      </c>
      <c r="CA171" s="78"/>
      <c r="CB171" s="78"/>
      <c r="CC171" s="78">
        <f t="shared" si="198"/>
        <v>0</v>
      </c>
      <c r="CD171" s="78"/>
      <c r="CE171" s="78"/>
      <c r="CF171" s="78">
        <f t="shared" si="199"/>
        <v>0</v>
      </c>
      <c r="CG171" s="76"/>
      <c r="CH171" s="78"/>
      <c r="CI171" s="78">
        <f t="shared" si="200"/>
        <v>0</v>
      </c>
      <c r="CJ171" s="76"/>
      <c r="CK171" s="78"/>
      <c r="CL171" s="78">
        <f t="shared" si="201"/>
        <v>68</v>
      </c>
      <c r="CM171" s="76"/>
      <c r="CN171" s="78">
        <f t="shared" si="202"/>
        <v>0</v>
      </c>
      <c r="CO171" s="76"/>
      <c r="CP171" s="76"/>
      <c r="CQ171" s="76" t="str">
        <f t="shared" si="203"/>
        <v/>
      </c>
      <c r="CR171" s="76" t="str">
        <f t="shared" si="204"/>
        <v/>
      </c>
      <c r="CS171" s="76" t="str">
        <f t="shared" si="205"/>
        <v xml:space="preserve">   billones</v>
      </c>
      <c r="CT171" s="76" t="str">
        <f t="shared" si="206"/>
        <v/>
      </c>
      <c r="CU171" s="76" t="str">
        <f t="shared" si="207"/>
        <v/>
      </c>
      <c r="CV171" s="76" t="str">
        <f t="shared" si="208"/>
        <v xml:space="preserve">  mil</v>
      </c>
      <c r="CW171" s="76" t="str">
        <f t="shared" si="209"/>
        <v/>
      </c>
      <c r="CX171" s="76" t="str">
        <f t="shared" si="210"/>
        <v/>
      </c>
      <c r="CY171" s="76" t="str">
        <f t="shared" si="211"/>
        <v xml:space="preserve">   millones</v>
      </c>
      <c r="CZ171" s="76" t="str">
        <f t="shared" si="212"/>
        <v/>
      </c>
      <c r="DA171" s="76" t="str">
        <f t="shared" si="213"/>
        <v/>
      </c>
      <c r="DB171" s="76" t="str">
        <f t="shared" si="214"/>
        <v xml:space="preserve">  mil</v>
      </c>
      <c r="DC171" s="76" t="str">
        <f t="shared" si="215"/>
        <v xml:space="preserve">Ciento </v>
      </c>
      <c r="DD171" s="76" t="str">
        <f t="shared" si="216"/>
        <v xml:space="preserve">Sesenta y </v>
      </c>
      <c r="DE171" s="76" t="str">
        <f t="shared" si="217"/>
        <v>Ocho Pesos</v>
      </c>
      <c r="DF171" s="76" t="str">
        <f t="shared" si="218"/>
        <v xml:space="preserve">  Centavos</v>
      </c>
      <c r="DG171" s="76" t="str">
        <f t="shared" si="219"/>
        <v xml:space="preserve">  centavos</v>
      </c>
      <c r="DH171" s="76" t="str">
        <f t="shared" si="220"/>
        <v xml:space="preserve"> </v>
      </c>
      <c r="DI171" s="76" t="str">
        <f t="shared" si="221"/>
        <v/>
      </c>
      <c r="DJ171" s="76"/>
      <c r="DK171" s="76" t="str">
        <f t="shared" si="222"/>
        <v xml:space="preserve"> </v>
      </c>
      <c r="DL171" s="76" t="str">
        <f t="shared" si="223"/>
        <v/>
      </c>
      <c r="DM171" s="76"/>
      <c r="DN171" s="76" t="str">
        <f t="shared" si="224"/>
        <v xml:space="preserve"> </v>
      </c>
      <c r="DO171" s="76" t="str">
        <f t="shared" si="225"/>
        <v/>
      </c>
      <c r="DP171" s="76"/>
      <c r="DQ171" s="76" t="str">
        <f t="shared" si="226"/>
        <v xml:space="preserve"> </v>
      </c>
      <c r="DR171" s="76" t="str">
        <f t="shared" si="227"/>
        <v/>
      </c>
      <c r="DS171" s="76"/>
      <c r="DT171" s="76" t="e">
        <f t="shared" si="228"/>
        <v>#N/A</v>
      </c>
      <c r="DU171" s="76" t="str">
        <f t="shared" si="229"/>
        <v xml:space="preserve"> Pesos</v>
      </c>
      <c r="DV171" s="76" t="str">
        <f t="shared" si="230"/>
        <v xml:space="preserve"> </v>
      </c>
      <c r="DW171" s="76" t="str">
        <f t="shared" si="231"/>
        <v/>
      </c>
      <c r="DX171" s="76"/>
      <c r="DY171" s="76"/>
      <c r="DZ171" s="76"/>
      <c r="EA171" s="76" t="str">
        <f t="shared" si="232"/>
        <v xml:space="preserve"> </v>
      </c>
      <c r="EB171" s="76"/>
      <c r="EC171" s="76"/>
      <c r="ED171" s="76" t="str">
        <f t="shared" si="233"/>
        <v xml:space="preserve"> </v>
      </c>
      <c r="EE171" s="76"/>
      <c r="EF171" s="76"/>
      <c r="EG171" s="79" t="str">
        <f t="shared" si="234"/>
        <v xml:space="preserve"> </v>
      </c>
      <c r="EH171" s="76"/>
      <c r="EI171" s="76"/>
      <c r="EJ171" s="79" t="str">
        <f t="shared" si="235"/>
        <v xml:space="preserve"> </v>
      </c>
      <c r="EK171" s="76"/>
      <c r="EL171" s="76"/>
      <c r="EM171" s="79" t="str">
        <f t="shared" si="236"/>
        <v>Ciento Sesenta y Ocho Pesos</v>
      </c>
      <c r="EN171" s="79"/>
      <c r="EO171" s="79" t="str">
        <f t="shared" si="237"/>
        <v xml:space="preserve"> </v>
      </c>
      <c r="EP171" s="76"/>
    </row>
    <row r="172" spans="1:146" hidden="1" x14ac:dyDescent="0.2">
      <c r="A172" s="74">
        <v>169</v>
      </c>
      <c r="B172" s="75" t="str">
        <f t="shared" si="167"/>
        <v>Ciento Sesenta y Nueve Pesos M/L</v>
      </c>
      <c r="C172" s="76"/>
      <c r="D172" s="77">
        <f t="shared" si="168"/>
        <v>169</v>
      </c>
      <c r="E172" s="76" t="str">
        <f t="shared" si="169"/>
        <v/>
      </c>
      <c r="F172" s="76" t="str">
        <f t="shared" si="170"/>
        <v xml:space="preserve"> Pesos</v>
      </c>
      <c r="G172" s="76" t="str">
        <f t="shared" si="171"/>
        <v xml:space="preserve">  billones</v>
      </c>
      <c r="H172" s="76"/>
      <c r="I172" s="76" t="str">
        <f t="shared" si="172"/>
        <v xml:space="preserve"> Pesos</v>
      </c>
      <c r="J172" s="76" t="s">
        <v>79</v>
      </c>
      <c r="K172" s="76"/>
      <c r="L172" s="76" t="str">
        <f t="shared" si="173"/>
        <v xml:space="preserve"> Pesos</v>
      </c>
      <c r="M172" s="76" t="str">
        <f t="shared" si="174"/>
        <v xml:space="preserve">  millones</v>
      </c>
      <c r="N172" s="76"/>
      <c r="O172" s="76" t="str">
        <f t="shared" si="175"/>
        <v xml:space="preserve"> Pesos</v>
      </c>
      <c r="P172" s="76" t="s">
        <v>79</v>
      </c>
      <c r="Q172" s="76"/>
      <c r="R172" s="76" t="str">
        <f t="shared" si="176"/>
        <v xml:space="preserve"> y </v>
      </c>
      <c r="S172" s="76" t="str">
        <f t="shared" si="177"/>
        <v xml:space="preserve"> Pesos</v>
      </c>
      <c r="T172" s="76" t="str">
        <f t="shared" si="178"/>
        <v xml:space="preserve"> Centavos</v>
      </c>
      <c r="U172" s="76" t="str">
        <f t="shared" si="179"/>
        <v xml:space="preserve"> centavos</v>
      </c>
      <c r="V172" s="76">
        <v>15</v>
      </c>
      <c r="W172" s="76">
        <v>14</v>
      </c>
      <c r="X172" s="76">
        <v>13</v>
      </c>
      <c r="Y172" s="76">
        <v>12</v>
      </c>
      <c r="Z172" s="76">
        <v>11</v>
      </c>
      <c r="AA172" s="76">
        <v>10</v>
      </c>
      <c r="AB172" s="76">
        <v>9</v>
      </c>
      <c r="AC172" s="76">
        <f t="shared" si="244"/>
        <v>8</v>
      </c>
      <c r="AD172" s="76">
        <f t="shared" si="244"/>
        <v>7</v>
      </c>
      <c r="AE172" s="76">
        <f t="shared" si="244"/>
        <v>6</v>
      </c>
      <c r="AF172" s="76">
        <f t="shared" si="244"/>
        <v>5</v>
      </c>
      <c r="AG172" s="76">
        <f t="shared" si="244"/>
        <v>4</v>
      </c>
      <c r="AH172" s="76">
        <f t="shared" si="244"/>
        <v>3</v>
      </c>
      <c r="AI172" s="76">
        <f t="shared" si="244"/>
        <v>2</v>
      </c>
      <c r="AJ172" s="76">
        <f t="shared" si="244"/>
        <v>1</v>
      </c>
      <c r="AK172" s="76">
        <f t="shared" si="244"/>
        <v>0</v>
      </c>
      <c r="AL172" s="76">
        <f t="shared" si="244"/>
        <v>-1</v>
      </c>
      <c r="AM172" s="76">
        <f t="shared" si="244"/>
        <v>-2</v>
      </c>
      <c r="AN172" s="76"/>
      <c r="AO172" s="78">
        <f t="shared" si="240"/>
        <v>0</v>
      </c>
      <c r="AP172" s="78">
        <f t="shared" si="241"/>
        <v>0</v>
      </c>
      <c r="AQ172" s="78">
        <f t="shared" si="242"/>
        <v>0</v>
      </c>
      <c r="AR172" s="78">
        <f t="shared" si="239"/>
        <v>0</v>
      </c>
      <c r="AS172" s="78">
        <f t="shared" si="239"/>
        <v>0</v>
      </c>
      <c r="AT172" s="78">
        <f t="shared" si="239"/>
        <v>0</v>
      </c>
      <c r="AU172" s="78">
        <f t="shared" si="239"/>
        <v>0</v>
      </c>
      <c r="AV172" s="78">
        <f t="shared" si="239"/>
        <v>0</v>
      </c>
      <c r="AW172" s="78">
        <f t="shared" si="239"/>
        <v>0</v>
      </c>
      <c r="AX172" s="78">
        <f t="shared" si="164"/>
        <v>0</v>
      </c>
      <c r="AY172" s="78">
        <f t="shared" si="164"/>
        <v>0</v>
      </c>
      <c r="AZ172" s="78">
        <f t="shared" si="164"/>
        <v>0</v>
      </c>
      <c r="BA172" s="78">
        <f t="shared" si="164"/>
        <v>1</v>
      </c>
      <c r="BB172" s="78">
        <f t="shared" si="243"/>
        <v>16</v>
      </c>
      <c r="BC172" s="78">
        <f t="shared" si="243"/>
        <v>169</v>
      </c>
      <c r="BD172" s="78">
        <f t="shared" si="243"/>
        <v>1690</v>
      </c>
      <c r="BE172" s="78">
        <f t="shared" si="243"/>
        <v>16900</v>
      </c>
      <c r="BF172" s="76"/>
      <c r="BG172" s="76">
        <f t="shared" si="180"/>
        <v>0</v>
      </c>
      <c r="BH172" s="78">
        <f t="shared" si="181"/>
        <v>0</v>
      </c>
      <c r="BI172" s="78">
        <f t="shared" si="182"/>
        <v>0</v>
      </c>
      <c r="BJ172" s="78">
        <f t="shared" si="183"/>
        <v>0</v>
      </c>
      <c r="BK172" s="78">
        <f t="shared" si="184"/>
        <v>0</v>
      </c>
      <c r="BL172" s="78">
        <f t="shared" si="185"/>
        <v>0</v>
      </c>
      <c r="BM172" s="78">
        <f t="shared" si="186"/>
        <v>0</v>
      </c>
      <c r="BN172" s="78">
        <f t="shared" si="187"/>
        <v>0</v>
      </c>
      <c r="BO172" s="78">
        <f t="shared" si="188"/>
        <v>0</v>
      </c>
      <c r="BP172" s="78">
        <f t="shared" si="189"/>
        <v>0</v>
      </c>
      <c r="BQ172" s="78">
        <f t="shared" si="190"/>
        <v>0</v>
      </c>
      <c r="BR172" s="78">
        <f t="shared" si="191"/>
        <v>0</v>
      </c>
      <c r="BS172" s="78">
        <f t="shared" si="192"/>
        <v>100</v>
      </c>
      <c r="BT172" s="78">
        <f t="shared" si="193"/>
        <v>60</v>
      </c>
      <c r="BU172" s="78">
        <f t="shared" si="194"/>
        <v>9</v>
      </c>
      <c r="BV172" s="78">
        <f t="shared" si="195"/>
        <v>0</v>
      </c>
      <c r="BW172" s="78">
        <f t="shared" si="196"/>
        <v>0</v>
      </c>
      <c r="BX172" s="76"/>
      <c r="BY172" s="76"/>
      <c r="BZ172" s="78">
        <f t="shared" si="197"/>
        <v>0</v>
      </c>
      <c r="CA172" s="78"/>
      <c r="CB172" s="78"/>
      <c r="CC172" s="78">
        <f t="shared" si="198"/>
        <v>0</v>
      </c>
      <c r="CD172" s="78"/>
      <c r="CE172" s="78"/>
      <c r="CF172" s="78">
        <f t="shared" si="199"/>
        <v>0</v>
      </c>
      <c r="CG172" s="76"/>
      <c r="CH172" s="78"/>
      <c r="CI172" s="78">
        <f t="shared" si="200"/>
        <v>0</v>
      </c>
      <c r="CJ172" s="76"/>
      <c r="CK172" s="78"/>
      <c r="CL172" s="78">
        <f t="shared" si="201"/>
        <v>69</v>
      </c>
      <c r="CM172" s="76"/>
      <c r="CN172" s="78">
        <f t="shared" si="202"/>
        <v>0</v>
      </c>
      <c r="CO172" s="76"/>
      <c r="CP172" s="76"/>
      <c r="CQ172" s="76" t="str">
        <f t="shared" si="203"/>
        <v/>
      </c>
      <c r="CR172" s="76" t="str">
        <f t="shared" si="204"/>
        <v/>
      </c>
      <c r="CS172" s="76" t="str">
        <f t="shared" si="205"/>
        <v xml:space="preserve">   billones</v>
      </c>
      <c r="CT172" s="76" t="str">
        <f t="shared" si="206"/>
        <v/>
      </c>
      <c r="CU172" s="76" t="str">
        <f t="shared" si="207"/>
        <v/>
      </c>
      <c r="CV172" s="76" t="str">
        <f t="shared" si="208"/>
        <v xml:space="preserve">  mil</v>
      </c>
      <c r="CW172" s="76" t="str">
        <f t="shared" si="209"/>
        <v/>
      </c>
      <c r="CX172" s="76" t="str">
        <f t="shared" si="210"/>
        <v/>
      </c>
      <c r="CY172" s="76" t="str">
        <f t="shared" si="211"/>
        <v xml:space="preserve">   millones</v>
      </c>
      <c r="CZ172" s="76" t="str">
        <f t="shared" si="212"/>
        <v/>
      </c>
      <c r="DA172" s="76" t="str">
        <f t="shared" si="213"/>
        <v/>
      </c>
      <c r="DB172" s="76" t="str">
        <f t="shared" si="214"/>
        <v xml:space="preserve">  mil</v>
      </c>
      <c r="DC172" s="76" t="str">
        <f t="shared" si="215"/>
        <v xml:space="preserve">Ciento </v>
      </c>
      <c r="DD172" s="76" t="str">
        <f t="shared" si="216"/>
        <v xml:space="preserve">Sesenta y </v>
      </c>
      <c r="DE172" s="76" t="str">
        <f t="shared" si="217"/>
        <v>Nueve Pesos</v>
      </c>
      <c r="DF172" s="76" t="str">
        <f t="shared" si="218"/>
        <v xml:space="preserve">  Centavos</v>
      </c>
      <c r="DG172" s="76" t="str">
        <f t="shared" si="219"/>
        <v xml:space="preserve">  centavos</v>
      </c>
      <c r="DH172" s="76" t="str">
        <f t="shared" si="220"/>
        <v xml:space="preserve"> </v>
      </c>
      <c r="DI172" s="76" t="str">
        <f t="shared" si="221"/>
        <v/>
      </c>
      <c r="DJ172" s="76"/>
      <c r="DK172" s="76" t="str">
        <f t="shared" si="222"/>
        <v xml:space="preserve"> </v>
      </c>
      <c r="DL172" s="76" t="str">
        <f t="shared" si="223"/>
        <v/>
      </c>
      <c r="DM172" s="76"/>
      <c r="DN172" s="76" t="str">
        <f t="shared" si="224"/>
        <v xml:space="preserve"> </v>
      </c>
      <c r="DO172" s="76" t="str">
        <f t="shared" si="225"/>
        <v/>
      </c>
      <c r="DP172" s="76"/>
      <c r="DQ172" s="76" t="str">
        <f t="shared" si="226"/>
        <v xml:space="preserve"> </v>
      </c>
      <c r="DR172" s="76" t="str">
        <f t="shared" si="227"/>
        <v/>
      </c>
      <c r="DS172" s="76"/>
      <c r="DT172" s="76" t="e">
        <f t="shared" si="228"/>
        <v>#N/A</v>
      </c>
      <c r="DU172" s="76" t="str">
        <f t="shared" si="229"/>
        <v xml:space="preserve"> Pesos</v>
      </c>
      <c r="DV172" s="76" t="str">
        <f t="shared" si="230"/>
        <v xml:space="preserve"> </v>
      </c>
      <c r="DW172" s="76" t="str">
        <f t="shared" si="231"/>
        <v/>
      </c>
      <c r="DX172" s="76"/>
      <c r="DY172" s="76"/>
      <c r="DZ172" s="76"/>
      <c r="EA172" s="76" t="str">
        <f t="shared" si="232"/>
        <v xml:space="preserve"> </v>
      </c>
      <c r="EB172" s="76"/>
      <c r="EC172" s="76"/>
      <c r="ED172" s="76" t="str">
        <f t="shared" si="233"/>
        <v xml:space="preserve"> </v>
      </c>
      <c r="EE172" s="76"/>
      <c r="EF172" s="76"/>
      <c r="EG172" s="79" t="str">
        <f t="shared" si="234"/>
        <v xml:space="preserve"> </v>
      </c>
      <c r="EH172" s="76"/>
      <c r="EI172" s="76"/>
      <c r="EJ172" s="79" t="str">
        <f t="shared" si="235"/>
        <v xml:space="preserve"> </v>
      </c>
      <c r="EK172" s="76"/>
      <c r="EL172" s="76"/>
      <c r="EM172" s="79" t="str">
        <f t="shared" si="236"/>
        <v>Ciento Sesenta y Nueve Pesos</v>
      </c>
      <c r="EN172" s="79"/>
      <c r="EO172" s="79" t="str">
        <f t="shared" si="237"/>
        <v xml:space="preserve"> </v>
      </c>
      <c r="EP172" s="76"/>
    </row>
    <row r="173" spans="1:146" hidden="1" x14ac:dyDescent="0.2">
      <c r="A173" s="74">
        <v>170</v>
      </c>
      <c r="B173" s="75" t="str">
        <f t="shared" si="167"/>
        <v>Ciento Setenta Pesos M/L</v>
      </c>
      <c r="C173" s="76"/>
      <c r="D173" s="77">
        <f t="shared" si="168"/>
        <v>170</v>
      </c>
      <c r="E173" s="76" t="str">
        <f t="shared" si="169"/>
        <v/>
      </c>
      <c r="F173" s="76" t="str">
        <f t="shared" si="170"/>
        <v xml:space="preserve"> Pesos</v>
      </c>
      <c r="G173" s="76" t="str">
        <f t="shared" si="171"/>
        <v xml:space="preserve">  billones</v>
      </c>
      <c r="H173" s="76"/>
      <c r="I173" s="76" t="str">
        <f t="shared" si="172"/>
        <v xml:space="preserve"> Pesos</v>
      </c>
      <c r="J173" s="76" t="s">
        <v>79</v>
      </c>
      <c r="K173" s="76"/>
      <c r="L173" s="76" t="str">
        <f t="shared" si="173"/>
        <v xml:space="preserve"> Pesos</v>
      </c>
      <c r="M173" s="76" t="str">
        <f t="shared" si="174"/>
        <v xml:space="preserve">  millones</v>
      </c>
      <c r="N173" s="76"/>
      <c r="O173" s="76" t="str">
        <f t="shared" si="175"/>
        <v xml:space="preserve"> Pesos</v>
      </c>
      <c r="P173" s="76" t="s">
        <v>79</v>
      </c>
      <c r="Q173" s="76"/>
      <c r="R173" s="76" t="str">
        <f t="shared" si="176"/>
        <v xml:space="preserve"> Pesos</v>
      </c>
      <c r="S173" s="76" t="str">
        <f t="shared" si="177"/>
        <v xml:space="preserve"> Pesos</v>
      </c>
      <c r="T173" s="76" t="str">
        <f t="shared" si="178"/>
        <v xml:space="preserve"> Centavos</v>
      </c>
      <c r="U173" s="76" t="str">
        <f t="shared" si="179"/>
        <v xml:space="preserve"> centavos</v>
      </c>
      <c r="V173" s="76">
        <v>15</v>
      </c>
      <c r="W173" s="76">
        <v>14</v>
      </c>
      <c r="X173" s="76">
        <v>13</v>
      </c>
      <c r="Y173" s="76">
        <v>12</v>
      </c>
      <c r="Z173" s="76">
        <v>11</v>
      </c>
      <c r="AA173" s="76">
        <v>10</v>
      </c>
      <c r="AB173" s="76">
        <v>9</v>
      </c>
      <c r="AC173" s="76">
        <f t="shared" si="244"/>
        <v>8</v>
      </c>
      <c r="AD173" s="76">
        <f t="shared" si="244"/>
        <v>7</v>
      </c>
      <c r="AE173" s="76">
        <f t="shared" si="244"/>
        <v>6</v>
      </c>
      <c r="AF173" s="76">
        <f t="shared" si="244"/>
        <v>5</v>
      </c>
      <c r="AG173" s="76">
        <f t="shared" si="244"/>
        <v>4</v>
      </c>
      <c r="AH173" s="76">
        <f t="shared" si="244"/>
        <v>3</v>
      </c>
      <c r="AI173" s="76">
        <f t="shared" si="244"/>
        <v>2</v>
      </c>
      <c r="AJ173" s="76">
        <f t="shared" si="244"/>
        <v>1</v>
      </c>
      <c r="AK173" s="76">
        <f t="shared" si="244"/>
        <v>0</v>
      </c>
      <c r="AL173" s="76">
        <f t="shared" si="244"/>
        <v>-1</v>
      </c>
      <c r="AM173" s="76">
        <f t="shared" si="244"/>
        <v>-2</v>
      </c>
      <c r="AN173" s="76"/>
      <c r="AO173" s="78">
        <f t="shared" si="240"/>
        <v>0</v>
      </c>
      <c r="AP173" s="78">
        <f t="shared" si="241"/>
        <v>0</v>
      </c>
      <c r="AQ173" s="78">
        <f t="shared" si="242"/>
        <v>0</v>
      </c>
      <c r="AR173" s="78">
        <f t="shared" si="239"/>
        <v>0</v>
      </c>
      <c r="AS173" s="78">
        <f t="shared" si="239"/>
        <v>0</v>
      </c>
      <c r="AT173" s="78">
        <f t="shared" si="239"/>
        <v>0</v>
      </c>
      <c r="AU173" s="78">
        <f t="shared" si="239"/>
        <v>0</v>
      </c>
      <c r="AV173" s="78">
        <f t="shared" si="239"/>
        <v>0</v>
      </c>
      <c r="AW173" s="78">
        <f t="shared" si="239"/>
        <v>0</v>
      </c>
      <c r="AX173" s="78">
        <f t="shared" si="164"/>
        <v>0</v>
      </c>
      <c r="AY173" s="78">
        <f t="shared" si="164"/>
        <v>0</v>
      </c>
      <c r="AZ173" s="78">
        <f t="shared" si="164"/>
        <v>0</v>
      </c>
      <c r="BA173" s="78">
        <f t="shared" si="164"/>
        <v>1</v>
      </c>
      <c r="BB173" s="78">
        <f t="shared" si="243"/>
        <v>17</v>
      </c>
      <c r="BC173" s="78">
        <f t="shared" si="243"/>
        <v>170</v>
      </c>
      <c r="BD173" s="78">
        <f t="shared" si="243"/>
        <v>1700</v>
      </c>
      <c r="BE173" s="78">
        <f t="shared" si="243"/>
        <v>17000</v>
      </c>
      <c r="BF173" s="76"/>
      <c r="BG173" s="76">
        <f t="shared" si="180"/>
        <v>0</v>
      </c>
      <c r="BH173" s="78">
        <f t="shared" si="181"/>
        <v>0</v>
      </c>
      <c r="BI173" s="78">
        <f t="shared" si="182"/>
        <v>0</v>
      </c>
      <c r="BJ173" s="78">
        <f t="shared" si="183"/>
        <v>0</v>
      </c>
      <c r="BK173" s="78">
        <f t="shared" si="184"/>
        <v>0</v>
      </c>
      <c r="BL173" s="78">
        <f t="shared" si="185"/>
        <v>0</v>
      </c>
      <c r="BM173" s="78">
        <f t="shared" si="186"/>
        <v>0</v>
      </c>
      <c r="BN173" s="78">
        <f t="shared" si="187"/>
        <v>0</v>
      </c>
      <c r="BO173" s="78">
        <f t="shared" si="188"/>
        <v>0</v>
      </c>
      <c r="BP173" s="78">
        <f t="shared" si="189"/>
        <v>0</v>
      </c>
      <c r="BQ173" s="78">
        <f t="shared" si="190"/>
        <v>0</v>
      </c>
      <c r="BR173" s="78">
        <f t="shared" si="191"/>
        <v>0</v>
      </c>
      <c r="BS173" s="78">
        <f t="shared" si="192"/>
        <v>100</v>
      </c>
      <c r="BT173" s="78">
        <f t="shared" si="193"/>
        <v>70</v>
      </c>
      <c r="BU173" s="78">
        <f t="shared" si="194"/>
        <v>0</v>
      </c>
      <c r="BV173" s="78">
        <f t="shared" si="195"/>
        <v>0</v>
      </c>
      <c r="BW173" s="78">
        <f t="shared" si="196"/>
        <v>0</v>
      </c>
      <c r="BX173" s="76"/>
      <c r="BY173" s="76"/>
      <c r="BZ173" s="78">
        <f t="shared" si="197"/>
        <v>0</v>
      </c>
      <c r="CA173" s="78"/>
      <c r="CB173" s="78"/>
      <c r="CC173" s="78">
        <f t="shared" si="198"/>
        <v>0</v>
      </c>
      <c r="CD173" s="78"/>
      <c r="CE173" s="78"/>
      <c r="CF173" s="78">
        <f t="shared" si="199"/>
        <v>0</v>
      </c>
      <c r="CG173" s="76"/>
      <c r="CH173" s="78"/>
      <c r="CI173" s="78">
        <f t="shared" si="200"/>
        <v>0</v>
      </c>
      <c r="CJ173" s="76"/>
      <c r="CK173" s="78"/>
      <c r="CL173" s="78">
        <f t="shared" si="201"/>
        <v>70</v>
      </c>
      <c r="CM173" s="76"/>
      <c r="CN173" s="78">
        <f t="shared" si="202"/>
        <v>0</v>
      </c>
      <c r="CO173" s="76"/>
      <c r="CP173" s="76"/>
      <c r="CQ173" s="76" t="str">
        <f t="shared" si="203"/>
        <v/>
      </c>
      <c r="CR173" s="76" t="str">
        <f t="shared" si="204"/>
        <v/>
      </c>
      <c r="CS173" s="76" t="str">
        <f t="shared" si="205"/>
        <v xml:space="preserve">   billones</v>
      </c>
      <c r="CT173" s="76" t="str">
        <f t="shared" si="206"/>
        <v/>
      </c>
      <c r="CU173" s="76" t="str">
        <f t="shared" si="207"/>
        <v/>
      </c>
      <c r="CV173" s="76" t="str">
        <f t="shared" si="208"/>
        <v xml:space="preserve">  mil</v>
      </c>
      <c r="CW173" s="76" t="str">
        <f t="shared" si="209"/>
        <v/>
      </c>
      <c r="CX173" s="76" t="str">
        <f t="shared" si="210"/>
        <v/>
      </c>
      <c r="CY173" s="76" t="str">
        <f t="shared" si="211"/>
        <v xml:space="preserve">   millones</v>
      </c>
      <c r="CZ173" s="76" t="str">
        <f t="shared" si="212"/>
        <v/>
      </c>
      <c r="DA173" s="76" t="str">
        <f t="shared" si="213"/>
        <v/>
      </c>
      <c r="DB173" s="76" t="str">
        <f t="shared" si="214"/>
        <v xml:space="preserve">  mil</v>
      </c>
      <c r="DC173" s="76" t="str">
        <f t="shared" si="215"/>
        <v xml:space="preserve">Ciento </v>
      </c>
      <c r="DD173" s="76" t="str">
        <f t="shared" si="216"/>
        <v>Setenta Pesos</v>
      </c>
      <c r="DE173" s="76" t="str">
        <f t="shared" si="217"/>
        <v xml:space="preserve">  Pesos</v>
      </c>
      <c r="DF173" s="76" t="str">
        <f t="shared" si="218"/>
        <v xml:space="preserve">  Centavos</v>
      </c>
      <c r="DG173" s="76" t="str">
        <f t="shared" si="219"/>
        <v xml:space="preserve">  centavos</v>
      </c>
      <c r="DH173" s="76" t="str">
        <f t="shared" si="220"/>
        <v xml:space="preserve"> </v>
      </c>
      <c r="DI173" s="76" t="str">
        <f t="shared" si="221"/>
        <v/>
      </c>
      <c r="DJ173" s="76"/>
      <c r="DK173" s="76" t="str">
        <f t="shared" si="222"/>
        <v xml:space="preserve"> </v>
      </c>
      <c r="DL173" s="76" t="str">
        <f t="shared" si="223"/>
        <v/>
      </c>
      <c r="DM173" s="76"/>
      <c r="DN173" s="76" t="str">
        <f t="shared" si="224"/>
        <v xml:space="preserve"> </v>
      </c>
      <c r="DO173" s="76" t="str">
        <f t="shared" si="225"/>
        <v/>
      </c>
      <c r="DP173" s="76"/>
      <c r="DQ173" s="76" t="str">
        <f t="shared" si="226"/>
        <v xml:space="preserve"> </v>
      </c>
      <c r="DR173" s="76" t="str">
        <f t="shared" si="227"/>
        <v/>
      </c>
      <c r="DS173" s="76"/>
      <c r="DT173" s="76" t="str">
        <f t="shared" si="228"/>
        <v>Setenta</v>
      </c>
      <c r="DU173" s="76" t="str">
        <f t="shared" si="229"/>
        <v xml:space="preserve"> Pesos</v>
      </c>
      <c r="DV173" s="76" t="str">
        <f t="shared" si="230"/>
        <v xml:space="preserve"> </v>
      </c>
      <c r="DW173" s="76" t="str">
        <f t="shared" si="231"/>
        <v/>
      </c>
      <c r="DX173" s="76"/>
      <c r="DY173" s="76"/>
      <c r="DZ173" s="76"/>
      <c r="EA173" s="76" t="str">
        <f t="shared" si="232"/>
        <v xml:space="preserve"> </v>
      </c>
      <c r="EB173" s="76"/>
      <c r="EC173" s="76"/>
      <c r="ED173" s="76" t="str">
        <f t="shared" si="233"/>
        <v xml:space="preserve"> </v>
      </c>
      <c r="EE173" s="76"/>
      <c r="EF173" s="76"/>
      <c r="EG173" s="79" t="str">
        <f t="shared" si="234"/>
        <v xml:space="preserve"> </v>
      </c>
      <c r="EH173" s="76"/>
      <c r="EI173" s="76"/>
      <c r="EJ173" s="79" t="str">
        <f t="shared" si="235"/>
        <v xml:space="preserve"> </v>
      </c>
      <c r="EK173" s="76"/>
      <c r="EL173" s="76"/>
      <c r="EM173" s="79" t="str">
        <f t="shared" si="236"/>
        <v>Ciento Setenta Pesos</v>
      </c>
      <c r="EN173" s="79"/>
      <c r="EO173" s="79" t="str">
        <f t="shared" si="237"/>
        <v xml:space="preserve"> </v>
      </c>
      <c r="EP173" s="76"/>
    </row>
    <row r="174" spans="1:146" hidden="1" x14ac:dyDescent="0.2">
      <c r="A174" s="74">
        <v>171</v>
      </c>
      <c r="B174" s="75" t="str">
        <f t="shared" si="167"/>
        <v>Ciento Setenta y Un Pesos M/L</v>
      </c>
      <c r="C174" s="76"/>
      <c r="D174" s="77">
        <f t="shared" si="168"/>
        <v>171</v>
      </c>
      <c r="E174" s="76" t="str">
        <f t="shared" si="169"/>
        <v/>
      </c>
      <c r="F174" s="76" t="str">
        <f t="shared" si="170"/>
        <v xml:space="preserve"> Pesos</v>
      </c>
      <c r="G174" s="76" t="str">
        <f t="shared" si="171"/>
        <v xml:space="preserve">  billones</v>
      </c>
      <c r="H174" s="76"/>
      <c r="I174" s="76" t="str">
        <f t="shared" si="172"/>
        <v xml:space="preserve"> Pesos</v>
      </c>
      <c r="J174" s="76" t="s">
        <v>79</v>
      </c>
      <c r="K174" s="76"/>
      <c r="L174" s="76" t="str">
        <f t="shared" si="173"/>
        <v xml:space="preserve"> Pesos</v>
      </c>
      <c r="M174" s="76" t="str">
        <f t="shared" si="174"/>
        <v xml:space="preserve">  millones</v>
      </c>
      <c r="N174" s="76"/>
      <c r="O174" s="76" t="str">
        <f t="shared" si="175"/>
        <v xml:space="preserve"> Pesos</v>
      </c>
      <c r="P174" s="76" t="s">
        <v>79</v>
      </c>
      <c r="Q174" s="76"/>
      <c r="R174" s="76" t="str">
        <f t="shared" si="176"/>
        <v xml:space="preserve"> y </v>
      </c>
      <c r="S174" s="76" t="str">
        <f t="shared" si="177"/>
        <v xml:space="preserve"> Pesos</v>
      </c>
      <c r="T174" s="76" t="str">
        <f t="shared" si="178"/>
        <v xml:space="preserve"> Centavos</v>
      </c>
      <c r="U174" s="76" t="str">
        <f t="shared" si="179"/>
        <v xml:space="preserve"> centavos</v>
      </c>
      <c r="V174" s="76">
        <v>15</v>
      </c>
      <c r="W174" s="76">
        <v>14</v>
      </c>
      <c r="X174" s="76">
        <v>13</v>
      </c>
      <c r="Y174" s="76">
        <v>12</v>
      </c>
      <c r="Z174" s="76">
        <v>11</v>
      </c>
      <c r="AA174" s="76">
        <v>10</v>
      </c>
      <c r="AB174" s="76">
        <v>9</v>
      </c>
      <c r="AC174" s="76">
        <f t="shared" si="244"/>
        <v>8</v>
      </c>
      <c r="AD174" s="76">
        <f t="shared" si="244"/>
        <v>7</v>
      </c>
      <c r="AE174" s="76">
        <f t="shared" si="244"/>
        <v>6</v>
      </c>
      <c r="AF174" s="76">
        <f t="shared" si="244"/>
        <v>5</v>
      </c>
      <c r="AG174" s="76">
        <f t="shared" si="244"/>
        <v>4</v>
      </c>
      <c r="AH174" s="76">
        <f t="shared" si="244"/>
        <v>3</v>
      </c>
      <c r="AI174" s="76">
        <f t="shared" si="244"/>
        <v>2</v>
      </c>
      <c r="AJ174" s="76">
        <f t="shared" si="244"/>
        <v>1</v>
      </c>
      <c r="AK174" s="76">
        <f t="shared" si="244"/>
        <v>0</v>
      </c>
      <c r="AL174" s="76">
        <f t="shared" si="244"/>
        <v>-1</v>
      </c>
      <c r="AM174" s="76">
        <f t="shared" si="244"/>
        <v>-2</v>
      </c>
      <c r="AN174" s="76"/>
      <c r="AO174" s="78">
        <f t="shared" si="240"/>
        <v>0</v>
      </c>
      <c r="AP174" s="78">
        <f t="shared" si="241"/>
        <v>0</v>
      </c>
      <c r="AQ174" s="78">
        <f t="shared" si="242"/>
        <v>0</v>
      </c>
      <c r="AR174" s="78">
        <f t="shared" si="239"/>
        <v>0</v>
      </c>
      <c r="AS174" s="78">
        <f t="shared" si="239"/>
        <v>0</v>
      </c>
      <c r="AT174" s="78">
        <f t="shared" si="239"/>
        <v>0</v>
      </c>
      <c r="AU174" s="78">
        <f t="shared" si="239"/>
        <v>0</v>
      </c>
      <c r="AV174" s="78">
        <f t="shared" si="239"/>
        <v>0</v>
      </c>
      <c r="AW174" s="78">
        <f t="shared" si="239"/>
        <v>0</v>
      </c>
      <c r="AX174" s="78">
        <f t="shared" si="164"/>
        <v>0</v>
      </c>
      <c r="AY174" s="78">
        <f t="shared" si="164"/>
        <v>0</v>
      </c>
      <c r="AZ174" s="78">
        <f t="shared" si="164"/>
        <v>0</v>
      </c>
      <c r="BA174" s="78">
        <f t="shared" si="164"/>
        <v>1</v>
      </c>
      <c r="BB174" s="78">
        <f t="shared" si="243"/>
        <v>17</v>
      </c>
      <c r="BC174" s="78">
        <f t="shared" si="243"/>
        <v>171</v>
      </c>
      <c r="BD174" s="78">
        <f t="shared" si="243"/>
        <v>1710</v>
      </c>
      <c r="BE174" s="78">
        <f t="shared" si="243"/>
        <v>17100</v>
      </c>
      <c r="BF174" s="76"/>
      <c r="BG174" s="76">
        <f t="shared" si="180"/>
        <v>0</v>
      </c>
      <c r="BH174" s="78">
        <f t="shared" si="181"/>
        <v>0</v>
      </c>
      <c r="BI174" s="78">
        <f t="shared" si="182"/>
        <v>0</v>
      </c>
      <c r="BJ174" s="78">
        <f t="shared" si="183"/>
        <v>0</v>
      </c>
      <c r="BK174" s="78">
        <f t="shared" si="184"/>
        <v>0</v>
      </c>
      <c r="BL174" s="78">
        <f t="shared" si="185"/>
        <v>0</v>
      </c>
      <c r="BM174" s="78">
        <f t="shared" si="186"/>
        <v>0</v>
      </c>
      <c r="BN174" s="78">
        <f t="shared" si="187"/>
        <v>0</v>
      </c>
      <c r="BO174" s="78">
        <f t="shared" si="188"/>
        <v>0</v>
      </c>
      <c r="BP174" s="78">
        <f t="shared" si="189"/>
        <v>0</v>
      </c>
      <c r="BQ174" s="78">
        <f t="shared" si="190"/>
        <v>0</v>
      </c>
      <c r="BR174" s="78">
        <f t="shared" si="191"/>
        <v>0</v>
      </c>
      <c r="BS174" s="78">
        <f t="shared" si="192"/>
        <v>100</v>
      </c>
      <c r="BT174" s="78">
        <f t="shared" si="193"/>
        <v>70</v>
      </c>
      <c r="BU174" s="78">
        <f t="shared" si="194"/>
        <v>1</v>
      </c>
      <c r="BV174" s="78">
        <f t="shared" si="195"/>
        <v>0</v>
      </c>
      <c r="BW174" s="78">
        <f t="shared" si="196"/>
        <v>0</v>
      </c>
      <c r="BX174" s="76"/>
      <c r="BY174" s="76"/>
      <c r="BZ174" s="78">
        <f t="shared" si="197"/>
        <v>0</v>
      </c>
      <c r="CA174" s="78"/>
      <c r="CB174" s="78"/>
      <c r="CC174" s="78">
        <f t="shared" si="198"/>
        <v>0</v>
      </c>
      <c r="CD174" s="78"/>
      <c r="CE174" s="78"/>
      <c r="CF174" s="78">
        <f t="shared" si="199"/>
        <v>0</v>
      </c>
      <c r="CG174" s="76"/>
      <c r="CH174" s="78"/>
      <c r="CI174" s="78">
        <f t="shared" si="200"/>
        <v>0</v>
      </c>
      <c r="CJ174" s="76"/>
      <c r="CK174" s="78"/>
      <c r="CL174" s="78">
        <f t="shared" si="201"/>
        <v>71</v>
      </c>
      <c r="CM174" s="76"/>
      <c r="CN174" s="78">
        <f t="shared" si="202"/>
        <v>0</v>
      </c>
      <c r="CO174" s="76"/>
      <c r="CP174" s="76"/>
      <c r="CQ174" s="76" t="str">
        <f t="shared" si="203"/>
        <v/>
      </c>
      <c r="CR174" s="76" t="str">
        <f t="shared" si="204"/>
        <v/>
      </c>
      <c r="CS174" s="76" t="str">
        <f t="shared" si="205"/>
        <v xml:space="preserve">   billones</v>
      </c>
      <c r="CT174" s="76" t="str">
        <f t="shared" si="206"/>
        <v/>
      </c>
      <c r="CU174" s="76" t="str">
        <f t="shared" si="207"/>
        <v/>
      </c>
      <c r="CV174" s="76" t="str">
        <f t="shared" si="208"/>
        <v xml:space="preserve">  mil</v>
      </c>
      <c r="CW174" s="76" t="str">
        <f t="shared" si="209"/>
        <v/>
      </c>
      <c r="CX174" s="76" t="str">
        <f t="shared" si="210"/>
        <v/>
      </c>
      <c r="CY174" s="76" t="str">
        <f t="shared" si="211"/>
        <v xml:space="preserve">   millones</v>
      </c>
      <c r="CZ174" s="76" t="str">
        <f t="shared" si="212"/>
        <v/>
      </c>
      <c r="DA174" s="76" t="str">
        <f t="shared" si="213"/>
        <v/>
      </c>
      <c r="DB174" s="76" t="str">
        <f t="shared" si="214"/>
        <v xml:space="preserve">  mil</v>
      </c>
      <c r="DC174" s="76" t="str">
        <f t="shared" si="215"/>
        <v xml:space="preserve">Ciento </v>
      </c>
      <c r="DD174" s="76" t="str">
        <f t="shared" si="216"/>
        <v xml:space="preserve">Setenta y </v>
      </c>
      <c r="DE174" s="76" t="str">
        <f t="shared" si="217"/>
        <v>Un Pesos</v>
      </c>
      <c r="DF174" s="76" t="str">
        <f t="shared" si="218"/>
        <v xml:space="preserve">  Centavos</v>
      </c>
      <c r="DG174" s="76" t="str">
        <f t="shared" si="219"/>
        <v xml:space="preserve">  centavos</v>
      </c>
      <c r="DH174" s="76" t="str">
        <f t="shared" si="220"/>
        <v xml:space="preserve"> </v>
      </c>
      <c r="DI174" s="76" t="str">
        <f t="shared" si="221"/>
        <v/>
      </c>
      <c r="DJ174" s="76"/>
      <c r="DK174" s="76" t="str">
        <f t="shared" si="222"/>
        <v xml:space="preserve"> </v>
      </c>
      <c r="DL174" s="76" t="str">
        <f t="shared" si="223"/>
        <v/>
      </c>
      <c r="DM174" s="76"/>
      <c r="DN174" s="76" t="str">
        <f t="shared" si="224"/>
        <v xml:space="preserve"> </v>
      </c>
      <c r="DO174" s="76" t="str">
        <f t="shared" si="225"/>
        <v/>
      </c>
      <c r="DP174" s="76"/>
      <c r="DQ174" s="76" t="str">
        <f t="shared" si="226"/>
        <v xml:space="preserve"> </v>
      </c>
      <c r="DR174" s="76" t="str">
        <f t="shared" si="227"/>
        <v/>
      </c>
      <c r="DS174" s="76"/>
      <c r="DT174" s="76" t="e">
        <f t="shared" si="228"/>
        <v>#N/A</v>
      </c>
      <c r="DU174" s="76" t="str">
        <f t="shared" si="229"/>
        <v xml:space="preserve"> Pesos</v>
      </c>
      <c r="DV174" s="76" t="str">
        <f t="shared" si="230"/>
        <v xml:space="preserve"> </v>
      </c>
      <c r="DW174" s="76" t="str">
        <f t="shared" si="231"/>
        <v/>
      </c>
      <c r="DX174" s="76"/>
      <c r="DY174" s="76"/>
      <c r="DZ174" s="76"/>
      <c r="EA174" s="76" t="str">
        <f t="shared" si="232"/>
        <v xml:space="preserve"> </v>
      </c>
      <c r="EB174" s="76"/>
      <c r="EC174" s="76"/>
      <c r="ED174" s="76" t="str">
        <f t="shared" si="233"/>
        <v xml:space="preserve"> </v>
      </c>
      <c r="EE174" s="76"/>
      <c r="EF174" s="76"/>
      <c r="EG174" s="79" t="str">
        <f t="shared" si="234"/>
        <v xml:space="preserve"> </v>
      </c>
      <c r="EH174" s="76"/>
      <c r="EI174" s="76"/>
      <c r="EJ174" s="79" t="str">
        <f t="shared" si="235"/>
        <v xml:space="preserve"> </v>
      </c>
      <c r="EK174" s="76"/>
      <c r="EL174" s="76"/>
      <c r="EM174" s="79" t="str">
        <f t="shared" si="236"/>
        <v>Ciento Setenta y Un Pesos</v>
      </c>
      <c r="EN174" s="79"/>
      <c r="EO174" s="79" t="str">
        <f t="shared" si="237"/>
        <v xml:space="preserve"> </v>
      </c>
      <c r="EP174" s="76"/>
    </row>
    <row r="175" spans="1:146" hidden="1" x14ac:dyDescent="0.2">
      <c r="A175" s="74">
        <v>172</v>
      </c>
      <c r="B175" s="75" t="str">
        <f t="shared" si="167"/>
        <v>Ciento Setenta y Dos Pesos M/L</v>
      </c>
      <c r="C175" s="76"/>
      <c r="D175" s="77">
        <f t="shared" si="168"/>
        <v>172</v>
      </c>
      <c r="E175" s="76" t="str">
        <f t="shared" si="169"/>
        <v/>
      </c>
      <c r="F175" s="76" t="str">
        <f t="shared" si="170"/>
        <v xml:space="preserve"> Pesos</v>
      </c>
      <c r="G175" s="76" t="str">
        <f t="shared" si="171"/>
        <v xml:space="preserve">  billones</v>
      </c>
      <c r="H175" s="76"/>
      <c r="I175" s="76" t="str">
        <f t="shared" si="172"/>
        <v xml:space="preserve"> Pesos</v>
      </c>
      <c r="J175" s="76" t="s">
        <v>79</v>
      </c>
      <c r="K175" s="76"/>
      <c r="L175" s="76" t="str">
        <f t="shared" si="173"/>
        <v xml:space="preserve"> Pesos</v>
      </c>
      <c r="M175" s="76" t="str">
        <f t="shared" si="174"/>
        <v xml:space="preserve">  millones</v>
      </c>
      <c r="N175" s="76"/>
      <c r="O175" s="76" t="str">
        <f t="shared" si="175"/>
        <v xml:space="preserve"> Pesos</v>
      </c>
      <c r="P175" s="76" t="s">
        <v>79</v>
      </c>
      <c r="Q175" s="76"/>
      <c r="R175" s="76" t="str">
        <f t="shared" si="176"/>
        <v xml:space="preserve"> y </v>
      </c>
      <c r="S175" s="76" t="str">
        <f t="shared" si="177"/>
        <v xml:space="preserve"> Pesos</v>
      </c>
      <c r="T175" s="76" t="str">
        <f t="shared" si="178"/>
        <v xml:space="preserve"> Centavos</v>
      </c>
      <c r="U175" s="76" t="str">
        <f t="shared" si="179"/>
        <v xml:space="preserve"> centavos</v>
      </c>
      <c r="V175" s="76">
        <v>15</v>
      </c>
      <c r="W175" s="76">
        <v>14</v>
      </c>
      <c r="X175" s="76">
        <v>13</v>
      </c>
      <c r="Y175" s="76">
        <v>12</v>
      </c>
      <c r="Z175" s="76">
        <v>11</v>
      </c>
      <c r="AA175" s="76">
        <v>10</v>
      </c>
      <c r="AB175" s="76">
        <v>9</v>
      </c>
      <c r="AC175" s="76">
        <f t="shared" si="244"/>
        <v>8</v>
      </c>
      <c r="AD175" s="76">
        <f t="shared" si="244"/>
        <v>7</v>
      </c>
      <c r="AE175" s="76">
        <f t="shared" si="244"/>
        <v>6</v>
      </c>
      <c r="AF175" s="76">
        <f t="shared" si="244"/>
        <v>5</v>
      </c>
      <c r="AG175" s="76">
        <f t="shared" si="244"/>
        <v>4</v>
      </c>
      <c r="AH175" s="76">
        <f t="shared" si="244"/>
        <v>3</v>
      </c>
      <c r="AI175" s="76">
        <f t="shared" si="244"/>
        <v>2</v>
      </c>
      <c r="AJ175" s="76">
        <f t="shared" si="244"/>
        <v>1</v>
      </c>
      <c r="AK175" s="76">
        <f t="shared" si="244"/>
        <v>0</v>
      </c>
      <c r="AL175" s="76">
        <f t="shared" si="244"/>
        <v>-1</v>
      </c>
      <c r="AM175" s="76">
        <f t="shared" si="244"/>
        <v>-2</v>
      </c>
      <c r="AN175" s="76"/>
      <c r="AO175" s="78">
        <f t="shared" si="240"/>
        <v>0</v>
      </c>
      <c r="AP175" s="78">
        <f t="shared" si="241"/>
        <v>0</v>
      </c>
      <c r="AQ175" s="78">
        <f t="shared" si="242"/>
        <v>0</v>
      </c>
      <c r="AR175" s="78">
        <f t="shared" si="239"/>
        <v>0</v>
      </c>
      <c r="AS175" s="78">
        <f t="shared" si="239"/>
        <v>0</v>
      </c>
      <c r="AT175" s="78">
        <f t="shared" si="239"/>
        <v>0</v>
      </c>
      <c r="AU175" s="78">
        <f t="shared" si="239"/>
        <v>0</v>
      </c>
      <c r="AV175" s="78">
        <f t="shared" si="239"/>
        <v>0</v>
      </c>
      <c r="AW175" s="78">
        <f t="shared" si="239"/>
        <v>0</v>
      </c>
      <c r="AX175" s="78">
        <f t="shared" si="164"/>
        <v>0</v>
      </c>
      <c r="AY175" s="78">
        <f t="shared" si="164"/>
        <v>0</v>
      </c>
      <c r="AZ175" s="78">
        <f t="shared" si="164"/>
        <v>0</v>
      </c>
      <c r="BA175" s="78">
        <f t="shared" si="164"/>
        <v>1</v>
      </c>
      <c r="BB175" s="78">
        <f t="shared" si="243"/>
        <v>17</v>
      </c>
      <c r="BC175" s="78">
        <f t="shared" si="243"/>
        <v>172</v>
      </c>
      <c r="BD175" s="78">
        <f t="shared" si="243"/>
        <v>1720</v>
      </c>
      <c r="BE175" s="78">
        <f t="shared" si="243"/>
        <v>17200</v>
      </c>
      <c r="BF175" s="76"/>
      <c r="BG175" s="76">
        <f t="shared" si="180"/>
        <v>0</v>
      </c>
      <c r="BH175" s="78">
        <f t="shared" si="181"/>
        <v>0</v>
      </c>
      <c r="BI175" s="78">
        <f t="shared" si="182"/>
        <v>0</v>
      </c>
      <c r="BJ175" s="78">
        <f t="shared" si="183"/>
        <v>0</v>
      </c>
      <c r="BK175" s="78">
        <f t="shared" si="184"/>
        <v>0</v>
      </c>
      <c r="BL175" s="78">
        <f t="shared" si="185"/>
        <v>0</v>
      </c>
      <c r="BM175" s="78">
        <f t="shared" si="186"/>
        <v>0</v>
      </c>
      <c r="BN175" s="78">
        <f t="shared" si="187"/>
        <v>0</v>
      </c>
      <c r="BO175" s="78">
        <f t="shared" si="188"/>
        <v>0</v>
      </c>
      <c r="BP175" s="78">
        <f t="shared" si="189"/>
        <v>0</v>
      </c>
      <c r="BQ175" s="78">
        <f t="shared" si="190"/>
        <v>0</v>
      </c>
      <c r="BR175" s="78">
        <f t="shared" si="191"/>
        <v>0</v>
      </c>
      <c r="BS175" s="78">
        <f t="shared" si="192"/>
        <v>100</v>
      </c>
      <c r="BT175" s="78">
        <f t="shared" si="193"/>
        <v>70</v>
      </c>
      <c r="BU175" s="78">
        <f t="shared" si="194"/>
        <v>2</v>
      </c>
      <c r="BV175" s="78">
        <f t="shared" si="195"/>
        <v>0</v>
      </c>
      <c r="BW175" s="78">
        <f t="shared" si="196"/>
        <v>0</v>
      </c>
      <c r="BX175" s="76"/>
      <c r="BY175" s="76"/>
      <c r="BZ175" s="78">
        <f t="shared" si="197"/>
        <v>0</v>
      </c>
      <c r="CA175" s="78"/>
      <c r="CB175" s="78"/>
      <c r="CC175" s="78">
        <f t="shared" si="198"/>
        <v>0</v>
      </c>
      <c r="CD175" s="78"/>
      <c r="CE175" s="78"/>
      <c r="CF175" s="78">
        <f t="shared" si="199"/>
        <v>0</v>
      </c>
      <c r="CG175" s="76"/>
      <c r="CH175" s="78"/>
      <c r="CI175" s="78">
        <f t="shared" si="200"/>
        <v>0</v>
      </c>
      <c r="CJ175" s="76"/>
      <c r="CK175" s="78"/>
      <c r="CL175" s="78">
        <f t="shared" si="201"/>
        <v>72</v>
      </c>
      <c r="CM175" s="76"/>
      <c r="CN175" s="78">
        <f t="shared" si="202"/>
        <v>0</v>
      </c>
      <c r="CO175" s="76"/>
      <c r="CP175" s="76"/>
      <c r="CQ175" s="76" t="str">
        <f t="shared" si="203"/>
        <v/>
      </c>
      <c r="CR175" s="76" t="str">
        <f t="shared" si="204"/>
        <v/>
      </c>
      <c r="CS175" s="76" t="str">
        <f t="shared" si="205"/>
        <v xml:space="preserve">   billones</v>
      </c>
      <c r="CT175" s="76" t="str">
        <f t="shared" si="206"/>
        <v/>
      </c>
      <c r="CU175" s="76" t="str">
        <f t="shared" si="207"/>
        <v/>
      </c>
      <c r="CV175" s="76" t="str">
        <f t="shared" si="208"/>
        <v xml:space="preserve">  mil</v>
      </c>
      <c r="CW175" s="76" t="str">
        <f t="shared" si="209"/>
        <v/>
      </c>
      <c r="CX175" s="76" t="str">
        <f t="shared" si="210"/>
        <v/>
      </c>
      <c r="CY175" s="76" t="str">
        <f t="shared" si="211"/>
        <v xml:space="preserve">   millones</v>
      </c>
      <c r="CZ175" s="76" t="str">
        <f t="shared" si="212"/>
        <v/>
      </c>
      <c r="DA175" s="76" t="str">
        <f t="shared" si="213"/>
        <v/>
      </c>
      <c r="DB175" s="76" t="str">
        <f t="shared" si="214"/>
        <v xml:space="preserve">  mil</v>
      </c>
      <c r="DC175" s="76" t="str">
        <f t="shared" si="215"/>
        <v xml:space="preserve">Ciento </v>
      </c>
      <c r="DD175" s="76" t="str">
        <f t="shared" si="216"/>
        <v xml:space="preserve">Setenta y </v>
      </c>
      <c r="DE175" s="76" t="str">
        <f t="shared" si="217"/>
        <v>Dos Pesos</v>
      </c>
      <c r="DF175" s="76" t="str">
        <f t="shared" si="218"/>
        <v xml:space="preserve">  Centavos</v>
      </c>
      <c r="DG175" s="76" t="str">
        <f t="shared" si="219"/>
        <v xml:space="preserve">  centavos</v>
      </c>
      <c r="DH175" s="76" t="str">
        <f t="shared" si="220"/>
        <v xml:space="preserve"> </v>
      </c>
      <c r="DI175" s="76" t="str">
        <f t="shared" si="221"/>
        <v/>
      </c>
      <c r="DJ175" s="76"/>
      <c r="DK175" s="76" t="str">
        <f t="shared" si="222"/>
        <v xml:space="preserve"> </v>
      </c>
      <c r="DL175" s="76" t="str">
        <f t="shared" si="223"/>
        <v/>
      </c>
      <c r="DM175" s="76"/>
      <c r="DN175" s="76" t="str">
        <f t="shared" si="224"/>
        <v xml:space="preserve"> </v>
      </c>
      <c r="DO175" s="76" t="str">
        <f t="shared" si="225"/>
        <v/>
      </c>
      <c r="DP175" s="76"/>
      <c r="DQ175" s="76" t="str">
        <f t="shared" si="226"/>
        <v xml:space="preserve"> </v>
      </c>
      <c r="DR175" s="76" t="str">
        <f t="shared" si="227"/>
        <v/>
      </c>
      <c r="DS175" s="76"/>
      <c r="DT175" s="76" t="e">
        <f t="shared" si="228"/>
        <v>#N/A</v>
      </c>
      <c r="DU175" s="76" t="str">
        <f t="shared" si="229"/>
        <v xml:space="preserve"> Pesos</v>
      </c>
      <c r="DV175" s="76" t="str">
        <f t="shared" si="230"/>
        <v xml:space="preserve"> </v>
      </c>
      <c r="DW175" s="76" t="str">
        <f t="shared" si="231"/>
        <v/>
      </c>
      <c r="DX175" s="76"/>
      <c r="DY175" s="76"/>
      <c r="DZ175" s="76"/>
      <c r="EA175" s="76" t="str">
        <f t="shared" si="232"/>
        <v xml:space="preserve"> </v>
      </c>
      <c r="EB175" s="76"/>
      <c r="EC175" s="76"/>
      <c r="ED175" s="76" t="str">
        <f t="shared" si="233"/>
        <v xml:space="preserve"> </v>
      </c>
      <c r="EE175" s="76"/>
      <c r="EF175" s="76"/>
      <c r="EG175" s="79" t="str">
        <f t="shared" si="234"/>
        <v xml:space="preserve"> </v>
      </c>
      <c r="EH175" s="76"/>
      <c r="EI175" s="76"/>
      <c r="EJ175" s="79" t="str">
        <f t="shared" si="235"/>
        <v xml:space="preserve"> </v>
      </c>
      <c r="EK175" s="76"/>
      <c r="EL175" s="76"/>
      <c r="EM175" s="79" t="str">
        <f t="shared" si="236"/>
        <v>Ciento Setenta y Dos Pesos</v>
      </c>
      <c r="EN175" s="79"/>
      <c r="EO175" s="79" t="str">
        <f t="shared" si="237"/>
        <v xml:space="preserve"> </v>
      </c>
      <c r="EP175" s="76"/>
    </row>
    <row r="176" spans="1:146" hidden="1" x14ac:dyDescent="0.2">
      <c r="A176" s="74">
        <v>173</v>
      </c>
      <c r="B176" s="75" t="str">
        <f t="shared" si="167"/>
        <v>Ciento Setenta y Tres Pesos M/L</v>
      </c>
      <c r="C176" s="76"/>
      <c r="D176" s="77">
        <f t="shared" si="168"/>
        <v>173</v>
      </c>
      <c r="E176" s="76" t="str">
        <f t="shared" si="169"/>
        <v/>
      </c>
      <c r="F176" s="76" t="str">
        <f t="shared" si="170"/>
        <v xml:space="preserve"> Pesos</v>
      </c>
      <c r="G176" s="76" t="str">
        <f t="shared" si="171"/>
        <v xml:space="preserve">  billones</v>
      </c>
      <c r="H176" s="76"/>
      <c r="I176" s="76" t="str">
        <f t="shared" si="172"/>
        <v xml:space="preserve"> Pesos</v>
      </c>
      <c r="J176" s="76" t="s">
        <v>79</v>
      </c>
      <c r="K176" s="76"/>
      <c r="L176" s="76" t="str">
        <f t="shared" si="173"/>
        <v xml:space="preserve"> Pesos</v>
      </c>
      <c r="M176" s="76" t="str">
        <f t="shared" si="174"/>
        <v xml:space="preserve">  millones</v>
      </c>
      <c r="N176" s="76"/>
      <c r="O176" s="76" t="str">
        <f t="shared" si="175"/>
        <v xml:space="preserve"> Pesos</v>
      </c>
      <c r="P176" s="76" t="s">
        <v>79</v>
      </c>
      <c r="Q176" s="76"/>
      <c r="R176" s="76" t="str">
        <f t="shared" si="176"/>
        <v xml:space="preserve"> y </v>
      </c>
      <c r="S176" s="76" t="str">
        <f t="shared" si="177"/>
        <v xml:space="preserve"> Pesos</v>
      </c>
      <c r="T176" s="76" t="str">
        <f t="shared" si="178"/>
        <v xml:space="preserve"> Centavos</v>
      </c>
      <c r="U176" s="76" t="str">
        <f t="shared" si="179"/>
        <v xml:space="preserve"> centavos</v>
      </c>
      <c r="V176" s="76">
        <v>15</v>
      </c>
      <c r="W176" s="76">
        <v>14</v>
      </c>
      <c r="X176" s="76">
        <v>13</v>
      </c>
      <c r="Y176" s="76">
        <v>12</v>
      </c>
      <c r="Z176" s="76">
        <v>11</v>
      </c>
      <c r="AA176" s="76">
        <v>10</v>
      </c>
      <c r="AB176" s="76">
        <v>9</v>
      </c>
      <c r="AC176" s="76">
        <f t="shared" si="244"/>
        <v>8</v>
      </c>
      <c r="AD176" s="76">
        <f t="shared" si="244"/>
        <v>7</v>
      </c>
      <c r="AE176" s="76">
        <f t="shared" si="244"/>
        <v>6</v>
      </c>
      <c r="AF176" s="76">
        <f t="shared" si="244"/>
        <v>5</v>
      </c>
      <c r="AG176" s="76">
        <f t="shared" si="244"/>
        <v>4</v>
      </c>
      <c r="AH176" s="76">
        <f t="shared" si="244"/>
        <v>3</v>
      </c>
      <c r="AI176" s="76">
        <f t="shared" si="244"/>
        <v>2</v>
      </c>
      <c r="AJ176" s="76">
        <f t="shared" si="244"/>
        <v>1</v>
      </c>
      <c r="AK176" s="76">
        <f t="shared" si="244"/>
        <v>0</v>
      </c>
      <c r="AL176" s="76">
        <f t="shared" si="244"/>
        <v>-1</v>
      </c>
      <c r="AM176" s="76">
        <f t="shared" si="244"/>
        <v>-2</v>
      </c>
      <c r="AN176" s="76"/>
      <c r="AO176" s="78">
        <f t="shared" si="240"/>
        <v>0</v>
      </c>
      <c r="AP176" s="78">
        <f t="shared" si="241"/>
        <v>0</v>
      </c>
      <c r="AQ176" s="78">
        <f t="shared" si="242"/>
        <v>0</v>
      </c>
      <c r="AR176" s="78">
        <f t="shared" si="239"/>
        <v>0</v>
      </c>
      <c r="AS176" s="78">
        <f t="shared" si="239"/>
        <v>0</v>
      </c>
      <c r="AT176" s="78">
        <f t="shared" si="239"/>
        <v>0</v>
      </c>
      <c r="AU176" s="78">
        <f t="shared" si="239"/>
        <v>0</v>
      </c>
      <c r="AV176" s="78">
        <f t="shared" si="239"/>
        <v>0</v>
      </c>
      <c r="AW176" s="78">
        <f t="shared" si="239"/>
        <v>0</v>
      </c>
      <c r="AX176" s="78">
        <f t="shared" si="164"/>
        <v>0</v>
      </c>
      <c r="AY176" s="78">
        <f t="shared" si="164"/>
        <v>0</v>
      </c>
      <c r="AZ176" s="78">
        <f t="shared" si="164"/>
        <v>0</v>
      </c>
      <c r="BA176" s="78">
        <f t="shared" si="164"/>
        <v>1</v>
      </c>
      <c r="BB176" s="78">
        <f t="shared" si="243"/>
        <v>17</v>
      </c>
      <c r="BC176" s="78">
        <f t="shared" si="243"/>
        <v>173</v>
      </c>
      <c r="BD176" s="78">
        <f t="shared" si="243"/>
        <v>1730</v>
      </c>
      <c r="BE176" s="78">
        <f t="shared" si="243"/>
        <v>17300</v>
      </c>
      <c r="BF176" s="76"/>
      <c r="BG176" s="76">
        <f t="shared" si="180"/>
        <v>0</v>
      </c>
      <c r="BH176" s="78">
        <f t="shared" si="181"/>
        <v>0</v>
      </c>
      <c r="BI176" s="78">
        <f t="shared" si="182"/>
        <v>0</v>
      </c>
      <c r="BJ176" s="78">
        <f t="shared" si="183"/>
        <v>0</v>
      </c>
      <c r="BK176" s="78">
        <f t="shared" si="184"/>
        <v>0</v>
      </c>
      <c r="BL176" s="78">
        <f t="shared" si="185"/>
        <v>0</v>
      </c>
      <c r="BM176" s="78">
        <f t="shared" si="186"/>
        <v>0</v>
      </c>
      <c r="BN176" s="78">
        <f t="shared" si="187"/>
        <v>0</v>
      </c>
      <c r="BO176" s="78">
        <f t="shared" si="188"/>
        <v>0</v>
      </c>
      <c r="BP176" s="78">
        <f t="shared" si="189"/>
        <v>0</v>
      </c>
      <c r="BQ176" s="78">
        <f t="shared" si="190"/>
        <v>0</v>
      </c>
      <c r="BR176" s="78">
        <f t="shared" si="191"/>
        <v>0</v>
      </c>
      <c r="BS176" s="78">
        <f t="shared" si="192"/>
        <v>100</v>
      </c>
      <c r="BT176" s="78">
        <f t="shared" si="193"/>
        <v>70</v>
      </c>
      <c r="BU176" s="78">
        <f t="shared" si="194"/>
        <v>3</v>
      </c>
      <c r="BV176" s="78">
        <f t="shared" si="195"/>
        <v>0</v>
      </c>
      <c r="BW176" s="78">
        <f t="shared" si="196"/>
        <v>0</v>
      </c>
      <c r="BX176" s="76"/>
      <c r="BY176" s="76"/>
      <c r="BZ176" s="78">
        <f t="shared" si="197"/>
        <v>0</v>
      </c>
      <c r="CA176" s="78"/>
      <c r="CB176" s="78"/>
      <c r="CC176" s="78">
        <f t="shared" si="198"/>
        <v>0</v>
      </c>
      <c r="CD176" s="78"/>
      <c r="CE176" s="78"/>
      <c r="CF176" s="78">
        <f t="shared" si="199"/>
        <v>0</v>
      </c>
      <c r="CG176" s="76"/>
      <c r="CH176" s="78"/>
      <c r="CI176" s="78">
        <f t="shared" si="200"/>
        <v>0</v>
      </c>
      <c r="CJ176" s="76"/>
      <c r="CK176" s="78"/>
      <c r="CL176" s="78">
        <f t="shared" si="201"/>
        <v>73</v>
      </c>
      <c r="CM176" s="76"/>
      <c r="CN176" s="78">
        <f t="shared" si="202"/>
        <v>0</v>
      </c>
      <c r="CO176" s="76"/>
      <c r="CP176" s="76"/>
      <c r="CQ176" s="76" t="str">
        <f t="shared" si="203"/>
        <v/>
      </c>
      <c r="CR176" s="76" t="str">
        <f t="shared" si="204"/>
        <v/>
      </c>
      <c r="CS176" s="76" t="str">
        <f t="shared" si="205"/>
        <v xml:space="preserve">   billones</v>
      </c>
      <c r="CT176" s="76" t="str">
        <f t="shared" si="206"/>
        <v/>
      </c>
      <c r="CU176" s="76" t="str">
        <f t="shared" si="207"/>
        <v/>
      </c>
      <c r="CV176" s="76" t="str">
        <f t="shared" si="208"/>
        <v xml:space="preserve">  mil</v>
      </c>
      <c r="CW176" s="76" t="str">
        <f t="shared" si="209"/>
        <v/>
      </c>
      <c r="CX176" s="76" t="str">
        <f t="shared" si="210"/>
        <v/>
      </c>
      <c r="CY176" s="76" t="str">
        <f t="shared" si="211"/>
        <v xml:space="preserve">   millones</v>
      </c>
      <c r="CZ176" s="76" t="str">
        <f t="shared" si="212"/>
        <v/>
      </c>
      <c r="DA176" s="76" t="str">
        <f t="shared" si="213"/>
        <v/>
      </c>
      <c r="DB176" s="76" t="str">
        <f t="shared" si="214"/>
        <v xml:space="preserve">  mil</v>
      </c>
      <c r="DC176" s="76" t="str">
        <f t="shared" si="215"/>
        <v xml:space="preserve">Ciento </v>
      </c>
      <c r="DD176" s="76" t="str">
        <f t="shared" si="216"/>
        <v xml:space="preserve">Setenta y </v>
      </c>
      <c r="DE176" s="76" t="str">
        <f t="shared" si="217"/>
        <v>Tres Pesos</v>
      </c>
      <c r="DF176" s="76" t="str">
        <f t="shared" si="218"/>
        <v xml:space="preserve">  Centavos</v>
      </c>
      <c r="DG176" s="76" t="str">
        <f t="shared" si="219"/>
        <v xml:space="preserve">  centavos</v>
      </c>
      <c r="DH176" s="76" t="str">
        <f t="shared" si="220"/>
        <v xml:space="preserve"> </v>
      </c>
      <c r="DI176" s="76" t="str">
        <f t="shared" si="221"/>
        <v/>
      </c>
      <c r="DJ176" s="76"/>
      <c r="DK176" s="76" t="str">
        <f t="shared" si="222"/>
        <v xml:space="preserve"> </v>
      </c>
      <c r="DL176" s="76" t="str">
        <f t="shared" si="223"/>
        <v/>
      </c>
      <c r="DM176" s="76"/>
      <c r="DN176" s="76" t="str">
        <f t="shared" si="224"/>
        <v xml:space="preserve"> </v>
      </c>
      <c r="DO176" s="76" t="str">
        <f t="shared" si="225"/>
        <v/>
      </c>
      <c r="DP176" s="76"/>
      <c r="DQ176" s="76" t="str">
        <f t="shared" si="226"/>
        <v xml:space="preserve"> </v>
      </c>
      <c r="DR176" s="76" t="str">
        <f t="shared" si="227"/>
        <v/>
      </c>
      <c r="DS176" s="76"/>
      <c r="DT176" s="76" t="e">
        <f t="shared" si="228"/>
        <v>#N/A</v>
      </c>
      <c r="DU176" s="76" t="str">
        <f t="shared" si="229"/>
        <v xml:space="preserve"> Pesos</v>
      </c>
      <c r="DV176" s="76" t="str">
        <f t="shared" si="230"/>
        <v xml:space="preserve"> </v>
      </c>
      <c r="DW176" s="76" t="str">
        <f t="shared" si="231"/>
        <v/>
      </c>
      <c r="DX176" s="76"/>
      <c r="DY176" s="76"/>
      <c r="DZ176" s="76"/>
      <c r="EA176" s="76" t="str">
        <f t="shared" si="232"/>
        <v xml:space="preserve"> </v>
      </c>
      <c r="EB176" s="76"/>
      <c r="EC176" s="76"/>
      <c r="ED176" s="76" t="str">
        <f t="shared" si="233"/>
        <v xml:space="preserve"> </v>
      </c>
      <c r="EE176" s="76"/>
      <c r="EF176" s="76"/>
      <c r="EG176" s="79" t="str">
        <f t="shared" si="234"/>
        <v xml:space="preserve"> </v>
      </c>
      <c r="EH176" s="76"/>
      <c r="EI176" s="76"/>
      <c r="EJ176" s="79" t="str">
        <f t="shared" si="235"/>
        <v xml:space="preserve"> </v>
      </c>
      <c r="EK176" s="76"/>
      <c r="EL176" s="76"/>
      <c r="EM176" s="79" t="str">
        <f t="shared" si="236"/>
        <v>Ciento Setenta y Tres Pesos</v>
      </c>
      <c r="EN176" s="79"/>
      <c r="EO176" s="79" t="str">
        <f t="shared" si="237"/>
        <v xml:space="preserve"> </v>
      </c>
      <c r="EP176" s="76"/>
    </row>
    <row r="177" spans="1:146" hidden="1" x14ac:dyDescent="0.2">
      <c r="A177" s="74">
        <v>174</v>
      </c>
      <c r="B177" s="75" t="str">
        <f t="shared" si="167"/>
        <v>Ciento Setenta y Cuatro Pesos M/L</v>
      </c>
      <c r="C177" s="76"/>
      <c r="D177" s="77">
        <f t="shared" si="168"/>
        <v>174</v>
      </c>
      <c r="E177" s="76" t="str">
        <f t="shared" si="169"/>
        <v/>
      </c>
      <c r="F177" s="76" t="str">
        <f t="shared" si="170"/>
        <v xml:space="preserve"> Pesos</v>
      </c>
      <c r="G177" s="76" t="str">
        <f t="shared" si="171"/>
        <v xml:space="preserve">  billones</v>
      </c>
      <c r="H177" s="76"/>
      <c r="I177" s="76" t="str">
        <f t="shared" si="172"/>
        <v xml:space="preserve"> Pesos</v>
      </c>
      <c r="J177" s="76" t="s">
        <v>79</v>
      </c>
      <c r="K177" s="76"/>
      <c r="L177" s="76" t="str">
        <f t="shared" si="173"/>
        <v xml:space="preserve"> Pesos</v>
      </c>
      <c r="M177" s="76" t="str">
        <f t="shared" si="174"/>
        <v xml:space="preserve">  millones</v>
      </c>
      <c r="N177" s="76"/>
      <c r="O177" s="76" t="str">
        <f t="shared" si="175"/>
        <v xml:space="preserve"> Pesos</v>
      </c>
      <c r="P177" s="76" t="s">
        <v>79</v>
      </c>
      <c r="Q177" s="76"/>
      <c r="R177" s="76" t="str">
        <f t="shared" si="176"/>
        <v xml:space="preserve"> y </v>
      </c>
      <c r="S177" s="76" t="str">
        <f t="shared" si="177"/>
        <v xml:space="preserve"> Pesos</v>
      </c>
      <c r="T177" s="76" t="str">
        <f t="shared" si="178"/>
        <v xml:space="preserve"> Centavos</v>
      </c>
      <c r="U177" s="76" t="str">
        <f t="shared" si="179"/>
        <v xml:space="preserve"> centavos</v>
      </c>
      <c r="V177" s="76">
        <v>15</v>
      </c>
      <c r="W177" s="76">
        <v>14</v>
      </c>
      <c r="X177" s="76">
        <v>13</v>
      </c>
      <c r="Y177" s="76">
        <v>12</v>
      </c>
      <c r="Z177" s="76">
        <v>11</v>
      </c>
      <c r="AA177" s="76">
        <v>10</v>
      </c>
      <c r="AB177" s="76">
        <v>9</v>
      </c>
      <c r="AC177" s="76">
        <f t="shared" si="244"/>
        <v>8</v>
      </c>
      <c r="AD177" s="76">
        <f t="shared" si="244"/>
        <v>7</v>
      </c>
      <c r="AE177" s="76">
        <f t="shared" si="244"/>
        <v>6</v>
      </c>
      <c r="AF177" s="76">
        <f t="shared" si="244"/>
        <v>5</v>
      </c>
      <c r="AG177" s="76">
        <f t="shared" si="244"/>
        <v>4</v>
      </c>
      <c r="AH177" s="76">
        <f t="shared" si="244"/>
        <v>3</v>
      </c>
      <c r="AI177" s="76">
        <f t="shared" si="244"/>
        <v>2</v>
      </c>
      <c r="AJ177" s="76">
        <f t="shared" si="244"/>
        <v>1</v>
      </c>
      <c r="AK177" s="76">
        <f t="shared" si="244"/>
        <v>0</v>
      </c>
      <c r="AL177" s="76">
        <f t="shared" si="244"/>
        <v>-1</v>
      </c>
      <c r="AM177" s="76">
        <f t="shared" si="244"/>
        <v>-2</v>
      </c>
      <c r="AN177" s="76"/>
      <c r="AO177" s="78">
        <f t="shared" si="240"/>
        <v>0</v>
      </c>
      <c r="AP177" s="78">
        <f t="shared" si="241"/>
        <v>0</v>
      </c>
      <c r="AQ177" s="78">
        <f t="shared" si="242"/>
        <v>0</v>
      </c>
      <c r="AR177" s="78">
        <f t="shared" si="239"/>
        <v>0</v>
      </c>
      <c r="AS177" s="78">
        <f t="shared" si="239"/>
        <v>0</v>
      </c>
      <c r="AT177" s="78">
        <f t="shared" si="239"/>
        <v>0</v>
      </c>
      <c r="AU177" s="78">
        <f t="shared" si="239"/>
        <v>0</v>
      </c>
      <c r="AV177" s="78">
        <f t="shared" si="239"/>
        <v>0</v>
      </c>
      <c r="AW177" s="78">
        <f t="shared" si="239"/>
        <v>0</v>
      </c>
      <c r="AX177" s="78">
        <f t="shared" si="164"/>
        <v>0</v>
      </c>
      <c r="AY177" s="78">
        <f t="shared" si="164"/>
        <v>0</v>
      </c>
      <c r="AZ177" s="78">
        <f t="shared" si="164"/>
        <v>0</v>
      </c>
      <c r="BA177" s="78">
        <f t="shared" si="164"/>
        <v>1</v>
      </c>
      <c r="BB177" s="78">
        <f t="shared" si="243"/>
        <v>17</v>
      </c>
      <c r="BC177" s="78">
        <f t="shared" si="243"/>
        <v>174</v>
      </c>
      <c r="BD177" s="78">
        <f t="shared" si="243"/>
        <v>1740</v>
      </c>
      <c r="BE177" s="78">
        <f t="shared" si="243"/>
        <v>17400</v>
      </c>
      <c r="BF177" s="76"/>
      <c r="BG177" s="76">
        <f t="shared" si="180"/>
        <v>0</v>
      </c>
      <c r="BH177" s="78">
        <f t="shared" si="181"/>
        <v>0</v>
      </c>
      <c r="BI177" s="78">
        <f t="shared" si="182"/>
        <v>0</v>
      </c>
      <c r="BJ177" s="78">
        <f t="shared" si="183"/>
        <v>0</v>
      </c>
      <c r="BK177" s="78">
        <f t="shared" si="184"/>
        <v>0</v>
      </c>
      <c r="BL177" s="78">
        <f t="shared" si="185"/>
        <v>0</v>
      </c>
      <c r="BM177" s="78">
        <f t="shared" si="186"/>
        <v>0</v>
      </c>
      <c r="BN177" s="78">
        <f t="shared" si="187"/>
        <v>0</v>
      </c>
      <c r="BO177" s="78">
        <f t="shared" si="188"/>
        <v>0</v>
      </c>
      <c r="BP177" s="78">
        <f t="shared" si="189"/>
        <v>0</v>
      </c>
      <c r="BQ177" s="78">
        <f t="shared" si="190"/>
        <v>0</v>
      </c>
      <c r="BR177" s="78">
        <f t="shared" si="191"/>
        <v>0</v>
      </c>
      <c r="BS177" s="78">
        <f t="shared" si="192"/>
        <v>100</v>
      </c>
      <c r="BT177" s="78">
        <f t="shared" si="193"/>
        <v>70</v>
      </c>
      <c r="BU177" s="78">
        <f t="shared" si="194"/>
        <v>4</v>
      </c>
      <c r="BV177" s="78">
        <f t="shared" si="195"/>
        <v>0</v>
      </c>
      <c r="BW177" s="78">
        <f t="shared" si="196"/>
        <v>0</v>
      </c>
      <c r="BX177" s="76"/>
      <c r="BY177" s="76"/>
      <c r="BZ177" s="78">
        <f t="shared" si="197"/>
        <v>0</v>
      </c>
      <c r="CA177" s="78"/>
      <c r="CB177" s="78"/>
      <c r="CC177" s="78">
        <f t="shared" si="198"/>
        <v>0</v>
      </c>
      <c r="CD177" s="78"/>
      <c r="CE177" s="78"/>
      <c r="CF177" s="78">
        <f t="shared" si="199"/>
        <v>0</v>
      </c>
      <c r="CG177" s="76"/>
      <c r="CH177" s="78"/>
      <c r="CI177" s="78">
        <f t="shared" si="200"/>
        <v>0</v>
      </c>
      <c r="CJ177" s="76"/>
      <c r="CK177" s="78"/>
      <c r="CL177" s="78">
        <f t="shared" si="201"/>
        <v>74</v>
      </c>
      <c r="CM177" s="76"/>
      <c r="CN177" s="78">
        <f t="shared" si="202"/>
        <v>0</v>
      </c>
      <c r="CO177" s="76"/>
      <c r="CP177" s="76"/>
      <c r="CQ177" s="76" t="str">
        <f t="shared" si="203"/>
        <v/>
      </c>
      <c r="CR177" s="76" t="str">
        <f t="shared" si="204"/>
        <v/>
      </c>
      <c r="CS177" s="76" t="str">
        <f t="shared" si="205"/>
        <v xml:space="preserve">   billones</v>
      </c>
      <c r="CT177" s="76" t="str">
        <f t="shared" si="206"/>
        <v/>
      </c>
      <c r="CU177" s="76" t="str">
        <f t="shared" si="207"/>
        <v/>
      </c>
      <c r="CV177" s="76" t="str">
        <f t="shared" si="208"/>
        <v xml:space="preserve">  mil</v>
      </c>
      <c r="CW177" s="76" t="str">
        <f t="shared" si="209"/>
        <v/>
      </c>
      <c r="CX177" s="76" t="str">
        <f t="shared" si="210"/>
        <v/>
      </c>
      <c r="CY177" s="76" t="str">
        <f t="shared" si="211"/>
        <v xml:space="preserve">   millones</v>
      </c>
      <c r="CZ177" s="76" t="str">
        <f t="shared" si="212"/>
        <v/>
      </c>
      <c r="DA177" s="76" t="str">
        <f t="shared" si="213"/>
        <v/>
      </c>
      <c r="DB177" s="76" t="str">
        <f t="shared" si="214"/>
        <v xml:space="preserve">  mil</v>
      </c>
      <c r="DC177" s="76" t="str">
        <f t="shared" si="215"/>
        <v xml:space="preserve">Ciento </v>
      </c>
      <c r="DD177" s="76" t="str">
        <f t="shared" si="216"/>
        <v xml:space="preserve">Setenta y </v>
      </c>
      <c r="DE177" s="76" t="str">
        <f t="shared" si="217"/>
        <v>Cuatro Pesos</v>
      </c>
      <c r="DF177" s="76" t="str">
        <f t="shared" si="218"/>
        <v xml:space="preserve">  Centavos</v>
      </c>
      <c r="DG177" s="76" t="str">
        <f t="shared" si="219"/>
        <v xml:space="preserve">  centavos</v>
      </c>
      <c r="DH177" s="76" t="str">
        <f t="shared" si="220"/>
        <v xml:space="preserve"> </v>
      </c>
      <c r="DI177" s="76" t="str">
        <f t="shared" si="221"/>
        <v/>
      </c>
      <c r="DJ177" s="76"/>
      <c r="DK177" s="76" t="str">
        <f t="shared" si="222"/>
        <v xml:space="preserve"> </v>
      </c>
      <c r="DL177" s="76" t="str">
        <f t="shared" si="223"/>
        <v/>
      </c>
      <c r="DM177" s="76"/>
      <c r="DN177" s="76" t="str">
        <f t="shared" si="224"/>
        <v xml:space="preserve"> </v>
      </c>
      <c r="DO177" s="76" t="str">
        <f t="shared" si="225"/>
        <v/>
      </c>
      <c r="DP177" s="76"/>
      <c r="DQ177" s="76" t="str">
        <f t="shared" si="226"/>
        <v xml:space="preserve"> </v>
      </c>
      <c r="DR177" s="76" t="str">
        <f t="shared" si="227"/>
        <v/>
      </c>
      <c r="DS177" s="76"/>
      <c r="DT177" s="76" t="e">
        <f t="shared" si="228"/>
        <v>#N/A</v>
      </c>
      <c r="DU177" s="76" t="str">
        <f t="shared" si="229"/>
        <v xml:space="preserve"> Pesos</v>
      </c>
      <c r="DV177" s="76" t="str">
        <f t="shared" si="230"/>
        <v xml:space="preserve"> </v>
      </c>
      <c r="DW177" s="76" t="str">
        <f t="shared" si="231"/>
        <v/>
      </c>
      <c r="DX177" s="76"/>
      <c r="DY177" s="76"/>
      <c r="DZ177" s="76"/>
      <c r="EA177" s="76" t="str">
        <f t="shared" si="232"/>
        <v xml:space="preserve"> </v>
      </c>
      <c r="EB177" s="76"/>
      <c r="EC177" s="76"/>
      <c r="ED177" s="76" t="str">
        <f t="shared" si="233"/>
        <v xml:space="preserve"> </v>
      </c>
      <c r="EE177" s="76"/>
      <c r="EF177" s="76"/>
      <c r="EG177" s="79" t="str">
        <f t="shared" si="234"/>
        <v xml:space="preserve"> </v>
      </c>
      <c r="EH177" s="76"/>
      <c r="EI177" s="76"/>
      <c r="EJ177" s="79" t="str">
        <f t="shared" si="235"/>
        <v xml:space="preserve"> </v>
      </c>
      <c r="EK177" s="76"/>
      <c r="EL177" s="76"/>
      <c r="EM177" s="79" t="str">
        <f t="shared" si="236"/>
        <v>Ciento Setenta y Cuatro Pesos</v>
      </c>
      <c r="EN177" s="79"/>
      <c r="EO177" s="79" t="str">
        <f t="shared" si="237"/>
        <v xml:space="preserve"> </v>
      </c>
      <c r="EP177" s="76"/>
    </row>
    <row r="178" spans="1:146" hidden="1" x14ac:dyDescent="0.2">
      <c r="A178" s="74">
        <v>175</v>
      </c>
      <c r="B178" s="75" t="str">
        <f t="shared" si="167"/>
        <v>Ciento Setenta y Cinco Pesos M/L</v>
      </c>
      <c r="C178" s="76"/>
      <c r="D178" s="77">
        <f t="shared" si="168"/>
        <v>175</v>
      </c>
      <c r="E178" s="76" t="str">
        <f t="shared" si="169"/>
        <v/>
      </c>
      <c r="F178" s="76" t="str">
        <f t="shared" si="170"/>
        <v xml:space="preserve"> Pesos</v>
      </c>
      <c r="G178" s="76" t="str">
        <f t="shared" si="171"/>
        <v xml:space="preserve">  billones</v>
      </c>
      <c r="H178" s="76"/>
      <c r="I178" s="76" t="str">
        <f t="shared" si="172"/>
        <v xml:space="preserve"> Pesos</v>
      </c>
      <c r="J178" s="76" t="s">
        <v>79</v>
      </c>
      <c r="K178" s="76"/>
      <c r="L178" s="76" t="str">
        <f t="shared" si="173"/>
        <v xml:space="preserve"> Pesos</v>
      </c>
      <c r="M178" s="76" t="str">
        <f t="shared" si="174"/>
        <v xml:space="preserve">  millones</v>
      </c>
      <c r="N178" s="76"/>
      <c r="O178" s="76" t="str">
        <f t="shared" si="175"/>
        <v xml:space="preserve"> Pesos</v>
      </c>
      <c r="P178" s="76" t="s">
        <v>79</v>
      </c>
      <c r="Q178" s="76"/>
      <c r="R178" s="76" t="str">
        <f t="shared" si="176"/>
        <v xml:space="preserve"> y </v>
      </c>
      <c r="S178" s="76" t="str">
        <f t="shared" si="177"/>
        <v xml:space="preserve"> Pesos</v>
      </c>
      <c r="T178" s="76" t="str">
        <f t="shared" si="178"/>
        <v xml:space="preserve"> Centavos</v>
      </c>
      <c r="U178" s="76" t="str">
        <f t="shared" si="179"/>
        <v xml:space="preserve"> centavos</v>
      </c>
      <c r="V178" s="76">
        <v>15</v>
      </c>
      <c r="W178" s="76">
        <v>14</v>
      </c>
      <c r="X178" s="76">
        <v>13</v>
      </c>
      <c r="Y178" s="76">
        <v>12</v>
      </c>
      <c r="Z178" s="76">
        <v>11</v>
      </c>
      <c r="AA178" s="76">
        <v>10</v>
      </c>
      <c r="AB178" s="76">
        <v>9</v>
      </c>
      <c r="AC178" s="76">
        <f t="shared" si="244"/>
        <v>8</v>
      </c>
      <c r="AD178" s="76">
        <f t="shared" si="244"/>
        <v>7</v>
      </c>
      <c r="AE178" s="76">
        <f t="shared" si="244"/>
        <v>6</v>
      </c>
      <c r="AF178" s="76">
        <f t="shared" si="244"/>
        <v>5</v>
      </c>
      <c r="AG178" s="76">
        <f t="shared" si="244"/>
        <v>4</v>
      </c>
      <c r="AH178" s="76">
        <f t="shared" si="244"/>
        <v>3</v>
      </c>
      <c r="AI178" s="76">
        <f t="shared" si="244"/>
        <v>2</v>
      </c>
      <c r="AJ178" s="76">
        <f t="shared" si="244"/>
        <v>1</v>
      </c>
      <c r="AK178" s="76">
        <f t="shared" si="244"/>
        <v>0</v>
      </c>
      <c r="AL178" s="76">
        <f t="shared" si="244"/>
        <v>-1</v>
      </c>
      <c r="AM178" s="76">
        <f t="shared" si="244"/>
        <v>-2</v>
      </c>
      <c r="AN178" s="76"/>
      <c r="AO178" s="78">
        <f t="shared" si="240"/>
        <v>0</v>
      </c>
      <c r="AP178" s="78">
        <f t="shared" si="241"/>
        <v>0</v>
      </c>
      <c r="AQ178" s="78">
        <f t="shared" si="242"/>
        <v>0</v>
      </c>
      <c r="AR178" s="78">
        <f t="shared" si="239"/>
        <v>0</v>
      </c>
      <c r="AS178" s="78">
        <f t="shared" si="239"/>
        <v>0</v>
      </c>
      <c r="AT178" s="78">
        <f t="shared" si="239"/>
        <v>0</v>
      </c>
      <c r="AU178" s="78">
        <f t="shared" si="239"/>
        <v>0</v>
      </c>
      <c r="AV178" s="78">
        <f t="shared" si="239"/>
        <v>0</v>
      </c>
      <c r="AW178" s="78">
        <f t="shared" si="239"/>
        <v>0</v>
      </c>
      <c r="AX178" s="78">
        <f t="shared" si="164"/>
        <v>0</v>
      </c>
      <c r="AY178" s="78">
        <f t="shared" si="164"/>
        <v>0</v>
      </c>
      <c r="AZ178" s="78">
        <f t="shared" si="164"/>
        <v>0</v>
      </c>
      <c r="BA178" s="78">
        <f t="shared" si="164"/>
        <v>1</v>
      </c>
      <c r="BB178" s="78">
        <f t="shared" si="243"/>
        <v>17</v>
      </c>
      <c r="BC178" s="78">
        <f t="shared" si="243"/>
        <v>175</v>
      </c>
      <c r="BD178" s="78">
        <f t="shared" si="243"/>
        <v>1750</v>
      </c>
      <c r="BE178" s="78">
        <f t="shared" si="243"/>
        <v>17500</v>
      </c>
      <c r="BF178" s="76"/>
      <c r="BG178" s="76">
        <f t="shared" si="180"/>
        <v>0</v>
      </c>
      <c r="BH178" s="78">
        <f t="shared" si="181"/>
        <v>0</v>
      </c>
      <c r="BI178" s="78">
        <f t="shared" si="182"/>
        <v>0</v>
      </c>
      <c r="BJ178" s="78">
        <f t="shared" si="183"/>
        <v>0</v>
      </c>
      <c r="BK178" s="78">
        <f t="shared" si="184"/>
        <v>0</v>
      </c>
      <c r="BL178" s="78">
        <f t="shared" si="185"/>
        <v>0</v>
      </c>
      <c r="BM178" s="78">
        <f t="shared" si="186"/>
        <v>0</v>
      </c>
      <c r="BN178" s="78">
        <f t="shared" si="187"/>
        <v>0</v>
      </c>
      <c r="BO178" s="78">
        <f t="shared" si="188"/>
        <v>0</v>
      </c>
      <c r="BP178" s="78">
        <f t="shared" si="189"/>
        <v>0</v>
      </c>
      <c r="BQ178" s="78">
        <f t="shared" si="190"/>
        <v>0</v>
      </c>
      <c r="BR178" s="78">
        <f t="shared" si="191"/>
        <v>0</v>
      </c>
      <c r="BS178" s="78">
        <f t="shared" si="192"/>
        <v>100</v>
      </c>
      <c r="BT178" s="78">
        <f t="shared" si="193"/>
        <v>70</v>
      </c>
      <c r="BU178" s="78">
        <f t="shared" si="194"/>
        <v>5</v>
      </c>
      <c r="BV178" s="78">
        <f t="shared" si="195"/>
        <v>0</v>
      </c>
      <c r="BW178" s="78">
        <f t="shared" si="196"/>
        <v>0</v>
      </c>
      <c r="BX178" s="76"/>
      <c r="BY178" s="76"/>
      <c r="BZ178" s="78">
        <f t="shared" si="197"/>
        <v>0</v>
      </c>
      <c r="CA178" s="78"/>
      <c r="CB178" s="78"/>
      <c r="CC178" s="78">
        <f t="shared" si="198"/>
        <v>0</v>
      </c>
      <c r="CD178" s="78"/>
      <c r="CE178" s="78"/>
      <c r="CF178" s="78">
        <f t="shared" si="199"/>
        <v>0</v>
      </c>
      <c r="CG178" s="76"/>
      <c r="CH178" s="78"/>
      <c r="CI178" s="78">
        <f t="shared" si="200"/>
        <v>0</v>
      </c>
      <c r="CJ178" s="76"/>
      <c r="CK178" s="78"/>
      <c r="CL178" s="78">
        <f t="shared" si="201"/>
        <v>75</v>
      </c>
      <c r="CM178" s="76"/>
      <c r="CN178" s="78">
        <f t="shared" si="202"/>
        <v>0</v>
      </c>
      <c r="CO178" s="76"/>
      <c r="CP178" s="76"/>
      <c r="CQ178" s="76" t="str">
        <f t="shared" si="203"/>
        <v/>
      </c>
      <c r="CR178" s="76" t="str">
        <f t="shared" si="204"/>
        <v/>
      </c>
      <c r="CS178" s="76" t="str">
        <f t="shared" si="205"/>
        <v xml:space="preserve">   billones</v>
      </c>
      <c r="CT178" s="76" t="str">
        <f t="shared" si="206"/>
        <v/>
      </c>
      <c r="CU178" s="76" t="str">
        <f t="shared" si="207"/>
        <v/>
      </c>
      <c r="CV178" s="76" t="str">
        <f t="shared" si="208"/>
        <v xml:space="preserve">  mil</v>
      </c>
      <c r="CW178" s="76" t="str">
        <f t="shared" si="209"/>
        <v/>
      </c>
      <c r="CX178" s="76" t="str">
        <f t="shared" si="210"/>
        <v/>
      </c>
      <c r="CY178" s="76" t="str">
        <f t="shared" si="211"/>
        <v xml:space="preserve">   millones</v>
      </c>
      <c r="CZ178" s="76" t="str">
        <f t="shared" si="212"/>
        <v/>
      </c>
      <c r="DA178" s="76" t="str">
        <f t="shared" si="213"/>
        <v/>
      </c>
      <c r="DB178" s="76" t="str">
        <f t="shared" si="214"/>
        <v xml:space="preserve">  mil</v>
      </c>
      <c r="DC178" s="76" t="str">
        <f t="shared" si="215"/>
        <v xml:space="preserve">Ciento </v>
      </c>
      <c r="DD178" s="76" t="str">
        <f t="shared" si="216"/>
        <v xml:space="preserve">Setenta y </v>
      </c>
      <c r="DE178" s="76" t="str">
        <f t="shared" si="217"/>
        <v>Cinco Pesos</v>
      </c>
      <c r="DF178" s="76" t="str">
        <f t="shared" si="218"/>
        <v xml:space="preserve">  Centavos</v>
      </c>
      <c r="DG178" s="76" t="str">
        <f t="shared" si="219"/>
        <v xml:space="preserve">  centavos</v>
      </c>
      <c r="DH178" s="76" t="str">
        <f t="shared" si="220"/>
        <v xml:space="preserve"> </v>
      </c>
      <c r="DI178" s="76" t="str">
        <f t="shared" si="221"/>
        <v/>
      </c>
      <c r="DJ178" s="76"/>
      <c r="DK178" s="76" t="str">
        <f t="shared" si="222"/>
        <v xml:space="preserve"> </v>
      </c>
      <c r="DL178" s="76" t="str">
        <f t="shared" si="223"/>
        <v/>
      </c>
      <c r="DM178" s="76"/>
      <c r="DN178" s="76" t="str">
        <f t="shared" si="224"/>
        <v xml:space="preserve"> </v>
      </c>
      <c r="DO178" s="76" t="str">
        <f t="shared" si="225"/>
        <v/>
      </c>
      <c r="DP178" s="76"/>
      <c r="DQ178" s="76" t="str">
        <f t="shared" si="226"/>
        <v xml:space="preserve"> </v>
      </c>
      <c r="DR178" s="76" t="str">
        <f t="shared" si="227"/>
        <v/>
      </c>
      <c r="DS178" s="76"/>
      <c r="DT178" s="76" t="e">
        <f t="shared" si="228"/>
        <v>#N/A</v>
      </c>
      <c r="DU178" s="76" t="str">
        <f t="shared" si="229"/>
        <v xml:space="preserve"> Pesos</v>
      </c>
      <c r="DV178" s="76" t="str">
        <f t="shared" si="230"/>
        <v xml:space="preserve"> </v>
      </c>
      <c r="DW178" s="76" t="str">
        <f t="shared" si="231"/>
        <v/>
      </c>
      <c r="DX178" s="76"/>
      <c r="DY178" s="76"/>
      <c r="DZ178" s="76"/>
      <c r="EA178" s="76" t="str">
        <f t="shared" si="232"/>
        <v xml:space="preserve"> </v>
      </c>
      <c r="EB178" s="76"/>
      <c r="EC178" s="76"/>
      <c r="ED178" s="76" t="str">
        <f t="shared" si="233"/>
        <v xml:space="preserve"> </v>
      </c>
      <c r="EE178" s="76"/>
      <c r="EF178" s="76"/>
      <c r="EG178" s="79" t="str">
        <f t="shared" si="234"/>
        <v xml:space="preserve"> </v>
      </c>
      <c r="EH178" s="76"/>
      <c r="EI178" s="76"/>
      <c r="EJ178" s="79" t="str">
        <f t="shared" si="235"/>
        <v xml:space="preserve"> </v>
      </c>
      <c r="EK178" s="76"/>
      <c r="EL178" s="76"/>
      <c r="EM178" s="79" t="str">
        <f t="shared" si="236"/>
        <v>Ciento Setenta y Cinco Pesos</v>
      </c>
      <c r="EN178" s="79"/>
      <c r="EO178" s="79" t="str">
        <f t="shared" si="237"/>
        <v xml:space="preserve"> </v>
      </c>
      <c r="EP178" s="76"/>
    </row>
    <row r="179" spans="1:146" hidden="1" x14ac:dyDescent="0.2">
      <c r="A179" s="74">
        <v>176</v>
      </c>
      <c r="B179" s="75" t="str">
        <f t="shared" si="167"/>
        <v>Ciento Setenta y Seis Pesos M/L</v>
      </c>
      <c r="C179" s="76"/>
      <c r="D179" s="77">
        <f t="shared" si="168"/>
        <v>176</v>
      </c>
      <c r="E179" s="76" t="str">
        <f t="shared" si="169"/>
        <v/>
      </c>
      <c r="F179" s="76" t="str">
        <f t="shared" si="170"/>
        <v xml:space="preserve"> Pesos</v>
      </c>
      <c r="G179" s="76" t="str">
        <f t="shared" si="171"/>
        <v xml:space="preserve">  billones</v>
      </c>
      <c r="H179" s="76"/>
      <c r="I179" s="76" t="str">
        <f t="shared" si="172"/>
        <v xml:space="preserve"> Pesos</v>
      </c>
      <c r="J179" s="76" t="s">
        <v>79</v>
      </c>
      <c r="K179" s="76"/>
      <c r="L179" s="76" t="str">
        <f t="shared" si="173"/>
        <v xml:space="preserve"> Pesos</v>
      </c>
      <c r="M179" s="76" t="str">
        <f t="shared" si="174"/>
        <v xml:space="preserve">  millones</v>
      </c>
      <c r="N179" s="76"/>
      <c r="O179" s="76" t="str">
        <f t="shared" si="175"/>
        <v xml:space="preserve"> Pesos</v>
      </c>
      <c r="P179" s="76" t="s">
        <v>79</v>
      </c>
      <c r="Q179" s="76"/>
      <c r="R179" s="76" t="str">
        <f t="shared" si="176"/>
        <v xml:space="preserve"> y </v>
      </c>
      <c r="S179" s="76" t="str">
        <f t="shared" si="177"/>
        <v xml:space="preserve"> Pesos</v>
      </c>
      <c r="T179" s="76" t="str">
        <f t="shared" si="178"/>
        <v xml:space="preserve"> Centavos</v>
      </c>
      <c r="U179" s="76" t="str">
        <f t="shared" si="179"/>
        <v xml:space="preserve"> centavos</v>
      </c>
      <c r="V179" s="76">
        <v>15</v>
      </c>
      <c r="W179" s="76">
        <v>14</v>
      </c>
      <c r="X179" s="76">
        <v>13</v>
      </c>
      <c r="Y179" s="76">
        <v>12</v>
      </c>
      <c r="Z179" s="76">
        <v>11</v>
      </c>
      <c r="AA179" s="76">
        <v>10</v>
      </c>
      <c r="AB179" s="76">
        <v>9</v>
      </c>
      <c r="AC179" s="76">
        <f t="shared" si="244"/>
        <v>8</v>
      </c>
      <c r="AD179" s="76">
        <f t="shared" si="244"/>
        <v>7</v>
      </c>
      <c r="AE179" s="76">
        <f t="shared" si="244"/>
        <v>6</v>
      </c>
      <c r="AF179" s="76">
        <f t="shared" si="244"/>
        <v>5</v>
      </c>
      <c r="AG179" s="76">
        <f t="shared" si="244"/>
        <v>4</v>
      </c>
      <c r="AH179" s="76">
        <f t="shared" si="244"/>
        <v>3</v>
      </c>
      <c r="AI179" s="76">
        <f t="shared" si="244"/>
        <v>2</v>
      </c>
      <c r="AJ179" s="76">
        <f t="shared" si="244"/>
        <v>1</v>
      </c>
      <c r="AK179" s="76">
        <f t="shared" si="244"/>
        <v>0</v>
      </c>
      <c r="AL179" s="76">
        <f t="shared" si="244"/>
        <v>-1</v>
      </c>
      <c r="AM179" s="76">
        <f t="shared" si="244"/>
        <v>-2</v>
      </c>
      <c r="AN179" s="76"/>
      <c r="AO179" s="78">
        <f t="shared" si="240"/>
        <v>0</v>
      </c>
      <c r="AP179" s="78">
        <f t="shared" si="241"/>
        <v>0</v>
      </c>
      <c r="AQ179" s="78">
        <f t="shared" si="242"/>
        <v>0</v>
      </c>
      <c r="AR179" s="78">
        <f t="shared" si="239"/>
        <v>0</v>
      </c>
      <c r="AS179" s="78">
        <f t="shared" si="239"/>
        <v>0</v>
      </c>
      <c r="AT179" s="78">
        <f t="shared" si="239"/>
        <v>0</v>
      </c>
      <c r="AU179" s="78">
        <f t="shared" si="239"/>
        <v>0</v>
      </c>
      <c r="AV179" s="78">
        <f t="shared" si="239"/>
        <v>0</v>
      </c>
      <c r="AW179" s="78">
        <f t="shared" si="239"/>
        <v>0</v>
      </c>
      <c r="AX179" s="78">
        <f t="shared" si="164"/>
        <v>0</v>
      </c>
      <c r="AY179" s="78">
        <f t="shared" si="164"/>
        <v>0</v>
      </c>
      <c r="AZ179" s="78">
        <f t="shared" si="164"/>
        <v>0</v>
      </c>
      <c r="BA179" s="78">
        <f t="shared" si="164"/>
        <v>1</v>
      </c>
      <c r="BB179" s="78">
        <f t="shared" si="243"/>
        <v>17</v>
      </c>
      <c r="BC179" s="78">
        <f t="shared" si="243"/>
        <v>176</v>
      </c>
      <c r="BD179" s="78">
        <f t="shared" si="243"/>
        <v>1760</v>
      </c>
      <c r="BE179" s="78">
        <f t="shared" si="243"/>
        <v>17600</v>
      </c>
      <c r="BF179" s="76"/>
      <c r="BG179" s="76">
        <f t="shared" si="180"/>
        <v>0</v>
      </c>
      <c r="BH179" s="78">
        <f t="shared" si="181"/>
        <v>0</v>
      </c>
      <c r="BI179" s="78">
        <f t="shared" si="182"/>
        <v>0</v>
      </c>
      <c r="BJ179" s="78">
        <f t="shared" si="183"/>
        <v>0</v>
      </c>
      <c r="BK179" s="78">
        <f t="shared" si="184"/>
        <v>0</v>
      </c>
      <c r="BL179" s="78">
        <f t="shared" si="185"/>
        <v>0</v>
      </c>
      <c r="BM179" s="78">
        <f t="shared" si="186"/>
        <v>0</v>
      </c>
      <c r="BN179" s="78">
        <f t="shared" si="187"/>
        <v>0</v>
      </c>
      <c r="BO179" s="78">
        <f t="shared" si="188"/>
        <v>0</v>
      </c>
      <c r="BP179" s="78">
        <f t="shared" si="189"/>
        <v>0</v>
      </c>
      <c r="BQ179" s="78">
        <f t="shared" si="190"/>
        <v>0</v>
      </c>
      <c r="BR179" s="78">
        <f t="shared" si="191"/>
        <v>0</v>
      </c>
      <c r="BS179" s="78">
        <f t="shared" si="192"/>
        <v>100</v>
      </c>
      <c r="BT179" s="78">
        <f t="shared" si="193"/>
        <v>70</v>
      </c>
      <c r="BU179" s="78">
        <f t="shared" si="194"/>
        <v>6</v>
      </c>
      <c r="BV179" s="78">
        <f t="shared" si="195"/>
        <v>0</v>
      </c>
      <c r="BW179" s="78">
        <f t="shared" si="196"/>
        <v>0</v>
      </c>
      <c r="BX179" s="76"/>
      <c r="BY179" s="76"/>
      <c r="BZ179" s="78">
        <f t="shared" si="197"/>
        <v>0</v>
      </c>
      <c r="CA179" s="78"/>
      <c r="CB179" s="78"/>
      <c r="CC179" s="78">
        <f t="shared" si="198"/>
        <v>0</v>
      </c>
      <c r="CD179" s="78"/>
      <c r="CE179" s="78"/>
      <c r="CF179" s="78">
        <f t="shared" si="199"/>
        <v>0</v>
      </c>
      <c r="CG179" s="76"/>
      <c r="CH179" s="78"/>
      <c r="CI179" s="78">
        <f t="shared" si="200"/>
        <v>0</v>
      </c>
      <c r="CJ179" s="76"/>
      <c r="CK179" s="78"/>
      <c r="CL179" s="78">
        <f t="shared" si="201"/>
        <v>76</v>
      </c>
      <c r="CM179" s="76"/>
      <c r="CN179" s="78">
        <f t="shared" si="202"/>
        <v>0</v>
      </c>
      <c r="CO179" s="76"/>
      <c r="CP179" s="76"/>
      <c r="CQ179" s="76" t="str">
        <f t="shared" si="203"/>
        <v/>
      </c>
      <c r="CR179" s="76" t="str">
        <f t="shared" si="204"/>
        <v/>
      </c>
      <c r="CS179" s="76" t="str">
        <f t="shared" si="205"/>
        <v xml:space="preserve">   billones</v>
      </c>
      <c r="CT179" s="76" t="str">
        <f t="shared" si="206"/>
        <v/>
      </c>
      <c r="CU179" s="76" t="str">
        <f t="shared" si="207"/>
        <v/>
      </c>
      <c r="CV179" s="76" t="str">
        <f t="shared" si="208"/>
        <v xml:space="preserve">  mil</v>
      </c>
      <c r="CW179" s="76" t="str">
        <f t="shared" si="209"/>
        <v/>
      </c>
      <c r="CX179" s="76" t="str">
        <f t="shared" si="210"/>
        <v/>
      </c>
      <c r="CY179" s="76" t="str">
        <f t="shared" si="211"/>
        <v xml:space="preserve">   millones</v>
      </c>
      <c r="CZ179" s="76" t="str">
        <f t="shared" si="212"/>
        <v/>
      </c>
      <c r="DA179" s="76" t="str">
        <f t="shared" si="213"/>
        <v/>
      </c>
      <c r="DB179" s="76" t="str">
        <f t="shared" si="214"/>
        <v xml:space="preserve">  mil</v>
      </c>
      <c r="DC179" s="76" t="str">
        <f t="shared" si="215"/>
        <v xml:space="preserve">Ciento </v>
      </c>
      <c r="DD179" s="76" t="str">
        <f t="shared" si="216"/>
        <v xml:space="preserve">Setenta y </v>
      </c>
      <c r="DE179" s="76" t="str">
        <f t="shared" si="217"/>
        <v>Seis Pesos</v>
      </c>
      <c r="DF179" s="76" t="str">
        <f t="shared" si="218"/>
        <v xml:space="preserve">  Centavos</v>
      </c>
      <c r="DG179" s="76" t="str">
        <f t="shared" si="219"/>
        <v xml:space="preserve">  centavos</v>
      </c>
      <c r="DH179" s="76" t="str">
        <f t="shared" si="220"/>
        <v xml:space="preserve"> </v>
      </c>
      <c r="DI179" s="76" t="str">
        <f t="shared" si="221"/>
        <v/>
      </c>
      <c r="DJ179" s="76"/>
      <c r="DK179" s="76" t="str">
        <f t="shared" si="222"/>
        <v xml:space="preserve"> </v>
      </c>
      <c r="DL179" s="76" t="str">
        <f t="shared" si="223"/>
        <v/>
      </c>
      <c r="DM179" s="76"/>
      <c r="DN179" s="76" t="str">
        <f t="shared" si="224"/>
        <v xml:space="preserve"> </v>
      </c>
      <c r="DO179" s="76" t="str">
        <f t="shared" si="225"/>
        <v/>
      </c>
      <c r="DP179" s="76"/>
      <c r="DQ179" s="76" t="str">
        <f t="shared" si="226"/>
        <v xml:space="preserve"> </v>
      </c>
      <c r="DR179" s="76" t="str">
        <f t="shared" si="227"/>
        <v/>
      </c>
      <c r="DS179" s="76"/>
      <c r="DT179" s="76" t="e">
        <f t="shared" si="228"/>
        <v>#N/A</v>
      </c>
      <c r="DU179" s="76" t="str">
        <f t="shared" si="229"/>
        <v xml:space="preserve"> Pesos</v>
      </c>
      <c r="DV179" s="76" t="str">
        <f t="shared" si="230"/>
        <v xml:space="preserve"> </v>
      </c>
      <c r="DW179" s="76" t="str">
        <f t="shared" si="231"/>
        <v/>
      </c>
      <c r="DX179" s="76"/>
      <c r="DY179" s="76"/>
      <c r="DZ179" s="76"/>
      <c r="EA179" s="76" t="str">
        <f t="shared" si="232"/>
        <v xml:space="preserve"> </v>
      </c>
      <c r="EB179" s="76"/>
      <c r="EC179" s="76"/>
      <c r="ED179" s="76" t="str">
        <f t="shared" si="233"/>
        <v xml:space="preserve"> </v>
      </c>
      <c r="EE179" s="76"/>
      <c r="EF179" s="76"/>
      <c r="EG179" s="79" t="str">
        <f t="shared" si="234"/>
        <v xml:space="preserve"> </v>
      </c>
      <c r="EH179" s="76"/>
      <c r="EI179" s="76"/>
      <c r="EJ179" s="79" t="str">
        <f t="shared" si="235"/>
        <v xml:space="preserve"> </v>
      </c>
      <c r="EK179" s="76"/>
      <c r="EL179" s="76"/>
      <c r="EM179" s="79" t="str">
        <f t="shared" si="236"/>
        <v>Ciento Setenta y Seis Pesos</v>
      </c>
      <c r="EN179" s="79"/>
      <c r="EO179" s="79" t="str">
        <f t="shared" si="237"/>
        <v xml:space="preserve"> </v>
      </c>
      <c r="EP179" s="76"/>
    </row>
    <row r="180" spans="1:146" hidden="1" x14ac:dyDescent="0.2">
      <c r="A180" s="74">
        <v>177</v>
      </c>
      <c r="B180" s="75" t="str">
        <f t="shared" si="167"/>
        <v>Ciento Setenta y Siete Pesos M/L</v>
      </c>
      <c r="C180" s="76"/>
      <c r="D180" s="77">
        <f t="shared" si="168"/>
        <v>177</v>
      </c>
      <c r="E180" s="76" t="str">
        <f t="shared" si="169"/>
        <v/>
      </c>
      <c r="F180" s="76" t="str">
        <f t="shared" si="170"/>
        <v xml:space="preserve"> Pesos</v>
      </c>
      <c r="G180" s="76" t="str">
        <f t="shared" si="171"/>
        <v xml:space="preserve">  billones</v>
      </c>
      <c r="H180" s="76"/>
      <c r="I180" s="76" t="str">
        <f t="shared" si="172"/>
        <v xml:space="preserve"> Pesos</v>
      </c>
      <c r="J180" s="76" t="s">
        <v>79</v>
      </c>
      <c r="K180" s="76"/>
      <c r="L180" s="76" t="str">
        <f t="shared" si="173"/>
        <v xml:space="preserve"> Pesos</v>
      </c>
      <c r="M180" s="76" t="str">
        <f t="shared" si="174"/>
        <v xml:space="preserve">  millones</v>
      </c>
      <c r="N180" s="76"/>
      <c r="O180" s="76" t="str">
        <f t="shared" si="175"/>
        <v xml:space="preserve"> Pesos</v>
      </c>
      <c r="P180" s="76" t="s">
        <v>79</v>
      </c>
      <c r="Q180" s="76"/>
      <c r="R180" s="76" t="str">
        <f t="shared" si="176"/>
        <v xml:space="preserve"> y </v>
      </c>
      <c r="S180" s="76" t="str">
        <f t="shared" si="177"/>
        <v xml:space="preserve"> Pesos</v>
      </c>
      <c r="T180" s="76" t="str">
        <f t="shared" si="178"/>
        <v xml:space="preserve"> Centavos</v>
      </c>
      <c r="U180" s="76" t="str">
        <f t="shared" si="179"/>
        <v xml:space="preserve"> centavos</v>
      </c>
      <c r="V180" s="76">
        <v>15</v>
      </c>
      <c r="W180" s="76">
        <v>14</v>
      </c>
      <c r="X180" s="76">
        <v>13</v>
      </c>
      <c r="Y180" s="76">
        <v>12</v>
      </c>
      <c r="Z180" s="76">
        <v>11</v>
      </c>
      <c r="AA180" s="76">
        <v>10</v>
      </c>
      <c r="AB180" s="76">
        <v>9</v>
      </c>
      <c r="AC180" s="76">
        <f t="shared" ref="AC180:AM195" si="245">AB180-1</f>
        <v>8</v>
      </c>
      <c r="AD180" s="76">
        <f t="shared" si="245"/>
        <v>7</v>
      </c>
      <c r="AE180" s="76">
        <f t="shared" si="245"/>
        <v>6</v>
      </c>
      <c r="AF180" s="76">
        <f t="shared" si="245"/>
        <v>5</v>
      </c>
      <c r="AG180" s="76">
        <f t="shared" si="245"/>
        <v>4</v>
      </c>
      <c r="AH180" s="76">
        <f t="shared" si="245"/>
        <v>3</v>
      </c>
      <c r="AI180" s="76">
        <f t="shared" si="245"/>
        <v>2</v>
      </c>
      <c r="AJ180" s="76">
        <f t="shared" si="245"/>
        <v>1</v>
      </c>
      <c r="AK180" s="76">
        <f t="shared" si="245"/>
        <v>0</v>
      </c>
      <c r="AL180" s="76">
        <f t="shared" si="245"/>
        <v>-1</v>
      </c>
      <c r="AM180" s="76">
        <f t="shared" si="245"/>
        <v>-2</v>
      </c>
      <c r="AN180" s="76"/>
      <c r="AO180" s="78">
        <f t="shared" si="240"/>
        <v>0</v>
      </c>
      <c r="AP180" s="78">
        <f t="shared" si="241"/>
        <v>0</v>
      </c>
      <c r="AQ180" s="78">
        <f t="shared" si="242"/>
        <v>0</v>
      </c>
      <c r="AR180" s="78">
        <f t="shared" si="239"/>
        <v>0</v>
      </c>
      <c r="AS180" s="78">
        <f t="shared" si="239"/>
        <v>0</v>
      </c>
      <c r="AT180" s="78">
        <f t="shared" si="239"/>
        <v>0</v>
      </c>
      <c r="AU180" s="78">
        <f t="shared" si="239"/>
        <v>0</v>
      </c>
      <c r="AV180" s="78">
        <f t="shared" si="239"/>
        <v>0</v>
      </c>
      <c r="AW180" s="78">
        <f t="shared" si="239"/>
        <v>0</v>
      </c>
      <c r="AX180" s="78">
        <f t="shared" si="164"/>
        <v>0</v>
      </c>
      <c r="AY180" s="78">
        <f t="shared" si="164"/>
        <v>0</v>
      </c>
      <c r="AZ180" s="78">
        <f t="shared" si="164"/>
        <v>0</v>
      </c>
      <c r="BA180" s="78">
        <f t="shared" si="164"/>
        <v>1</v>
      </c>
      <c r="BB180" s="78">
        <f t="shared" si="243"/>
        <v>17</v>
      </c>
      <c r="BC180" s="78">
        <f t="shared" si="243"/>
        <v>177</v>
      </c>
      <c r="BD180" s="78">
        <f t="shared" si="243"/>
        <v>1770</v>
      </c>
      <c r="BE180" s="78">
        <f t="shared" si="243"/>
        <v>17700</v>
      </c>
      <c r="BF180" s="76"/>
      <c r="BG180" s="76">
        <f t="shared" si="180"/>
        <v>0</v>
      </c>
      <c r="BH180" s="78">
        <f t="shared" si="181"/>
        <v>0</v>
      </c>
      <c r="BI180" s="78">
        <f t="shared" si="182"/>
        <v>0</v>
      </c>
      <c r="BJ180" s="78">
        <f t="shared" si="183"/>
        <v>0</v>
      </c>
      <c r="BK180" s="78">
        <f t="shared" si="184"/>
        <v>0</v>
      </c>
      <c r="BL180" s="78">
        <f t="shared" si="185"/>
        <v>0</v>
      </c>
      <c r="BM180" s="78">
        <f t="shared" si="186"/>
        <v>0</v>
      </c>
      <c r="BN180" s="78">
        <f t="shared" si="187"/>
        <v>0</v>
      </c>
      <c r="BO180" s="78">
        <f t="shared" si="188"/>
        <v>0</v>
      </c>
      <c r="BP180" s="78">
        <f t="shared" si="189"/>
        <v>0</v>
      </c>
      <c r="BQ180" s="78">
        <f t="shared" si="190"/>
        <v>0</v>
      </c>
      <c r="BR180" s="78">
        <f t="shared" si="191"/>
        <v>0</v>
      </c>
      <c r="BS180" s="78">
        <f t="shared" si="192"/>
        <v>100</v>
      </c>
      <c r="BT180" s="78">
        <f t="shared" si="193"/>
        <v>70</v>
      </c>
      <c r="BU180" s="78">
        <f t="shared" si="194"/>
        <v>7</v>
      </c>
      <c r="BV180" s="78">
        <f t="shared" si="195"/>
        <v>0</v>
      </c>
      <c r="BW180" s="78">
        <f t="shared" si="196"/>
        <v>0</v>
      </c>
      <c r="BX180" s="76"/>
      <c r="BY180" s="76"/>
      <c r="BZ180" s="78">
        <f t="shared" si="197"/>
        <v>0</v>
      </c>
      <c r="CA180" s="78"/>
      <c r="CB180" s="78"/>
      <c r="CC180" s="78">
        <f t="shared" si="198"/>
        <v>0</v>
      </c>
      <c r="CD180" s="78"/>
      <c r="CE180" s="78"/>
      <c r="CF180" s="78">
        <f t="shared" si="199"/>
        <v>0</v>
      </c>
      <c r="CG180" s="76"/>
      <c r="CH180" s="78"/>
      <c r="CI180" s="78">
        <f t="shared" si="200"/>
        <v>0</v>
      </c>
      <c r="CJ180" s="76"/>
      <c r="CK180" s="78"/>
      <c r="CL180" s="78">
        <f t="shared" si="201"/>
        <v>77</v>
      </c>
      <c r="CM180" s="76"/>
      <c r="CN180" s="78">
        <f t="shared" si="202"/>
        <v>0</v>
      </c>
      <c r="CO180" s="76"/>
      <c r="CP180" s="76"/>
      <c r="CQ180" s="76" t="str">
        <f t="shared" si="203"/>
        <v/>
      </c>
      <c r="CR180" s="76" t="str">
        <f t="shared" si="204"/>
        <v/>
      </c>
      <c r="CS180" s="76" t="str">
        <f t="shared" si="205"/>
        <v xml:space="preserve">   billones</v>
      </c>
      <c r="CT180" s="76" t="str">
        <f t="shared" si="206"/>
        <v/>
      </c>
      <c r="CU180" s="76" t="str">
        <f t="shared" si="207"/>
        <v/>
      </c>
      <c r="CV180" s="76" t="str">
        <f t="shared" si="208"/>
        <v xml:space="preserve">  mil</v>
      </c>
      <c r="CW180" s="76" t="str">
        <f t="shared" si="209"/>
        <v/>
      </c>
      <c r="CX180" s="76" t="str">
        <f t="shared" si="210"/>
        <v/>
      </c>
      <c r="CY180" s="76" t="str">
        <f t="shared" si="211"/>
        <v xml:space="preserve">   millones</v>
      </c>
      <c r="CZ180" s="76" t="str">
        <f t="shared" si="212"/>
        <v/>
      </c>
      <c r="DA180" s="76" t="str">
        <f t="shared" si="213"/>
        <v/>
      </c>
      <c r="DB180" s="76" t="str">
        <f t="shared" si="214"/>
        <v xml:space="preserve">  mil</v>
      </c>
      <c r="DC180" s="76" t="str">
        <f t="shared" si="215"/>
        <v xml:space="preserve">Ciento </v>
      </c>
      <c r="DD180" s="76" t="str">
        <f t="shared" si="216"/>
        <v xml:space="preserve">Setenta y </v>
      </c>
      <c r="DE180" s="76" t="str">
        <f t="shared" si="217"/>
        <v>Siete Pesos</v>
      </c>
      <c r="DF180" s="76" t="str">
        <f t="shared" si="218"/>
        <v xml:space="preserve">  Centavos</v>
      </c>
      <c r="DG180" s="76" t="str">
        <f t="shared" si="219"/>
        <v xml:space="preserve">  centavos</v>
      </c>
      <c r="DH180" s="76" t="str">
        <f t="shared" si="220"/>
        <v xml:space="preserve"> </v>
      </c>
      <c r="DI180" s="76" t="str">
        <f t="shared" si="221"/>
        <v/>
      </c>
      <c r="DJ180" s="76"/>
      <c r="DK180" s="76" t="str">
        <f t="shared" si="222"/>
        <v xml:space="preserve"> </v>
      </c>
      <c r="DL180" s="76" t="str">
        <f t="shared" si="223"/>
        <v/>
      </c>
      <c r="DM180" s="76"/>
      <c r="DN180" s="76" t="str">
        <f t="shared" si="224"/>
        <v xml:space="preserve"> </v>
      </c>
      <c r="DO180" s="76" t="str">
        <f t="shared" si="225"/>
        <v/>
      </c>
      <c r="DP180" s="76"/>
      <c r="DQ180" s="76" t="str">
        <f t="shared" si="226"/>
        <v xml:space="preserve"> </v>
      </c>
      <c r="DR180" s="76" t="str">
        <f t="shared" si="227"/>
        <v/>
      </c>
      <c r="DS180" s="76"/>
      <c r="DT180" s="76" t="e">
        <f t="shared" si="228"/>
        <v>#N/A</v>
      </c>
      <c r="DU180" s="76" t="str">
        <f t="shared" si="229"/>
        <v xml:space="preserve"> Pesos</v>
      </c>
      <c r="DV180" s="76" t="str">
        <f t="shared" si="230"/>
        <v xml:space="preserve"> </v>
      </c>
      <c r="DW180" s="76" t="str">
        <f t="shared" si="231"/>
        <v/>
      </c>
      <c r="DX180" s="76"/>
      <c r="DY180" s="76"/>
      <c r="DZ180" s="76"/>
      <c r="EA180" s="76" t="str">
        <f t="shared" si="232"/>
        <v xml:space="preserve"> </v>
      </c>
      <c r="EB180" s="76"/>
      <c r="EC180" s="76"/>
      <c r="ED180" s="76" t="str">
        <f t="shared" si="233"/>
        <v xml:space="preserve"> </v>
      </c>
      <c r="EE180" s="76"/>
      <c r="EF180" s="76"/>
      <c r="EG180" s="79" t="str">
        <f t="shared" si="234"/>
        <v xml:space="preserve"> </v>
      </c>
      <c r="EH180" s="76"/>
      <c r="EI180" s="76"/>
      <c r="EJ180" s="79" t="str">
        <f t="shared" si="235"/>
        <v xml:space="preserve"> </v>
      </c>
      <c r="EK180" s="76"/>
      <c r="EL180" s="76"/>
      <c r="EM180" s="79" t="str">
        <f t="shared" si="236"/>
        <v>Ciento Setenta y Siete Pesos</v>
      </c>
      <c r="EN180" s="79"/>
      <c r="EO180" s="79" t="str">
        <f t="shared" si="237"/>
        <v xml:space="preserve"> </v>
      </c>
      <c r="EP180" s="76"/>
    </row>
    <row r="181" spans="1:146" hidden="1" x14ac:dyDescent="0.2">
      <c r="A181" s="74">
        <v>178</v>
      </c>
      <c r="B181" s="75" t="str">
        <f t="shared" si="167"/>
        <v>Ciento Setenta y Ocho Pesos M/L</v>
      </c>
      <c r="C181" s="76"/>
      <c r="D181" s="77">
        <f t="shared" si="168"/>
        <v>178</v>
      </c>
      <c r="E181" s="76" t="str">
        <f t="shared" si="169"/>
        <v/>
      </c>
      <c r="F181" s="76" t="str">
        <f t="shared" si="170"/>
        <v xml:space="preserve"> Pesos</v>
      </c>
      <c r="G181" s="76" t="str">
        <f t="shared" si="171"/>
        <v xml:space="preserve">  billones</v>
      </c>
      <c r="H181" s="76"/>
      <c r="I181" s="76" t="str">
        <f t="shared" si="172"/>
        <v xml:space="preserve"> Pesos</v>
      </c>
      <c r="J181" s="76" t="s">
        <v>79</v>
      </c>
      <c r="K181" s="76"/>
      <c r="L181" s="76" t="str">
        <f t="shared" si="173"/>
        <v xml:space="preserve"> Pesos</v>
      </c>
      <c r="M181" s="76" t="str">
        <f t="shared" si="174"/>
        <v xml:space="preserve">  millones</v>
      </c>
      <c r="N181" s="76"/>
      <c r="O181" s="76" t="str">
        <f t="shared" si="175"/>
        <v xml:space="preserve"> Pesos</v>
      </c>
      <c r="P181" s="76" t="s">
        <v>79</v>
      </c>
      <c r="Q181" s="76"/>
      <c r="R181" s="76" t="str">
        <f t="shared" si="176"/>
        <v xml:space="preserve"> y </v>
      </c>
      <c r="S181" s="76" t="str">
        <f t="shared" si="177"/>
        <v xml:space="preserve"> Pesos</v>
      </c>
      <c r="T181" s="76" t="str">
        <f t="shared" si="178"/>
        <v xml:space="preserve"> Centavos</v>
      </c>
      <c r="U181" s="76" t="str">
        <f t="shared" si="179"/>
        <v xml:space="preserve"> centavos</v>
      </c>
      <c r="V181" s="76">
        <v>15</v>
      </c>
      <c r="W181" s="76">
        <v>14</v>
      </c>
      <c r="X181" s="76">
        <v>13</v>
      </c>
      <c r="Y181" s="76">
        <v>12</v>
      </c>
      <c r="Z181" s="76">
        <v>11</v>
      </c>
      <c r="AA181" s="76">
        <v>10</v>
      </c>
      <c r="AB181" s="76">
        <v>9</v>
      </c>
      <c r="AC181" s="76">
        <f t="shared" si="245"/>
        <v>8</v>
      </c>
      <c r="AD181" s="76">
        <f t="shared" si="245"/>
        <v>7</v>
      </c>
      <c r="AE181" s="76">
        <f t="shared" si="245"/>
        <v>6</v>
      </c>
      <c r="AF181" s="76">
        <f t="shared" si="245"/>
        <v>5</v>
      </c>
      <c r="AG181" s="76">
        <f t="shared" si="245"/>
        <v>4</v>
      </c>
      <c r="AH181" s="76">
        <f t="shared" si="245"/>
        <v>3</v>
      </c>
      <c r="AI181" s="76">
        <f t="shared" si="245"/>
        <v>2</v>
      </c>
      <c r="AJ181" s="76">
        <f t="shared" si="245"/>
        <v>1</v>
      </c>
      <c r="AK181" s="76">
        <f t="shared" si="245"/>
        <v>0</v>
      </c>
      <c r="AL181" s="76">
        <f t="shared" si="245"/>
        <v>-1</v>
      </c>
      <c r="AM181" s="76">
        <f t="shared" si="245"/>
        <v>-2</v>
      </c>
      <c r="AN181" s="76"/>
      <c r="AO181" s="78">
        <f t="shared" si="240"/>
        <v>0</v>
      </c>
      <c r="AP181" s="78">
        <f t="shared" si="241"/>
        <v>0</v>
      </c>
      <c r="AQ181" s="78">
        <f t="shared" si="242"/>
        <v>0</v>
      </c>
      <c r="AR181" s="78">
        <f t="shared" si="239"/>
        <v>0</v>
      </c>
      <c r="AS181" s="78">
        <f t="shared" si="239"/>
        <v>0</v>
      </c>
      <c r="AT181" s="78">
        <f t="shared" si="239"/>
        <v>0</v>
      </c>
      <c r="AU181" s="78">
        <f t="shared" si="239"/>
        <v>0</v>
      </c>
      <c r="AV181" s="78">
        <f t="shared" si="239"/>
        <v>0</v>
      </c>
      <c r="AW181" s="78">
        <f t="shared" si="239"/>
        <v>0</v>
      </c>
      <c r="AX181" s="78">
        <f t="shared" si="164"/>
        <v>0</v>
      </c>
      <c r="AY181" s="78">
        <f t="shared" si="164"/>
        <v>0</v>
      </c>
      <c r="AZ181" s="78">
        <f t="shared" si="164"/>
        <v>0</v>
      </c>
      <c r="BA181" s="78">
        <f t="shared" si="164"/>
        <v>1</v>
      </c>
      <c r="BB181" s="78">
        <f t="shared" si="243"/>
        <v>17</v>
      </c>
      <c r="BC181" s="78">
        <f t="shared" si="243"/>
        <v>178</v>
      </c>
      <c r="BD181" s="78">
        <f t="shared" si="243"/>
        <v>1780</v>
      </c>
      <c r="BE181" s="78">
        <f t="shared" si="243"/>
        <v>17800</v>
      </c>
      <c r="BF181" s="76"/>
      <c r="BG181" s="76">
        <f t="shared" si="180"/>
        <v>0</v>
      </c>
      <c r="BH181" s="78">
        <f t="shared" si="181"/>
        <v>0</v>
      </c>
      <c r="BI181" s="78">
        <f t="shared" si="182"/>
        <v>0</v>
      </c>
      <c r="BJ181" s="78">
        <f t="shared" si="183"/>
        <v>0</v>
      </c>
      <c r="BK181" s="78">
        <f t="shared" si="184"/>
        <v>0</v>
      </c>
      <c r="BL181" s="78">
        <f t="shared" si="185"/>
        <v>0</v>
      </c>
      <c r="BM181" s="78">
        <f t="shared" si="186"/>
        <v>0</v>
      </c>
      <c r="BN181" s="78">
        <f t="shared" si="187"/>
        <v>0</v>
      </c>
      <c r="BO181" s="78">
        <f t="shared" si="188"/>
        <v>0</v>
      </c>
      <c r="BP181" s="78">
        <f t="shared" si="189"/>
        <v>0</v>
      </c>
      <c r="BQ181" s="78">
        <f t="shared" si="190"/>
        <v>0</v>
      </c>
      <c r="BR181" s="78">
        <f t="shared" si="191"/>
        <v>0</v>
      </c>
      <c r="BS181" s="78">
        <f t="shared" si="192"/>
        <v>100</v>
      </c>
      <c r="BT181" s="78">
        <f t="shared" si="193"/>
        <v>70</v>
      </c>
      <c r="BU181" s="78">
        <f t="shared" si="194"/>
        <v>8</v>
      </c>
      <c r="BV181" s="78">
        <f t="shared" si="195"/>
        <v>0</v>
      </c>
      <c r="BW181" s="78">
        <f t="shared" si="196"/>
        <v>0</v>
      </c>
      <c r="BX181" s="76"/>
      <c r="BY181" s="76"/>
      <c r="BZ181" s="78">
        <f t="shared" si="197"/>
        <v>0</v>
      </c>
      <c r="CA181" s="78"/>
      <c r="CB181" s="78"/>
      <c r="CC181" s="78">
        <f t="shared" si="198"/>
        <v>0</v>
      </c>
      <c r="CD181" s="78"/>
      <c r="CE181" s="78"/>
      <c r="CF181" s="78">
        <f t="shared" si="199"/>
        <v>0</v>
      </c>
      <c r="CG181" s="76"/>
      <c r="CH181" s="78"/>
      <c r="CI181" s="78">
        <f t="shared" si="200"/>
        <v>0</v>
      </c>
      <c r="CJ181" s="76"/>
      <c r="CK181" s="78"/>
      <c r="CL181" s="78">
        <f t="shared" si="201"/>
        <v>78</v>
      </c>
      <c r="CM181" s="76"/>
      <c r="CN181" s="78">
        <f t="shared" si="202"/>
        <v>0</v>
      </c>
      <c r="CO181" s="76"/>
      <c r="CP181" s="76"/>
      <c r="CQ181" s="76" t="str">
        <f t="shared" si="203"/>
        <v/>
      </c>
      <c r="CR181" s="76" t="str">
        <f t="shared" si="204"/>
        <v/>
      </c>
      <c r="CS181" s="76" t="str">
        <f t="shared" si="205"/>
        <v xml:space="preserve">   billones</v>
      </c>
      <c r="CT181" s="76" t="str">
        <f t="shared" si="206"/>
        <v/>
      </c>
      <c r="CU181" s="76" t="str">
        <f t="shared" si="207"/>
        <v/>
      </c>
      <c r="CV181" s="76" t="str">
        <f t="shared" si="208"/>
        <v xml:space="preserve">  mil</v>
      </c>
      <c r="CW181" s="76" t="str">
        <f t="shared" si="209"/>
        <v/>
      </c>
      <c r="CX181" s="76" t="str">
        <f t="shared" si="210"/>
        <v/>
      </c>
      <c r="CY181" s="76" t="str">
        <f t="shared" si="211"/>
        <v xml:space="preserve">   millones</v>
      </c>
      <c r="CZ181" s="76" t="str">
        <f t="shared" si="212"/>
        <v/>
      </c>
      <c r="DA181" s="76" t="str">
        <f t="shared" si="213"/>
        <v/>
      </c>
      <c r="DB181" s="76" t="str">
        <f t="shared" si="214"/>
        <v xml:space="preserve">  mil</v>
      </c>
      <c r="DC181" s="76" t="str">
        <f t="shared" si="215"/>
        <v xml:space="preserve">Ciento </v>
      </c>
      <c r="DD181" s="76" t="str">
        <f t="shared" si="216"/>
        <v xml:space="preserve">Setenta y </v>
      </c>
      <c r="DE181" s="76" t="str">
        <f t="shared" si="217"/>
        <v>Ocho Pesos</v>
      </c>
      <c r="DF181" s="76" t="str">
        <f t="shared" si="218"/>
        <v xml:space="preserve">  Centavos</v>
      </c>
      <c r="DG181" s="76" t="str">
        <f t="shared" si="219"/>
        <v xml:space="preserve">  centavos</v>
      </c>
      <c r="DH181" s="76" t="str">
        <f t="shared" si="220"/>
        <v xml:space="preserve"> </v>
      </c>
      <c r="DI181" s="76" t="str">
        <f t="shared" si="221"/>
        <v/>
      </c>
      <c r="DJ181" s="76"/>
      <c r="DK181" s="76" t="str">
        <f t="shared" si="222"/>
        <v xml:space="preserve"> </v>
      </c>
      <c r="DL181" s="76" t="str">
        <f t="shared" si="223"/>
        <v/>
      </c>
      <c r="DM181" s="76"/>
      <c r="DN181" s="76" t="str">
        <f t="shared" si="224"/>
        <v xml:space="preserve"> </v>
      </c>
      <c r="DO181" s="76" t="str">
        <f t="shared" si="225"/>
        <v/>
      </c>
      <c r="DP181" s="76"/>
      <c r="DQ181" s="76" t="str">
        <f t="shared" si="226"/>
        <v xml:space="preserve"> </v>
      </c>
      <c r="DR181" s="76" t="str">
        <f t="shared" si="227"/>
        <v/>
      </c>
      <c r="DS181" s="76"/>
      <c r="DT181" s="76" t="e">
        <f t="shared" si="228"/>
        <v>#N/A</v>
      </c>
      <c r="DU181" s="76" t="str">
        <f t="shared" si="229"/>
        <v xml:space="preserve"> Pesos</v>
      </c>
      <c r="DV181" s="76" t="str">
        <f t="shared" si="230"/>
        <v xml:space="preserve"> </v>
      </c>
      <c r="DW181" s="76" t="str">
        <f t="shared" si="231"/>
        <v/>
      </c>
      <c r="DX181" s="76"/>
      <c r="DY181" s="76"/>
      <c r="DZ181" s="76"/>
      <c r="EA181" s="76" t="str">
        <f t="shared" si="232"/>
        <v xml:space="preserve"> </v>
      </c>
      <c r="EB181" s="76"/>
      <c r="EC181" s="76"/>
      <c r="ED181" s="76" t="str">
        <f t="shared" si="233"/>
        <v xml:space="preserve"> </v>
      </c>
      <c r="EE181" s="76"/>
      <c r="EF181" s="76"/>
      <c r="EG181" s="79" t="str">
        <f t="shared" si="234"/>
        <v xml:space="preserve"> </v>
      </c>
      <c r="EH181" s="76"/>
      <c r="EI181" s="76"/>
      <c r="EJ181" s="79" t="str">
        <f t="shared" si="235"/>
        <v xml:space="preserve"> </v>
      </c>
      <c r="EK181" s="76"/>
      <c r="EL181" s="76"/>
      <c r="EM181" s="79" t="str">
        <f t="shared" si="236"/>
        <v>Ciento Setenta y Ocho Pesos</v>
      </c>
      <c r="EN181" s="79"/>
      <c r="EO181" s="79" t="str">
        <f t="shared" si="237"/>
        <v xml:space="preserve"> </v>
      </c>
      <c r="EP181" s="76"/>
    </row>
    <row r="182" spans="1:146" hidden="1" x14ac:dyDescent="0.2">
      <c r="A182" s="74">
        <v>179</v>
      </c>
      <c r="B182" s="75" t="str">
        <f t="shared" si="167"/>
        <v>Ciento Setenta y Nueve Pesos M/L</v>
      </c>
      <c r="C182" s="76"/>
      <c r="D182" s="77">
        <f t="shared" si="168"/>
        <v>179</v>
      </c>
      <c r="E182" s="76" t="str">
        <f t="shared" si="169"/>
        <v/>
      </c>
      <c r="F182" s="76" t="str">
        <f t="shared" si="170"/>
        <v xml:space="preserve"> Pesos</v>
      </c>
      <c r="G182" s="76" t="str">
        <f t="shared" si="171"/>
        <v xml:space="preserve">  billones</v>
      </c>
      <c r="H182" s="76"/>
      <c r="I182" s="76" t="str">
        <f t="shared" si="172"/>
        <v xml:space="preserve"> Pesos</v>
      </c>
      <c r="J182" s="76" t="s">
        <v>79</v>
      </c>
      <c r="K182" s="76"/>
      <c r="L182" s="76" t="str">
        <f t="shared" si="173"/>
        <v xml:space="preserve"> Pesos</v>
      </c>
      <c r="M182" s="76" t="str">
        <f t="shared" si="174"/>
        <v xml:space="preserve">  millones</v>
      </c>
      <c r="N182" s="76"/>
      <c r="O182" s="76" t="str">
        <f t="shared" si="175"/>
        <v xml:space="preserve"> Pesos</v>
      </c>
      <c r="P182" s="76" t="s">
        <v>79</v>
      </c>
      <c r="Q182" s="76"/>
      <c r="R182" s="76" t="str">
        <f t="shared" si="176"/>
        <v xml:space="preserve"> y </v>
      </c>
      <c r="S182" s="76" t="str">
        <f t="shared" si="177"/>
        <v xml:space="preserve"> Pesos</v>
      </c>
      <c r="T182" s="76" t="str">
        <f t="shared" si="178"/>
        <v xml:space="preserve"> Centavos</v>
      </c>
      <c r="U182" s="76" t="str">
        <f t="shared" si="179"/>
        <v xml:space="preserve"> centavos</v>
      </c>
      <c r="V182" s="76">
        <v>15</v>
      </c>
      <c r="W182" s="76">
        <v>14</v>
      </c>
      <c r="X182" s="76">
        <v>13</v>
      </c>
      <c r="Y182" s="76">
        <v>12</v>
      </c>
      <c r="Z182" s="76">
        <v>11</v>
      </c>
      <c r="AA182" s="76">
        <v>10</v>
      </c>
      <c r="AB182" s="76">
        <v>9</v>
      </c>
      <c r="AC182" s="76">
        <f t="shared" si="245"/>
        <v>8</v>
      </c>
      <c r="AD182" s="76">
        <f t="shared" si="245"/>
        <v>7</v>
      </c>
      <c r="AE182" s="76">
        <f t="shared" si="245"/>
        <v>6</v>
      </c>
      <c r="AF182" s="76">
        <f t="shared" si="245"/>
        <v>5</v>
      </c>
      <c r="AG182" s="76">
        <f t="shared" si="245"/>
        <v>4</v>
      </c>
      <c r="AH182" s="76">
        <f t="shared" si="245"/>
        <v>3</v>
      </c>
      <c r="AI182" s="76">
        <f t="shared" si="245"/>
        <v>2</v>
      </c>
      <c r="AJ182" s="76">
        <f t="shared" si="245"/>
        <v>1</v>
      </c>
      <c r="AK182" s="76">
        <f t="shared" si="245"/>
        <v>0</v>
      </c>
      <c r="AL182" s="76">
        <f t="shared" si="245"/>
        <v>-1</v>
      </c>
      <c r="AM182" s="76">
        <f t="shared" si="245"/>
        <v>-2</v>
      </c>
      <c r="AN182" s="76"/>
      <c r="AO182" s="78">
        <f t="shared" si="240"/>
        <v>0</v>
      </c>
      <c r="AP182" s="78">
        <f t="shared" si="241"/>
        <v>0</v>
      </c>
      <c r="AQ182" s="78">
        <f t="shared" si="242"/>
        <v>0</v>
      </c>
      <c r="AR182" s="78">
        <f t="shared" si="239"/>
        <v>0</v>
      </c>
      <c r="AS182" s="78">
        <f t="shared" si="239"/>
        <v>0</v>
      </c>
      <c r="AT182" s="78">
        <f t="shared" si="239"/>
        <v>0</v>
      </c>
      <c r="AU182" s="78">
        <f t="shared" si="239"/>
        <v>0</v>
      </c>
      <c r="AV182" s="78">
        <f t="shared" si="239"/>
        <v>0</v>
      </c>
      <c r="AW182" s="78">
        <f t="shared" si="239"/>
        <v>0</v>
      </c>
      <c r="AX182" s="78">
        <f t="shared" si="164"/>
        <v>0</v>
      </c>
      <c r="AY182" s="78">
        <f t="shared" si="164"/>
        <v>0</v>
      </c>
      <c r="AZ182" s="78">
        <f t="shared" si="164"/>
        <v>0</v>
      </c>
      <c r="BA182" s="78">
        <f t="shared" si="164"/>
        <v>1</v>
      </c>
      <c r="BB182" s="78">
        <f t="shared" si="243"/>
        <v>17</v>
      </c>
      <c r="BC182" s="78">
        <f t="shared" si="243"/>
        <v>179</v>
      </c>
      <c r="BD182" s="78">
        <f t="shared" si="243"/>
        <v>1790</v>
      </c>
      <c r="BE182" s="78">
        <f t="shared" si="243"/>
        <v>17900</v>
      </c>
      <c r="BF182" s="76"/>
      <c r="BG182" s="76">
        <f t="shared" si="180"/>
        <v>0</v>
      </c>
      <c r="BH182" s="78">
        <f t="shared" si="181"/>
        <v>0</v>
      </c>
      <c r="BI182" s="78">
        <f t="shared" si="182"/>
        <v>0</v>
      </c>
      <c r="BJ182" s="78">
        <f t="shared" si="183"/>
        <v>0</v>
      </c>
      <c r="BK182" s="78">
        <f t="shared" si="184"/>
        <v>0</v>
      </c>
      <c r="BL182" s="78">
        <f t="shared" si="185"/>
        <v>0</v>
      </c>
      <c r="BM182" s="78">
        <f t="shared" si="186"/>
        <v>0</v>
      </c>
      <c r="BN182" s="78">
        <f t="shared" si="187"/>
        <v>0</v>
      </c>
      <c r="BO182" s="78">
        <f t="shared" si="188"/>
        <v>0</v>
      </c>
      <c r="BP182" s="78">
        <f t="shared" si="189"/>
        <v>0</v>
      </c>
      <c r="BQ182" s="78">
        <f t="shared" si="190"/>
        <v>0</v>
      </c>
      <c r="BR182" s="78">
        <f t="shared" si="191"/>
        <v>0</v>
      </c>
      <c r="BS182" s="78">
        <f t="shared" si="192"/>
        <v>100</v>
      </c>
      <c r="BT182" s="78">
        <f t="shared" si="193"/>
        <v>70</v>
      </c>
      <c r="BU182" s="78">
        <f t="shared" si="194"/>
        <v>9</v>
      </c>
      <c r="BV182" s="78">
        <f t="shared" si="195"/>
        <v>0</v>
      </c>
      <c r="BW182" s="78">
        <f t="shared" si="196"/>
        <v>0</v>
      </c>
      <c r="BX182" s="76"/>
      <c r="BY182" s="76"/>
      <c r="BZ182" s="78">
        <f t="shared" si="197"/>
        <v>0</v>
      </c>
      <c r="CA182" s="78"/>
      <c r="CB182" s="78"/>
      <c r="CC182" s="78">
        <f t="shared" si="198"/>
        <v>0</v>
      </c>
      <c r="CD182" s="78"/>
      <c r="CE182" s="78"/>
      <c r="CF182" s="78">
        <f t="shared" si="199"/>
        <v>0</v>
      </c>
      <c r="CG182" s="76"/>
      <c r="CH182" s="78"/>
      <c r="CI182" s="78">
        <f t="shared" si="200"/>
        <v>0</v>
      </c>
      <c r="CJ182" s="76"/>
      <c r="CK182" s="78"/>
      <c r="CL182" s="78">
        <f t="shared" si="201"/>
        <v>79</v>
      </c>
      <c r="CM182" s="76"/>
      <c r="CN182" s="78">
        <f t="shared" si="202"/>
        <v>0</v>
      </c>
      <c r="CO182" s="76"/>
      <c r="CP182" s="76"/>
      <c r="CQ182" s="76" t="str">
        <f t="shared" si="203"/>
        <v/>
      </c>
      <c r="CR182" s="76" t="str">
        <f t="shared" si="204"/>
        <v/>
      </c>
      <c r="CS182" s="76" t="str">
        <f t="shared" si="205"/>
        <v xml:space="preserve">   billones</v>
      </c>
      <c r="CT182" s="76" t="str">
        <f t="shared" si="206"/>
        <v/>
      </c>
      <c r="CU182" s="76" t="str">
        <f t="shared" si="207"/>
        <v/>
      </c>
      <c r="CV182" s="76" t="str">
        <f t="shared" si="208"/>
        <v xml:space="preserve">  mil</v>
      </c>
      <c r="CW182" s="76" t="str">
        <f t="shared" si="209"/>
        <v/>
      </c>
      <c r="CX182" s="76" t="str">
        <f t="shared" si="210"/>
        <v/>
      </c>
      <c r="CY182" s="76" t="str">
        <f t="shared" si="211"/>
        <v xml:space="preserve">   millones</v>
      </c>
      <c r="CZ182" s="76" t="str">
        <f t="shared" si="212"/>
        <v/>
      </c>
      <c r="DA182" s="76" t="str">
        <f t="shared" si="213"/>
        <v/>
      </c>
      <c r="DB182" s="76" t="str">
        <f t="shared" si="214"/>
        <v xml:space="preserve">  mil</v>
      </c>
      <c r="DC182" s="76" t="str">
        <f t="shared" si="215"/>
        <v xml:space="preserve">Ciento </v>
      </c>
      <c r="DD182" s="76" t="str">
        <f t="shared" si="216"/>
        <v xml:space="preserve">Setenta y </v>
      </c>
      <c r="DE182" s="76" t="str">
        <f t="shared" si="217"/>
        <v>Nueve Pesos</v>
      </c>
      <c r="DF182" s="76" t="str">
        <f t="shared" si="218"/>
        <v xml:space="preserve">  Centavos</v>
      </c>
      <c r="DG182" s="76" t="str">
        <f t="shared" si="219"/>
        <v xml:space="preserve">  centavos</v>
      </c>
      <c r="DH182" s="76" t="str">
        <f t="shared" si="220"/>
        <v xml:space="preserve"> </v>
      </c>
      <c r="DI182" s="76" t="str">
        <f t="shared" si="221"/>
        <v/>
      </c>
      <c r="DJ182" s="76"/>
      <c r="DK182" s="76" t="str">
        <f t="shared" si="222"/>
        <v xml:space="preserve"> </v>
      </c>
      <c r="DL182" s="76" t="str">
        <f t="shared" si="223"/>
        <v/>
      </c>
      <c r="DM182" s="76"/>
      <c r="DN182" s="76" t="str">
        <f t="shared" si="224"/>
        <v xml:space="preserve"> </v>
      </c>
      <c r="DO182" s="76" t="str">
        <f t="shared" si="225"/>
        <v/>
      </c>
      <c r="DP182" s="76"/>
      <c r="DQ182" s="76" t="str">
        <f t="shared" si="226"/>
        <v xml:space="preserve"> </v>
      </c>
      <c r="DR182" s="76" t="str">
        <f t="shared" si="227"/>
        <v/>
      </c>
      <c r="DS182" s="76"/>
      <c r="DT182" s="76" t="e">
        <f t="shared" si="228"/>
        <v>#N/A</v>
      </c>
      <c r="DU182" s="76" t="str">
        <f t="shared" si="229"/>
        <v xml:space="preserve"> Pesos</v>
      </c>
      <c r="DV182" s="76" t="str">
        <f t="shared" si="230"/>
        <v xml:space="preserve"> </v>
      </c>
      <c r="DW182" s="76" t="str">
        <f t="shared" si="231"/>
        <v/>
      </c>
      <c r="DX182" s="76"/>
      <c r="DY182" s="76"/>
      <c r="DZ182" s="76"/>
      <c r="EA182" s="76" t="str">
        <f t="shared" si="232"/>
        <v xml:space="preserve"> </v>
      </c>
      <c r="EB182" s="76"/>
      <c r="EC182" s="76"/>
      <c r="ED182" s="76" t="str">
        <f t="shared" si="233"/>
        <v xml:space="preserve"> </v>
      </c>
      <c r="EE182" s="76"/>
      <c r="EF182" s="76"/>
      <c r="EG182" s="79" t="str">
        <f t="shared" si="234"/>
        <v xml:space="preserve"> </v>
      </c>
      <c r="EH182" s="76"/>
      <c r="EI182" s="76"/>
      <c r="EJ182" s="79" t="str">
        <f t="shared" si="235"/>
        <v xml:space="preserve"> </v>
      </c>
      <c r="EK182" s="76"/>
      <c r="EL182" s="76"/>
      <c r="EM182" s="79" t="str">
        <f t="shared" si="236"/>
        <v>Ciento Setenta y Nueve Pesos</v>
      </c>
      <c r="EN182" s="79"/>
      <c r="EO182" s="79" t="str">
        <f t="shared" si="237"/>
        <v xml:space="preserve"> </v>
      </c>
      <c r="EP182" s="76"/>
    </row>
    <row r="183" spans="1:146" hidden="1" x14ac:dyDescent="0.2">
      <c r="A183" s="74">
        <v>180</v>
      </c>
      <c r="B183" s="75" t="str">
        <f t="shared" si="167"/>
        <v>Ciento Ochenta Pesos M/L</v>
      </c>
      <c r="C183" s="76"/>
      <c r="D183" s="77">
        <f t="shared" si="168"/>
        <v>180</v>
      </c>
      <c r="E183" s="76" t="str">
        <f t="shared" si="169"/>
        <v/>
      </c>
      <c r="F183" s="76" t="str">
        <f t="shared" si="170"/>
        <v xml:space="preserve"> Pesos</v>
      </c>
      <c r="G183" s="76" t="str">
        <f t="shared" si="171"/>
        <v xml:space="preserve">  billones</v>
      </c>
      <c r="H183" s="76"/>
      <c r="I183" s="76" t="str">
        <f t="shared" si="172"/>
        <v xml:space="preserve"> Pesos</v>
      </c>
      <c r="J183" s="76" t="s">
        <v>79</v>
      </c>
      <c r="K183" s="76"/>
      <c r="L183" s="76" t="str">
        <f t="shared" si="173"/>
        <v xml:space="preserve"> Pesos</v>
      </c>
      <c r="M183" s="76" t="str">
        <f t="shared" si="174"/>
        <v xml:space="preserve">  millones</v>
      </c>
      <c r="N183" s="76"/>
      <c r="O183" s="76" t="str">
        <f t="shared" si="175"/>
        <v xml:space="preserve"> Pesos</v>
      </c>
      <c r="P183" s="76" t="s">
        <v>79</v>
      </c>
      <c r="Q183" s="76"/>
      <c r="R183" s="76" t="str">
        <f t="shared" si="176"/>
        <v xml:space="preserve"> Pesos</v>
      </c>
      <c r="S183" s="76" t="str">
        <f t="shared" si="177"/>
        <v xml:space="preserve"> Pesos</v>
      </c>
      <c r="T183" s="76" t="str">
        <f t="shared" si="178"/>
        <v xml:space="preserve"> Centavos</v>
      </c>
      <c r="U183" s="76" t="str">
        <f t="shared" si="179"/>
        <v xml:space="preserve"> centavos</v>
      </c>
      <c r="V183" s="76">
        <v>15</v>
      </c>
      <c r="W183" s="76">
        <v>14</v>
      </c>
      <c r="X183" s="76">
        <v>13</v>
      </c>
      <c r="Y183" s="76">
        <v>12</v>
      </c>
      <c r="Z183" s="76">
        <v>11</v>
      </c>
      <c r="AA183" s="76">
        <v>10</v>
      </c>
      <c r="AB183" s="76">
        <v>9</v>
      </c>
      <c r="AC183" s="76">
        <f t="shared" si="245"/>
        <v>8</v>
      </c>
      <c r="AD183" s="76">
        <f t="shared" si="245"/>
        <v>7</v>
      </c>
      <c r="AE183" s="76">
        <f t="shared" si="245"/>
        <v>6</v>
      </c>
      <c r="AF183" s="76">
        <f t="shared" si="245"/>
        <v>5</v>
      </c>
      <c r="AG183" s="76">
        <f t="shared" si="245"/>
        <v>4</v>
      </c>
      <c r="AH183" s="76">
        <f t="shared" si="245"/>
        <v>3</v>
      </c>
      <c r="AI183" s="76">
        <f t="shared" si="245"/>
        <v>2</v>
      </c>
      <c r="AJ183" s="76">
        <f t="shared" si="245"/>
        <v>1</v>
      </c>
      <c r="AK183" s="76">
        <f t="shared" si="245"/>
        <v>0</v>
      </c>
      <c r="AL183" s="76">
        <f t="shared" si="245"/>
        <v>-1</v>
      </c>
      <c r="AM183" s="76">
        <f t="shared" si="245"/>
        <v>-2</v>
      </c>
      <c r="AN183" s="76"/>
      <c r="AO183" s="78">
        <f t="shared" si="240"/>
        <v>0</v>
      </c>
      <c r="AP183" s="78">
        <f t="shared" si="241"/>
        <v>0</v>
      </c>
      <c r="AQ183" s="78">
        <f t="shared" si="242"/>
        <v>0</v>
      </c>
      <c r="AR183" s="78">
        <f t="shared" si="239"/>
        <v>0</v>
      </c>
      <c r="AS183" s="78">
        <f t="shared" si="239"/>
        <v>0</v>
      </c>
      <c r="AT183" s="78">
        <f t="shared" si="239"/>
        <v>0</v>
      </c>
      <c r="AU183" s="78">
        <f t="shared" si="239"/>
        <v>0</v>
      </c>
      <c r="AV183" s="78">
        <f t="shared" si="239"/>
        <v>0</v>
      </c>
      <c r="AW183" s="78">
        <f t="shared" si="239"/>
        <v>0</v>
      </c>
      <c r="AX183" s="78">
        <f t="shared" si="164"/>
        <v>0</v>
      </c>
      <c r="AY183" s="78">
        <f t="shared" si="164"/>
        <v>0</v>
      </c>
      <c r="AZ183" s="78">
        <f t="shared" si="164"/>
        <v>0</v>
      </c>
      <c r="BA183" s="78">
        <f t="shared" si="164"/>
        <v>1</v>
      </c>
      <c r="BB183" s="78">
        <f t="shared" si="243"/>
        <v>18</v>
      </c>
      <c r="BC183" s="78">
        <f t="shared" si="243"/>
        <v>180</v>
      </c>
      <c r="BD183" s="78">
        <f t="shared" si="243"/>
        <v>1800</v>
      </c>
      <c r="BE183" s="78">
        <f t="shared" si="243"/>
        <v>18000</v>
      </c>
      <c r="BF183" s="76"/>
      <c r="BG183" s="76">
        <f t="shared" si="180"/>
        <v>0</v>
      </c>
      <c r="BH183" s="78">
        <f t="shared" si="181"/>
        <v>0</v>
      </c>
      <c r="BI183" s="78">
        <f t="shared" si="182"/>
        <v>0</v>
      </c>
      <c r="BJ183" s="78">
        <f t="shared" si="183"/>
        <v>0</v>
      </c>
      <c r="BK183" s="78">
        <f t="shared" si="184"/>
        <v>0</v>
      </c>
      <c r="BL183" s="78">
        <f t="shared" si="185"/>
        <v>0</v>
      </c>
      <c r="BM183" s="78">
        <f t="shared" si="186"/>
        <v>0</v>
      </c>
      <c r="BN183" s="78">
        <f t="shared" si="187"/>
        <v>0</v>
      </c>
      <c r="BO183" s="78">
        <f t="shared" si="188"/>
        <v>0</v>
      </c>
      <c r="BP183" s="78">
        <f t="shared" si="189"/>
        <v>0</v>
      </c>
      <c r="BQ183" s="78">
        <f t="shared" si="190"/>
        <v>0</v>
      </c>
      <c r="BR183" s="78">
        <f t="shared" si="191"/>
        <v>0</v>
      </c>
      <c r="BS183" s="78">
        <f t="shared" si="192"/>
        <v>100</v>
      </c>
      <c r="BT183" s="78">
        <f t="shared" si="193"/>
        <v>80</v>
      </c>
      <c r="BU183" s="78">
        <f t="shared" si="194"/>
        <v>0</v>
      </c>
      <c r="BV183" s="78">
        <f t="shared" si="195"/>
        <v>0</v>
      </c>
      <c r="BW183" s="78">
        <f t="shared" si="196"/>
        <v>0</v>
      </c>
      <c r="BX183" s="76"/>
      <c r="BY183" s="76"/>
      <c r="BZ183" s="78">
        <f t="shared" si="197"/>
        <v>0</v>
      </c>
      <c r="CA183" s="78"/>
      <c r="CB183" s="78"/>
      <c r="CC183" s="78">
        <f t="shared" si="198"/>
        <v>0</v>
      </c>
      <c r="CD183" s="78"/>
      <c r="CE183" s="78"/>
      <c r="CF183" s="78">
        <f t="shared" si="199"/>
        <v>0</v>
      </c>
      <c r="CG183" s="76"/>
      <c r="CH183" s="78"/>
      <c r="CI183" s="78">
        <f t="shared" si="200"/>
        <v>0</v>
      </c>
      <c r="CJ183" s="76"/>
      <c r="CK183" s="78"/>
      <c r="CL183" s="78">
        <f t="shared" si="201"/>
        <v>80</v>
      </c>
      <c r="CM183" s="76"/>
      <c r="CN183" s="78">
        <f t="shared" si="202"/>
        <v>0</v>
      </c>
      <c r="CO183" s="76"/>
      <c r="CP183" s="76"/>
      <c r="CQ183" s="76" t="str">
        <f t="shared" si="203"/>
        <v/>
      </c>
      <c r="CR183" s="76" t="str">
        <f t="shared" si="204"/>
        <v/>
      </c>
      <c r="CS183" s="76" t="str">
        <f t="shared" si="205"/>
        <v xml:space="preserve">   billones</v>
      </c>
      <c r="CT183" s="76" t="str">
        <f t="shared" si="206"/>
        <v/>
      </c>
      <c r="CU183" s="76" t="str">
        <f t="shared" si="207"/>
        <v/>
      </c>
      <c r="CV183" s="76" t="str">
        <f t="shared" si="208"/>
        <v xml:space="preserve">  mil</v>
      </c>
      <c r="CW183" s="76" t="str">
        <f t="shared" si="209"/>
        <v/>
      </c>
      <c r="CX183" s="76" t="str">
        <f t="shared" si="210"/>
        <v/>
      </c>
      <c r="CY183" s="76" t="str">
        <f t="shared" si="211"/>
        <v xml:space="preserve">   millones</v>
      </c>
      <c r="CZ183" s="76" t="str">
        <f t="shared" si="212"/>
        <v/>
      </c>
      <c r="DA183" s="76" t="str">
        <f t="shared" si="213"/>
        <v/>
      </c>
      <c r="DB183" s="76" t="str">
        <f t="shared" si="214"/>
        <v xml:space="preserve">  mil</v>
      </c>
      <c r="DC183" s="76" t="str">
        <f t="shared" si="215"/>
        <v xml:space="preserve">Ciento </v>
      </c>
      <c r="DD183" s="76" t="str">
        <f t="shared" si="216"/>
        <v>Ochenta Pesos</v>
      </c>
      <c r="DE183" s="76" t="str">
        <f t="shared" si="217"/>
        <v xml:space="preserve">  Pesos</v>
      </c>
      <c r="DF183" s="76" t="str">
        <f t="shared" si="218"/>
        <v xml:space="preserve">  Centavos</v>
      </c>
      <c r="DG183" s="76" t="str">
        <f t="shared" si="219"/>
        <v xml:space="preserve">  centavos</v>
      </c>
      <c r="DH183" s="76" t="str">
        <f t="shared" si="220"/>
        <v xml:space="preserve"> </v>
      </c>
      <c r="DI183" s="76" t="str">
        <f t="shared" si="221"/>
        <v/>
      </c>
      <c r="DJ183" s="76"/>
      <c r="DK183" s="76" t="str">
        <f t="shared" si="222"/>
        <v xml:space="preserve"> </v>
      </c>
      <c r="DL183" s="76" t="str">
        <f t="shared" si="223"/>
        <v/>
      </c>
      <c r="DM183" s="76"/>
      <c r="DN183" s="76" t="str">
        <f t="shared" si="224"/>
        <v xml:space="preserve"> </v>
      </c>
      <c r="DO183" s="76" t="str">
        <f t="shared" si="225"/>
        <v/>
      </c>
      <c r="DP183" s="76"/>
      <c r="DQ183" s="76" t="str">
        <f t="shared" si="226"/>
        <v xml:space="preserve"> </v>
      </c>
      <c r="DR183" s="76" t="str">
        <f t="shared" si="227"/>
        <v/>
      </c>
      <c r="DS183" s="76"/>
      <c r="DT183" s="76" t="str">
        <f t="shared" si="228"/>
        <v>Ochenta</v>
      </c>
      <c r="DU183" s="76" t="str">
        <f t="shared" si="229"/>
        <v xml:space="preserve"> Pesos</v>
      </c>
      <c r="DV183" s="76" t="str">
        <f t="shared" si="230"/>
        <v xml:space="preserve"> </v>
      </c>
      <c r="DW183" s="76" t="str">
        <f t="shared" si="231"/>
        <v/>
      </c>
      <c r="DX183" s="76"/>
      <c r="DY183" s="76"/>
      <c r="DZ183" s="76"/>
      <c r="EA183" s="76" t="str">
        <f t="shared" si="232"/>
        <v xml:space="preserve"> </v>
      </c>
      <c r="EB183" s="76"/>
      <c r="EC183" s="76"/>
      <c r="ED183" s="76" t="str">
        <f t="shared" si="233"/>
        <v xml:space="preserve"> </v>
      </c>
      <c r="EE183" s="76"/>
      <c r="EF183" s="76"/>
      <c r="EG183" s="79" t="str">
        <f t="shared" si="234"/>
        <v xml:space="preserve"> </v>
      </c>
      <c r="EH183" s="76"/>
      <c r="EI183" s="76"/>
      <c r="EJ183" s="79" t="str">
        <f t="shared" si="235"/>
        <v xml:space="preserve"> </v>
      </c>
      <c r="EK183" s="76"/>
      <c r="EL183" s="76"/>
      <c r="EM183" s="79" t="str">
        <f t="shared" si="236"/>
        <v>Ciento Ochenta Pesos</v>
      </c>
      <c r="EN183" s="79"/>
      <c r="EO183" s="79" t="str">
        <f t="shared" si="237"/>
        <v xml:space="preserve"> </v>
      </c>
      <c r="EP183" s="76"/>
    </row>
    <row r="184" spans="1:146" hidden="1" x14ac:dyDescent="0.2">
      <c r="A184" s="74">
        <v>181</v>
      </c>
      <c r="B184" s="75" t="str">
        <f t="shared" si="167"/>
        <v>Ciento Ochenta y Un Pesos M/L</v>
      </c>
      <c r="C184" s="76"/>
      <c r="D184" s="77">
        <f t="shared" si="168"/>
        <v>181</v>
      </c>
      <c r="E184" s="76" t="str">
        <f t="shared" si="169"/>
        <v/>
      </c>
      <c r="F184" s="76" t="str">
        <f t="shared" si="170"/>
        <v xml:space="preserve"> Pesos</v>
      </c>
      <c r="G184" s="76" t="str">
        <f t="shared" si="171"/>
        <v xml:space="preserve">  billones</v>
      </c>
      <c r="H184" s="76"/>
      <c r="I184" s="76" t="str">
        <f t="shared" si="172"/>
        <v xml:space="preserve"> Pesos</v>
      </c>
      <c r="J184" s="76" t="s">
        <v>79</v>
      </c>
      <c r="K184" s="76"/>
      <c r="L184" s="76" t="str">
        <f t="shared" si="173"/>
        <v xml:space="preserve"> Pesos</v>
      </c>
      <c r="M184" s="76" t="str">
        <f t="shared" si="174"/>
        <v xml:space="preserve">  millones</v>
      </c>
      <c r="N184" s="76"/>
      <c r="O184" s="76" t="str">
        <f t="shared" si="175"/>
        <v xml:space="preserve"> Pesos</v>
      </c>
      <c r="P184" s="76" t="s">
        <v>79</v>
      </c>
      <c r="Q184" s="76"/>
      <c r="R184" s="76" t="str">
        <f t="shared" si="176"/>
        <v xml:space="preserve"> y </v>
      </c>
      <c r="S184" s="76" t="str">
        <f t="shared" si="177"/>
        <v xml:space="preserve"> Pesos</v>
      </c>
      <c r="T184" s="76" t="str">
        <f t="shared" si="178"/>
        <v xml:space="preserve"> Centavos</v>
      </c>
      <c r="U184" s="76" t="str">
        <f t="shared" si="179"/>
        <v xml:space="preserve"> centavos</v>
      </c>
      <c r="V184" s="76">
        <v>15</v>
      </c>
      <c r="W184" s="76">
        <v>14</v>
      </c>
      <c r="X184" s="76">
        <v>13</v>
      </c>
      <c r="Y184" s="76">
        <v>12</v>
      </c>
      <c r="Z184" s="76">
        <v>11</v>
      </c>
      <c r="AA184" s="76">
        <v>10</v>
      </c>
      <c r="AB184" s="76">
        <v>9</v>
      </c>
      <c r="AC184" s="76">
        <f t="shared" si="245"/>
        <v>8</v>
      </c>
      <c r="AD184" s="76">
        <f t="shared" si="245"/>
        <v>7</v>
      </c>
      <c r="AE184" s="76">
        <f t="shared" si="245"/>
        <v>6</v>
      </c>
      <c r="AF184" s="76">
        <f t="shared" si="245"/>
        <v>5</v>
      </c>
      <c r="AG184" s="76">
        <f t="shared" si="245"/>
        <v>4</v>
      </c>
      <c r="AH184" s="76">
        <f t="shared" si="245"/>
        <v>3</v>
      </c>
      <c r="AI184" s="76">
        <f t="shared" si="245"/>
        <v>2</v>
      </c>
      <c r="AJ184" s="76">
        <f t="shared" si="245"/>
        <v>1</v>
      </c>
      <c r="AK184" s="76">
        <f t="shared" si="245"/>
        <v>0</v>
      </c>
      <c r="AL184" s="76">
        <f t="shared" si="245"/>
        <v>-1</v>
      </c>
      <c r="AM184" s="76">
        <f t="shared" si="245"/>
        <v>-2</v>
      </c>
      <c r="AN184" s="76"/>
      <c r="AO184" s="78">
        <f t="shared" si="240"/>
        <v>0</v>
      </c>
      <c r="AP184" s="78">
        <f t="shared" si="241"/>
        <v>0</v>
      </c>
      <c r="AQ184" s="78">
        <f t="shared" si="242"/>
        <v>0</v>
      </c>
      <c r="AR184" s="78">
        <f t="shared" si="239"/>
        <v>0</v>
      </c>
      <c r="AS184" s="78">
        <f t="shared" si="239"/>
        <v>0</v>
      </c>
      <c r="AT184" s="78">
        <f t="shared" si="239"/>
        <v>0</v>
      </c>
      <c r="AU184" s="78">
        <f t="shared" si="239"/>
        <v>0</v>
      </c>
      <c r="AV184" s="78">
        <f t="shared" si="239"/>
        <v>0</v>
      </c>
      <c r="AW184" s="78">
        <f t="shared" si="239"/>
        <v>0</v>
      </c>
      <c r="AX184" s="78">
        <f t="shared" si="164"/>
        <v>0</v>
      </c>
      <c r="AY184" s="78">
        <f t="shared" si="164"/>
        <v>0</v>
      </c>
      <c r="AZ184" s="78">
        <f t="shared" si="164"/>
        <v>0</v>
      </c>
      <c r="BA184" s="78">
        <f t="shared" si="164"/>
        <v>1</v>
      </c>
      <c r="BB184" s="78">
        <f t="shared" si="243"/>
        <v>18</v>
      </c>
      <c r="BC184" s="78">
        <f t="shared" si="243"/>
        <v>181</v>
      </c>
      <c r="BD184" s="78">
        <f t="shared" si="243"/>
        <v>1810</v>
      </c>
      <c r="BE184" s="78">
        <f t="shared" si="243"/>
        <v>18100</v>
      </c>
      <c r="BF184" s="76"/>
      <c r="BG184" s="76">
        <f t="shared" si="180"/>
        <v>0</v>
      </c>
      <c r="BH184" s="78">
        <f t="shared" si="181"/>
        <v>0</v>
      </c>
      <c r="BI184" s="78">
        <f t="shared" si="182"/>
        <v>0</v>
      </c>
      <c r="BJ184" s="78">
        <f t="shared" si="183"/>
        <v>0</v>
      </c>
      <c r="BK184" s="78">
        <f t="shared" si="184"/>
        <v>0</v>
      </c>
      <c r="BL184" s="78">
        <f t="shared" si="185"/>
        <v>0</v>
      </c>
      <c r="BM184" s="78">
        <f t="shared" si="186"/>
        <v>0</v>
      </c>
      <c r="BN184" s="78">
        <f t="shared" si="187"/>
        <v>0</v>
      </c>
      <c r="BO184" s="78">
        <f t="shared" si="188"/>
        <v>0</v>
      </c>
      <c r="BP184" s="78">
        <f t="shared" si="189"/>
        <v>0</v>
      </c>
      <c r="BQ184" s="78">
        <f t="shared" si="190"/>
        <v>0</v>
      </c>
      <c r="BR184" s="78">
        <f t="shared" si="191"/>
        <v>0</v>
      </c>
      <c r="BS184" s="78">
        <f t="shared" si="192"/>
        <v>100</v>
      </c>
      <c r="BT184" s="78">
        <f t="shared" si="193"/>
        <v>80</v>
      </c>
      <c r="BU184" s="78">
        <f t="shared" si="194"/>
        <v>1</v>
      </c>
      <c r="BV184" s="78">
        <f t="shared" si="195"/>
        <v>0</v>
      </c>
      <c r="BW184" s="78">
        <f t="shared" si="196"/>
        <v>0</v>
      </c>
      <c r="BX184" s="76"/>
      <c r="BY184" s="76"/>
      <c r="BZ184" s="78">
        <f t="shared" si="197"/>
        <v>0</v>
      </c>
      <c r="CA184" s="78"/>
      <c r="CB184" s="78"/>
      <c r="CC184" s="78">
        <f t="shared" si="198"/>
        <v>0</v>
      </c>
      <c r="CD184" s="78"/>
      <c r="CE184" s="78"/>
      <c r="CF184" s="78">
        <f t="shared" si="199"/>
        <v>0</v>
      </c>
      <c r="CG184" s="76"/>
      <c r="CH184" s="78"/>
      <c r="CI184" s="78">
        <f t="shared" si="200"/>
        <v>0</v>
      </c>
      <c r="CJ184" s="76"/>
      <c r="CK184" s="78"/>
      <c r="CL184" s="78">
        <f t="shared" si="201"/>
        <v>81</v>
      </c>
      <c r="CM184" s="76"/>
      <c r="CN184" s="78">
        <f t="shared" si="202"/>
        <v>0</v>
      </c>
      <c r="CO184" s="76"/>
      <c r="CP184" s="76"/>
      <c r="CQ184" s="76" t="str">
        <f t="shared" si="203"/>
        <v/>
      </c>
      <c r="CR184" s="76" t="str">
        <f t="shared" si="204"/>
        <v/>
      </c>
      <c r="CS184" s="76" t="str">
        <f t="shared" si="205"/>
        <v xml:space="preserve">   billones</v>
      </c>
      <c r="CT184" s="76" t="str">
        <f t="shared" si="206"/>
        <v/>
      </c>
      <c r="CU184" s="76" t="str">
        <f t="shared" si="207"/>
        <v/>
      </c>
      <c r="CV184" s="76" t="str">
        <f t="shared" si="208"/>
        <v xml:space="preserve">  mil</v>
      </c>
      <c r="CW184" s="76" t="str">
        <f t="shared" si="209"/>
        <v/>
      </c>
      <c r="CX184" s="76" t="str">
        <f t="shared" si="210"/>
        <v/>
      </c>
      <c r="CY184" s="76" t="str">
        <f t="shared" si="211"/>
        <v xml:space="preserve">   millones</v>
      </c>
      <c r="CZ184" s="76" t="str">
        <f t="shared" si="212"/>
        <v/>
      </c>
      <c r="DA184" s="76" t="str">
        <f t="shared" si="213"/>
        <v/>
      </c>
      <c r="DB184" s="76" t="str">
        <f t="shared" si="214"/>
        <v xml:space="preserve">  mil</v>
      </c>
      <c r="DC184" s="76" t="str">
        <f t="shared" si="215"/>
        <v xml:space="preserve">Ciento </v>
      </c>
      <c r="DD184" s="76" t="str">
        <f t="shared" si="216"/>
        <v xml:space="preserve">Ochenta y </v>
      </c>
      <c r="DE184" s="76" t="str">
        <f t="shared" si="217"/>
        <v>Un Pesos</v>
      </c>
      <c r="DF184" s="76" t="str">
        <f t="shared" si="218"/>
        <v xml:space="preserve">  Centavos</v>
      </c>
      <c r="DG184" s="76" t="str">
        <f t="shared" si="219"/>
        <v xml:space="preserve">  centavos</v>
      </c>
      <c r="DH184" s="76" t="str">
        <f t="shared" si="220"/>
        <v xml:space="preserve"> </v>
      </c>
      <c r="DI184" s="76" t="str">
        <f t="shared" si="221"/>
        <v/>
      </c>
      <c r="DJ184" s="76"/>
      <c r="DK184" s="76" t="str">
        <f t="shared" si="222"/>
        <v xml:space="preserve"> </v>
      </c>
      <c r="DL184" s="76" t="str">
        <f t="shared" si="223"/>
        <v/>
      </c>
      <c r="DM184" s="76"/>
      <c r="DN184" s="76" t="str">
        <f t="shared" si="224"/>
        <v xml:space="preserve"> </v>
      </c>
      <c r="DO184" s="76" t="str">
        <f t="shared" si="225"/>
        <v/>
      </c>
      <c r="DP184" s="76"/>
      <c r="DQ184" s="76" t="str">
        <f t="shared" si="226"/>
        <v xml:space="preserve"> </v>
      </c>
      <c r="DR184" s="76" t="str">
        <f t="shared" si="227"/>
        <v/>
      </c>
      <c r="DS184" s="76"/>
      <c r="DT184" s="76" t="e">
        <f t="shared" si="228"/>
        <v>#N/A</v>
      </c>
      <c r="DU184" s="76" t="str">
        <f t="shared" si="229"/>
        <v xml:space="preserve"> Pesos</v>
      </c>
      <c r="DV184" s="76" t="str">
        <f t="shared" si="230"/>
        <v xml:space="preserve"> </v>
      </c>
      <c r="DW184" s="76" t="str">
        <f t="shared" si="231"/>
        <v/>
      </c>
      <c r="DX184" s="76"/>
      <c r="DY184" s="76"/>
      <c r="DZ184" s="76"/>
      <c r="EA184" s="76" t="str">
        <f t="shared" si="232"/>
        <v xml:space="preserve"> </v>
      </c>
      <c r="EB184" s="76"/>
      <c r="EC184" s="76"/>
      <c r="ED184" s="76" t="str">
        <f t="shared" si="233"/>
        <v xml:space="preserve"> </v>
      </c>
      <c r="EE184" s="76"/>
      <c r="EF184" s="76"/>
      <c r="EG184" s="79" t="str">
        <f t="shared" si="234"/>
        <v xml:space="preserve"> </v>
      </c>
      <c r="EH184" s="76"/>
      <c r="EI184" s="76"/>
      <c r="EJ184" s="79" t="str">
        <f t="shared" si="235"/>
        <v xml:space="preserve"> </v>
      </c>
      <c r="EK184" s="76"/>
      <c r="EL184" s="76"/>
      <c r="EM184" s="79" t="str">
        <f t="shared" si="236"/>
        <v>Ciento Ochenta y Un Pesos</v>
      </c>
      <c r="EN184" s="79"/>
      <c r="EO184" s="79" t="str">
        <f t="shared" si="237"/>
        <v xml:space="preserve"> </v>
      </c>
      <c r="EP184" s="76"/>
    </row>
    <row r="185" spans="1:146" hidden="1" x14ac:dyDescent="0.2">
      <c r="A185" s="74">
        <v>182</v>
      </c>
      <c r="B185" s="75" t="str">
        <f t="shared" si="167"/>
        <v>Ciento Ochenta y Dos Pesos M/L</v>
      </c>
      <c r="C185" s="76"/>
      <c r="D185" s="77">
        <f t="shared" si="168"/>
        <v>182</v>
      </c>
      <c r="E185" s="76" t="str">
        <f t="shared" si="169"/>
        <v/>
      </c>
      <c r="F185" s="76" t="str">
        <f t="shared" si="170"/>
        <v xml:space="preserve"> Pesos</v>
      </c>
      <c r="G185" s="76" t="str">
        <f t="shared" si="171"/>
        <v xml:space="preserve">  billones</v>
      </c>
      <c r="H185" s="76"/>
      <c r="I185" s="76" t="str">
        <f t="shared" si="172"/>
        <v xml:space="preserve"> Pesos</v>
      </c>
      <c r="J185" s="76" t="s">
        <v>79</v>
      </c>
      <c r="K185" s="76"/>
      <c r="L185" s="76" t="str">
        <f t="shared" si="173"/>
        <v xml:space="preserve"> Pesos</v>
      </c>
      <c r="M185" s="76" t="str">
        <f t="shared" si="174"/>
        <v xml:space="preserve">  millones</v>
      </c>
      <c r="N185" s="76"/>
      <c r="O185" s="76" t="str">
        <f t="shared" si="175"/>
        <v xml:space="preserve"> Pesos</v>
      </c>
      <c r="P185" s="76" t="s">
        <v>79</v>
      </c>
      <c r="Q185" s="76"/>
      <c r="R185" s="76" t="str">
        <f t="shared" si="176"/>
        <v xml:space="preserve"> y </v>
      </c>
      <c r="S185" s="76" t="str">
        <f t="shared" si="177"/>
        <v xml:space="preserve"> Pesos</v>
      </c>
      <c r="T185" s="76" t="str">
        <f t="shared" si="178"/>
        <v xml:space="preserve"> Centavos</v>
      </c>
      <c r="U185" s="76" t="str">
        <f t="shared" si="179"/>
        <v xml:space="preserve"> centavos</v>
      </c>
      <c r="V185" s="76">
        <v>15</v>
      </c>
      <c r="W185" s="76">
        <v>14</v>
      </c>
      <c r="X185" s="76">
        <v>13</v>
      </c>
      <c r="Y185" s="76">
        <v>12</v>
      </c>
      <c r="Z185" s="76">
        <v>11</v>
      </c>
      <c r="AA185" s="76">
        <v>10</v>
      </c>
      <c r="AB185" s="76">
        <v>9</v>
      </c>
      <c r="AC185" s="76">
        <f t="shared" si="245"/>
        <v>8</v>
      </c>
      <c r="AD185" s="76">
        <f t="shared" si="245"/>
        <v>7</v>
      </c>
      <c r="AE185" s="76">
        <f t="shared" si="245"/>
        <v>6</v>
      </c>
      <c r="AF185" s="76">
        <f t="shared" si="245"/>
        <v>5</v>
      </c>
      <c r="AG185" s="76">
        <f t="shared" si="245"/>
        <v>4</v>
      </c>
      <c r="AH185" s="76">
        <f t="shared" si="245"/>
        <v>3</v>
      </c>
      <c r="AI185" s="76">
        <f t="shared" si="245"/>
        <v>2</v>
      </c>
      <c r="AJ185" s="76">
        <f t="shared" si="245"/>
        <v>1</v>
      </c>
      <c r="AK185" s="76">
        <f t="shared" si="245"/>
        <v>0</v>
      </c>
      <c r="AL185" s="76">
        <f t="shared" si="245"/>
        <v>-1</v>
      </c>
      <c r="AM185" s="76">
        <f t="shared" si="245"/>
        <v>-2</v>
      </c>
      <c r="AN185" s="76"/>
      <c r="AO185" s="78">
        <f t="shared" si="240"/>
        <v>0</v>
      </c>
      <c r="AP185" s="78">
        <f t="shared" si="241"/>
        <v>0</v>
      </c>
      <c r="AQ185" s="78">
        <f t="shared" si="242"/>
        <v>0</v>
      </c>
      <c r="AR185" s="78">
        <f t="shared" si="239"/>
        <v>0</v>
      </c>
      <c r="AS185" s="78">
        <f t="shared" si="239"/>
        <v>0</v>
      </c>
      <c r="AT185" s="78">
        <f t="shared" si="239"/>
        <v>0</v>
      </c>
      <c r="AU185" s="78">
        <f t="shared" si="239"/>
        <v>0</v>
      </c>
      <c r="AV185" s="78">
        <f t="shared" si="239"/>
        <v>0</v>
      </c>
      <c r="AW185" s="78">
        <f t="shared" si="239"/>
        <v>0</v>
      </c>
      <c r="AX185" s="78">
        <f t="shared" si="164"/>
        <v>0</v>
      </c>
      <c r="AY185" s="78">
        <f t="shared" si="164"/>
        <v>0</v>
      </c>
      <c r="AZ185" s="78">
        <f t="shared" si="164"/>
        <v>0</v>
      </c>
      <c r="BA185" s="78">
        <f t="shared" si="164"/>
        <v>1</v>
      </c>
      <c r="BB185" s="78">
        <f t="shared" si="243"/>
        <v>18</v>
      </c>
      <c r="BC185" s="78">
        <f t="shared" si="243"/>
        <v>182</v>
      </c>
      <c r="BD185" s="78">
        <f t="shared" si="243"/>
        <v>1820</v>
      </c>
      <c r="BE185" s="78">
        <f t="shared" si="243"/>
        <v>18200</v>
      </c>
      <c r="BF185" s="76"/>
      <c r="BG185" s="76">
        <f t="shared" si="180"/>
        <v>0</v>
      </c>
      <c r="BH185" s="78">
        <f t="shared" si="181"/>
        <v>0</v>
      </c>
      <c r="BI185" s="78">
        <f t="shared" si="182"/>
        <v>0</v>
      </c>
      <c r="BJ185" s="78">
        <f t="shared" si="183"/>
        <v>0</v>
      </c>
      <c r="BK185" s="78">
        <f t="shared" si="184"/>
        <v>0</v>
      </c>
      <c r="BL185" s="78">
        <f t="shared" si="185"/>
        <v>0</v>
      </c>
      <c r="BM185" s="78">
        <f t="shared" si="186"/>
        <v>0</v>
      </c>
      <c r="BN185" s="78">
        <f t="shared" si="187"/>
        <v>0</v>
      </c>
      <c r="BO185" s="78">
        <f t="shared" si="188"/>
        <v>0</v>
      </c>
      <c r="BP185" s="78">
        <f t="shared" si="189"/>
        <v>0</v>
      </c>
      <c r="BQ185" s="78">
        <f t="shared" si="190"/>
        <v>0</v>
      </c>
      <c r="BR185" s="78">
        <f t="shared" si="191"/>
        <v>0</v>
      </c>
      <c r="BS185" s="78">
        <f t="shared" si="192"/>
        <v>100</v>
      </c>
      <c r="BT185" s="78">
        <f t="shared" si="193"/>
        <v>80</v>
      </c>
      <c r="BU185" s="78">
        <f t="shared" si="194"/>
        <v>2</v>
      </c>
      <c r="BV185" s="78">
        <f t="shared" si="195"/>
        <v>0</v>
      </c>
      <c r="BW185" s="78">
        <f t="shared" si="196"/>
        <v>0</v>
      </c>
      <c r="BX185" s="76"/>
      <c r="BY185" s="76"/>
      <c r="BZ185" s="78">
        <f t="shared" si="197"/>
        <v>0</v>
      </c>
      <c r="CA185" s="78"/>
      <c r="CB185" s="78"/>
      <c r="CC185" s="78">
        <f t="shared" si="198"/>
        <v>0</v>
      </c>
      <c r="CD185" s="78"/>
      <c r="CE185" s="78"/>
      <c r="CF185" s="78">
        <f t="shared" si="199"/>
        <v>0</v>
      </c>
      <c r="CG185" s="76"/>
      <c r="CH185" s="78"/>
      <c r="CI185" s="78">
        <f t="shared" si="200"/>
        <v>0</v>
      </c>
      <c r="CJ185" s="76"/>
      <c r="CK185" s="78"/>
      <c r="CL185" s="78">
        <f t="shared" si="201"/>
        <v>82</v>
      </c>
      <c r="CM185" s="76"/>
      <c r="CN185" s="78">
        <f t="shared" si="202"/>
        <v>0</v>
      </c>
      <c r="CO185" s="76"/>
      <c r="CP185" s="76"/>
      <c r="CQ185" s="76" t="str">
        <f t="shared" si="203"/>
        <v/>
      </c>
      <c r="CR185" s="76" t="str">
        <f t="shared" si="204"/>
        <v/>
      </c>
      <c r="CS185" s="76" t="str">
        <f t="shared" si="205"/>
        <v xml:space="preserve">   billones</v>
      </c>
      <c r="CT185" s="76" t="str">
        <f t="shared" si="206"/>
        <v/>
      </c>
      <c r="CU185" s="76" t="str">
        <f t="shared" si="207"/>
        <v/>
      </c>
      <c r="CV185" s="76" t="str">
        <f t="shared" si="208"/>
        <v xml:space="preserve">  mil</v>
      </c>
      <c r="CW185" s="76" t="str">
        <f t="shared" si="209"/>
        <v/>
      </c>
      <c r="CX185" s="76" t="str">
        <f t="shared" si="210"/>
        <v/>
      </c>
      <c r="CY185" s="76" t="str">
        <f t="shared" si="211"/>
        <v xml:space="preserve">   millones</v>
      </c>
      <c r="CZ185" s="76" t="str">
        <f t="shared" si="212"/>
        <v/>
      </c>
      <c r="DA185" s="76" t="str">
        <f t="shared" si="213"/>
        <v/>
      </c>
      <c r="DB185" s="76" t="str">
        <f t="shared" si="214"/>
        <v xml:space="preserve">  mil</v>
      </c>
      <c r="DC185" s="76" t="str">
        <f t="shared" si="215"/>
        <v xml:space="preserve">Ciento </v>
      </c>
      <c r="DD185" s="76" t="str">
        <f t="shared" si="216"/>
        <v xml:space="preserve">Ochenta y </v>
      </c>
      <c r="DE185" s="76" t="str">
        <f t="shared" si="217"/>
        <v>Dos Pesos</v>
      </c>
      <c r="DF185" s="76" t="str">
        <f t="shared" si="218"/>
        <v xml:space="preserve">  Centavos</v>
      </c>
      <c r="DG185" s="76" t="str">
        <f t="shared" si="219"/>
        <v xml:space="preserve">  centavos</v>
      </c>
      <c r="DH185" s="76" t="str">
        <f t="shared" si="220"/>
        <v xml:space="preserve"> </v>
      </c>
      <c r="DI185" s="76" t="str">
        <f t="shared" si="221"/>
        <v/>
      </c>
      <c r="DJ185" s="76"/>
      <c r="DK185" s="76" t="str">
        <f t="shared" si="222"/>
        <v xml:space="preserve"> </v>
      </c>
      <c r="DL185" s="76" t="str">
        <f t="shared" si="223"/>
        <v/>
      </c>
      <c r="DM185" s="76"/>
      <c r="DN185" s="76" t="str">
        <f t="shared" si="224"/>
        <v xml:space="preserve"> </v>
      </c>
      <c r="DO185" s="76" t="str">
        <f t="shared" si="225"/>
        <v/>
      </c>
      <c r="DP185" s="76"/>
      <c r="DQ185" s="76" t="str">
        <f t="shared" si="226"/>
        <v xml:space="preserve"> </v>
      </c>
      <c r="DR185" s="76" t="str">
        <f t="shared" si="227"/>
        <v/>
      </c>
      <c r="DS185" s="76"/>
      <c r="DT185" s="76" t="e">
        <f t="shared" si="228"/>
        <v>#N/A</v>
      </c>
      <c r="DU185" s="76" t="str">
        <f t="shared" si="229"/>
        <v xml:space="preserve"> Pesos</v>
      </c>
      <c r="DV185" s="76" t="str">
        <f t="shared" si="230"/>
        <v xml:space="preserve"> </v>
      </c>
      <c r="DW185" s="76" t="str">
        <f t="shared" si="231"/>
        <v/>
      </c>
      <c r="DX185" s="76"/>
      <c r="DY185" s="76"/>
      <c r="DZ185" s="76"/>
      <c r="EA185" s="76" t="str">
        <f t="shared" si="232"/>
        <v xml:space="preserve"> </v>
      </c>
      <c r="EB185" s="76"/>
      <c r="EC185" s="76"/>
      <c r="ED185" s="76" t="str">
        <f t="shared" si="233"/>
        <v xml:space="preserve"> </v>
      </c>
      <c r="EE185" s="76"/>
      <c r="EF185" s="76"/>
      <c r="EG185" s="79" t="str">
        <f t="shared" si="234"/>
        <v xml:space="preserve"> </v>
      </c>
      <c r="EH185" s="76"/>
      <c r="EI185" s="76"/>
      <c r="EJ185" s="79" t="str">
        <f t="shared" si="235"/>
        <v xml:space="preserve"> </v>
      </c>
      <c r="EK185" s="76"/>
      <c r="EL185" s="76"/>
      <c r="EM185" s="79" t="str">
        <f t="shared" si="236"/>
        <v>Ciento Ochenta y Dos Pesos</v>
      </c>
      <c r="EN185" s="79"/>
      <c r="EO185" s="79" t="str">
        <f t="shared" si="237"/>
        <v xml:space="preserve"> </v>
      </c>
      <c r="EP185" s="76"/>
    </row>
    <row r="186" spans="1:146" hidden="1" x14ac:dyDescent="0.2">
      <c r="A186" s="74">
        <v>183</v>
      </c>
      <c r="B186" s="75" t="str">
        <f t="shared" si="167"/>
        <v>Ciento Ochenta y Tres Pesos M/L</v>
      </c>
      <c r="C186" s="76"/>
      <c r="D186" s="77">
        <f t="shared" si="168"/>
        <v>183</v>
      </c>
      <c r="E186" s="76" t="str">
        <f t="shared" si="169"/>
        <v/>
      </c>
      <c r="F186" s="76" t="str">
        <f t="shared" si="170"/>
        <v xml:space="preserve"> Pesos</v>
      </c>
      <c r="G186" s="76" t="str">
        <f t="shared" si="171"/>
        <v xml:space="preserve">  billones</v>
      </c>
      <c r="H186" s="76"/>
      <c r="I186" s="76" t="str">
        <f t="shared" si="172"/>
        <v xml:space="preserve"> Pesos</v>
      </c>
      <c r="J186" s="76" t="s">
        <v>79</v>
      </c>
      <c r="K186" s="76"/>
      <c r="L186" s="76" t="str">
        <f t="shared" si="173"/>
        <v xml:space="preserve"> Pesos</v>
      </c>
      <c r="M186" s="76" t="str">
        <f t="shared" si="174"/>
        <v xml:space="preserve">  millones</v>
      </c>
      <c r="N186" s="76"/>
      <c r="O186" s="76" t="str">
        <f t="shared" si="175"/>
        <v xml:space="preserve"> Pesos</v>
      </c>
      <c r="P186" s="76" t="s">
        <v>79</v>
      </c>
      <c r="Q186" s="76"/>
      <c r="R186" s="76" t="str">
        <f t="shared" si="176"/>
        <v xml:space="preserve"> y </v>
      </c>
      <c r="S186" s="76" t="str">
        <f t="shared" si="177"/>
        <v xml:space="preserve"> Pesos</v>
      </c>
      <c r="T186" s="76" t="str">
        <f t="shared" si="178"/>
        <v xml:space="preserve"> Centavos</v>
      </c>
      <c r="U186" s="76" t="str">
        <f t="shared" si="179"/>
        <v xml:space="preserve"> centavos</v>
      </c>
      <c r="V186" s="76">
        <v>15</v>
      </c>
      <c r="W186" s="76">
        <v>14</v>
      </c>
      <c r="X186" s="76">
        <v>13</v>
      </c>
      <c r="Y186" s="76">
        <v>12</v>
      </c>
      <c r="Z186" s="76">
        <v>11</v>
      </c>
      <c r="AA186" s="76">
        <v>10</v>
      </c>
      <c r="AB186" s="76">
        <v>9</v>
      </c>
      <c r="AC186" s="76">
        <f t="shared" si="245"/>
        <v>8</v>
      </c>
      <c r="AD186" s="76">
        <f t="shared" si="245"/>
        <v>7</v>
      </c>
      <c r="AE186" s="76">
        <f t="shared" si="245"/>
        <v>6</v>
      </c>
      <c r="AF186" s="76">
        <f t="shared" si="245"/>
        <v>5</v>
      </c>
      <c r="AG186" s="76">
        <f t="shared" si="245"/>
        <v>4</v>
      </c>
      <c r="AH186" s="76">
        <f t="shared" si="245"/>
        <v>3</v>
      </c>
      <c r="AI186" s="76">
        <f t="shared" si="245"/>
        <v>2</v>
      </c>
      <c r="AJ186" s="76">
        <f t="shared" si="245"/>
        <v>1</v>
      </c>
      <c r="AK186" s="76">
        <f t="shared" si="245"/>
        <v>0</v>
      </c>
      <c r="AL186" s="76">
        <f t="shared" si="245"/>
        <v>-1</v>
      </c>
      <c r="AM186" s="76">
        <f t="shared" si="245"/>
        <v>-2</v>
      </c>
      <c r="AN186" s="76"/>
      <c r="AO186" s="78">
        <f t="shared" si="240"/>
        <v>0</v>
      </c>
      <c r="AP186" s="78">
        <f t="shared" si="241"/>
        <v>0</v>
      </c>
      <c r="AQ186" s="78">
        <f t="shared" si="242"/>
        <v>0</v>
      </c>
      <c r="AR186" s="78">
        <f t="shared" si="239"/>
        <v>0</v>
      </c>
      <c r="AS186" s="78">
        <f t="shared" si="239"/>
        <v>0</v>
      </c>
      <c r="AT186" s="78">
        <f t="shared" si="239"/>
        <v>0</v>
      </c>
      <c r="AU186" s="78">
        <f t="shared" si="239"/>
        <v>0</v>
      </c>
      <c r="AV186" s="78">
        <f t="shared" si="239"/>
        <v>0</v>
      </c>
      <c r="AW186" s="78">
        <f t="shared" si="239"/>
        <v>0</v>
      </c>
      <c r="AX186" s="78">
        <f t="shared" si="239"/>
        <v>0</v>
      </c>
      <c r="AY186" s="78">
        <f t="shared" si="239"/>
        <v>0</v>
      </c>
      <c r="AZ186" s="78">
        <f t="shared" si="239"/>
        <v>0</v>
      </c>
      <c r="BA186" s="78">
        <f t="shared" si="239"/>
        <v>1</v>
      </c>
      <c r="BB186" s="78">
        <f t="shared" si="243"/>
        <v>18</v>
      </c>
      <c r="BC186" s="78">
        <f t="shared" si="243"/>
        <v>183</v>
      </c>
      <c r="BD186" s="78">
        <f t="shared" si="243"/>
        <v>1830</v>
      </c>
      <c r="BE186" s="78">
        <f t="shared" si="243"/>
        <v>18300</v>
      </c>
      <c r="BF186" s="76"/>
      <c r="BG186" s="76">
        <f t="shared" si="180"/>
        <v>0</v>
      </c>
      <c r="BH186" s="78">
        <f t="shared" si="181"/>
        <v>0</v>
      </c>
      <c r="BI186" s="78">
        <f t="shared" si="182"/>
        <v>0</v>
      </c>
      <c r="BJ186" s="78">
        <f t="shared" si="183"/>
        <v>0</v>
      </c>
      <c r="BK186" s="78">
        <f t="shared" si="184"/>
        <v>0</v>
      </c>
      <c r="BL186" s="78">
        <f t="shared" si="185"/>
        <v>0</v>
      </c>
      <c r="BM186" s="78">
        <f t="shared" si="186"/>
        <v>0</v>
      </c>
      <c r="BN186" s="78">
        <f t="shared" si="187"/>
        <v>0</v>
      </c>
      <c r="BO186" s="78">
        <f t="shared" si="188"/>
        <v>0</v>
      </c>
      <c r="BP186" s="78">
        <f t="shared" si="189"/>
        <v>0</v>
      </c>
      <c r="BQ186" s="78">
        <f t="shared" si="190"/>
        <v>0</v>
      </c>
      <c r="BR186" s="78">
        <f t="shared" si="191"/>
        <v>0</v>
      </c>
      <c r="BS186" s="78">
        <f t="shared" si="192"/>
        <v>100</v>
      </c>
      <c r="BT186" s="78">
        <f t="shared" si="193"/>
        <v>80</v>
      </c>
      <c r="BU186" s="78">
        <f t="shared" si="194"/>
        <v>3</v>
      </c>
      <c r="BV186" s="78">
        <f t="shared" si="195"/>
        <v>0</v>
      </c>
      <c r="BW186" s="78">
        <f t="shared" si="196"/>
        <v>0</v>
      </c>
      <c r="BX186" s="76"/>
      <c r="BY186" s="76"/>
      <c r="BZ186" s="78">
        <f t="shared" si="197"/>
        <v>0</v>
      </c>
      <c r="CA186" s="78"/>
      <c r="CB186" s="78"/>
      <c r="CC186" s="78">
        <f t="shared" si="198"/>
        <v>0</v>
      </c>
      <c r="CD186" s="78"/>
      <c r="CE186" s="78"/>
      <c r="CF186" s="78">
        <f t="shared" si="199"/>
        <v>0</v>
      </c>
      <c r="CG186" s="76"/>
      <c r="CH186" s="78"/>
      <c r="CI186" s="78">
        <f t="shared" si="200"/>
        <v>0</v>
      </c>
      <c r="CJ186" s="76"/>
      <c r="CK186" s="78"/>
      <c r="CL186" s="78">
        <f t="shared" si="201"/>
        <v>83</v>
      </c>
      <c r="CM186" s="76"/>
      <c r="CN186" s="78">
        <f t="shared" si="202"/>
        <v>0</v>
      </c>
      <c r="CO186" s="76"/>
      <c r="CP186" s="76"/>
      <c r="CQ186" s="76" t="str">
        <f t="shared" si="203"/>
        <v/>
      </c>
      <c r="CR186" s="76" t="str">
        <f t="shared" si="204"/>
        <v/>
      </c>
      <c r="CS186" s="76" t="str">
        <f t="shared" si="205"/>
        <v xml:space="preserve">   billones</v>
      </c>
      <c r="CT186" s="76" t="str">
        <f t="shared" si="206"/>
        <v/>
      </c>
      <c r="CU186" s="76" t="str">
        <f t="shared" si="207"/>
        <v/>
      </c>
      <c r="CV186" s="76" t="str">
        <f t="shared" si="208"/>
        <v xml:space="preserve">  mil</v>
      </c>
      <c r="CW186" s="76" t="str">
        <f t="shared" si="209"/>
        <v/>
      </c>
      <c r="CX186" s="76" t="str">
        <f t="shared" si="210"/>
        <v/>
      </c>
      <c r="CY186" s="76" t="str">
        <f t="shared" si="211"/>
        <v xml:space="preserve">   millones</v>
      </c>
      <c r="CZ186" s="76" t="str">
        <f t="shared" si="212"/>
        <v/>
      </c>
      <c r="DA186" s="76" t="str">
        <f t="shared" si="213"/>
        <v/>
      </c>
      <c r="DB186" s="76" t="str">
        <f t="shared" si="214"/>
        <v xml:space="preserve">  mil</v>
      </c>
      <c r="DC186" s="76" t="str">
        <f t="shared" si="215"/>
        <v xml:space="preserve">Ciento </v>
      </c>
      <c r="DD186" s="76" t="str">
        <f t="shared" si="216"/>
        <v xml:space="preserve">Ochenta y </v>
      </c>
      <c r="DE186" s="76" t="str">
        <f t="shared" si="217"/>
        <v>Tres Pesos</v>
      </c>
      <c r="DF186" s="76" t="str">
        <f t="shared" si="218"/>
        <v xml:space="preserve">  Centavos</v>
      </c>
      <c r="DG186" s="76" t="str">
        <f t="shared" si="219"/>
        <v xml:space="preserve">  centavos</v>
      </c>
      <c r="DH186" s="76" t="str">
        <f t="shared" si="220"/>
        <v xml:space="preserve"> </v>
      </c>
      <c r="DI186" s="76" t="str">
        <f t="shared" si="221"/>
        <v/>
      </c>
      <c r="DJ186" s="76"/>
      <c r="DK186" s="76" t="str">
        <f t="shared" si="222"/>
        <v xml:space="preserve"> </v>
      </c>
      <c r="DL186" s="76" t="str">
        <f t="shared" si="223"/>
        <v/>
      </c>
      <c r="DM186" s="76"/>
      <c r="DN186" s="76" t="str">
        <f t="shared" si="224"/>
        <v xml:space="preserve"> </v>
      </c>
      <c r="DO186" s="76" t="str">
        <f t="shared" si="225"/>
        <v/>
      </c>
      <c r="DP186" s="76"/>
      <c r="DQ186" s="76" t="str">
        <f t="shared" si="226"/>
        <v xml:space="preserve"> </v>
      </c>
      <c r="DR186" s="76" t="str">
        <f t="shared" si="227"/>
        <v/>
      </c>
      <c r="DS186" s="76"/>
      <c r="DT186" s="76" t="e">
        <f t="shared" si="228"/>
        <v>#N/A</v>
      </c>
      <c r="DU186" s="76" t="str">
        <f t="shared" si="229"/>
        <v xml:space="preserve"> Pesos</v>
      </c>
      <c r="DV186" s="76" t="str">
        <f t="shared" si="230"/>
        <v xml:space="preserve"> </v>
      </c>
      <c r="DW186" s="76" t="str">
        <f t="shared" si="231"/>
        <v/>
      </c>
      <c r="DX186" s="76"/>
      <c r="DY186" s="76"/>
      <c r="DZ186" s="76"/>
      <c r="EA186" s="76" t="str">
        <f t="shared" si="232"/>
        <v xml:space="preserve"> </v>
      </c>
      <c r="EB186" s="76"/>
      <c r="EC186" s="76"/>
      <c r="ED186" s="76" t="str">
        <f t="shared" si="233"/>
        <v xml:space="preserve"> </v>
      </c>
      <c r="EE186" s="76"/>
      <c r="EF186" s="76"/>
      <c r="EG186" s="79" t="str">
        <f t="shared" si="234"/>
        <v xml:space="preserve"> </v>
      </c>
      <c r="EH186" s="76"/>
      <c r="EI186" s="76"/>
      <c r="EJ186" s="79" t="str">
        <f t="shared" si="235"/>
        <v xml:space="preserve"> </v>
      </c>
      <c r="EK186" s="76"/>
      <c r="EL186" s="76"/>
      <c r="EM186" s="79" t="str">
        <f t="shared" si="236"/>
        <v>Ciento Ochenta y Tres Pesos</v>
      </c>
      <c r="EN186" s="79"/>
      <c r="EO186" s="79" t="str">
        <f t="shared" si="237"/>
        <v xml:space="preserve"> </v>
      </c>
      <c r="EP186" s="76"/>
    </row>
    <row r="187" spans="1:146" hidden="1" x14ac:dyDescent="0.2">
      <c r="A187" s="74">
        <v>184</v>
      </c>
      <c r="B187" s="75" t="str">
        <f t="shared" si="167"/>
        <v>Ciento Ochenta y Cuatro Pesos M/L</v>
      </c>
      <c r="C187" s="76"/>
      <c r="D187" s="77">
        <f t="shared" si="168"/>
        <v>184</v>
      </c>
      <c r="E187" s="76" t="str">
        <f t="shared" si="169"/>
        <v/>
      </c>
      <c r="F187" s="76" t="str">
        <f t="shared" si="170"/>
        <v xml:space="preserve"> Pesos</v>
      </c>
      <c r="G187" s="76" t="str">
        <f t="shared" si="171"/>
        <v xml:space="preserve">  billones</v>
      </c>
      <c r="H187" s="76"/>
      <c r="I187" s="76" t="str">
        <f t="shared" si="172"/>
        <v xml:space="preserve"> Pesos</v>
      </c>
      <c r="J187" s="76" t="s">
        <v>79</v>
      </c>
      <c r="K187" s="76"/>
      <c r="L187" s="76" t="str">
        <f t="shared" si="173"/>
        <v xml:space="preserve"> Pesos</v>
      </c>
      <c r="M187" s="76" t="str">
        <f t="shared" si="174"/>
        <v xml:space="preserve">  millones</v>
      </c>
      <c r="N187" s="76"/>
      <c r="O187" s="76" t="str">
        <f t="shared" si="175"/>
        <v xml:space="preserve"> Pesos</v>
      </c>
      <c r="P187" s="76" t="s">
        <v>79</v>
      </c>
      <c r="Q187" s="76"/>
      <c r="R187" s="76" t="str">
        <f t="shared" si="176"/>
        <v xml:space="preserve"> y </v>
      </c>
      <c r="S187" s="76" t="str">
        <f t="shared" si="177"/>
        <v xml:space="preserve"> Pesos</v>
      </c>
      <c r="T187" s="76" t="str">
        <f t="shared" si="178"/>
        <v xml:space="preserve"> Centavos</v>
      </c>
      <c r="U187" s="76" t="str">
        <f t="shared" si="179"/>
        <v xml:space="preserve"> centavos</v>
      </c>
      <c r="V187" s="76">
        <v>15</v>
      </c>
      <c r="W187" s="76">
        <v>14</v>
      </c>
      <c r="X187" s="76">
        <v>13</v>
      </c>
      <c r="Y187" s="76">
        <v>12</v>
      </c>
      <c r="Z187" s="76">
        <v>11</v>
      </c>
      <c r="AA187" s="76">
        <v>10</v>
      </c>
      <c r="AB187" s="76">
        <v>9</v>
      </c>
      <c r="AC187" s="76">
        <f t="shared" si="245"/>
        <v>8</v>
      </c>
      <c r="AD187" s="76">
        <f t="shared" si="245"/>
        <v>7</v>
      </c>
      <c r="AE187" s="76">
        <f t="shared" si="245"/>
        <v>6</v>
      </c>
      <c r="AF187" s="76">
        <f t="shared" si="245"/>
        <v>5</v>
      </c>
      <c r="AG187" s="76">
        <f t="shared" si="245"/>
        <v>4</v>
      </c>
      <c r="AH187" s="76">
        <f t="shared" si="245"/>
        <v>3</v>
      </c>
      <c r="AI187" s="76">
        <f t="shared" si="245"/>
        <v>2</v>
      </c>
      <c r="AJ187" s="76">
        <f t="shared" si="245"/>
        <v>1</v>
      </c>
      <c r="AK187" s="76">
        <f t="shared" si="245"/>
        <v>0</v>
      </c>
      <c r="AL187" s="76">
        <f t="shared" si="245"/>
        <v>-1</v>
      </c>
      <c r="AM187" s="76">
        <f t="shared" si="245"/>
        <v>-2</v>
      </c>
      <c r="AN187" s="76"/>
      <c r="AO187" s="78">
        <f t="shared" si="240"/>
        <v>0</v>
      </c>
      <c r="AP187" s="78">
        <f t="shared" si="241"/>
        <v>0</v>
      </c>
      <c r="AQ187" s="78">
        <f t="shared" si="242"/>
        <v>0</v>
      </c>
      <c r="AR187" s="78">
        <f t="shared" si="239"/>
        <v>0</v>
      </c>
      <c r="AS187" s="78">
        <f t="shared" si="239"/>
        <v>0</v>
      </c>
      <c r="AT187" s="78">
        <f t="shared" si="239"/>
        <v>0</v>
      </c>
      <c r="AU187" s="78">
        <f t="shared" si="239"/>
        <v>0</v>
      </c>
      <c r="AV187" s="78">
        <f t="shared" si="239"/>
        <v>0</v>
      </c>
      <c r="AW187" s="78">
        <f t="shared" si="239"/>
        <v>0</v>
      </c>
      <c r="AX187" s="78">
        <f t="shared" si="239"/>
        <v>0</v>
      </c>
      <c r="AY187" s="78">
        <f t="shared" si="239"/>
        <v>0</v>
      </c>
      <c r="AZ187" s="78">
        <f t="shared" si="239"/>
        <v>0</v>
      </c>
      <c r="BA187" s="78">
        <f t="shared" si="239"/>
        <v>1</v>
      </c>
      <c r="BB187" s="78">
        <f t="shared" si="243"/>
        <v>18</v>
      </c>
      <c r="BC187" s="78">
        <f t="shared" si="243"/>
        <v>184</v>
      </c>
      <c r="BD187" s="78">
        <f t="shared" si="243"/>
        <v>1840</v>
      </c>
      <c r="BE187" s="78">
        <f t="shared" si="243"/>
        <v>18400</v>
      </c>
      <c r="BF187" s="76"/>
      <c r="BG187" s="76">
        <f t="shared" si="180"/>
        <v>0</v>
      </c>
      <c r="BH187" s="78">
        <f t="shared" si="181"/>
        <v>0</v>
      </c>
      <c r="BI187" s="78">
        <f t="shared" si="182"/>
        <v>0</v>
      </c>
      <c r="BJ187" s="78">
        <f t="shared" si="183"/>
        <v>0</v>
      </c>
      <c r="BK187" s="78">
        <f t="shared" si="184"/>
        <v>0</v>
      </c>
      <c r="BL187" s="78">
        <f t="shared" si="185"/>
        <v>0</v>
      </c>
      <c r="BM187" s="78">
        <f t="shared" si="186"/>
        <v>0</v>
      </c>
      <c r="BN187" s="78">
        <f t="shared" si="187"/>
        <v>0</v>
      </c>
      <c r="BO187" s="78">
        <f t="shared" si="188"/>
        <v>0</v>
      </c>
      <c r="BP187" s="78">
        <f t="shared" si="189"/>
        <v>0</v>
      </c>
      <c r="BQ187" s="78">
        <f t="shared" si="190"/>
        <v>0</v>
      </c>
      <c r="BR187" s="78">
        <f t="shared" si="191"/>
        <v>0</v>
      </c>
      <c r="BS187" s="78">
        <f t="shared" si="192"/>
        <v>100</v>
      </c>
      <c r="BT187" s="78">
        <f t="shared" si="193"/>
        <v>80</v>
      </c>
      <c r="BU187" s="78">
        <f t="shared" si="194"/>
        <v>4</v>
      </c>
      <c r="BV187" s="78">
        <f t="shared" si="195"/>
        <v>0</v>
      </c>
      <c r="BW187" s="78">
        <f t="shared" si="196"/>
        <v>0</v>
      </c>
      <c r="BX187" s="76"/>
      <c r="BY187" s="76"/>
      <c r="BZ187" s="78">
        <f t="shared" si="197"/>
        <v>0</v>
      </c>
      <c r="CA187" s="78"/>
      <c r="CB187" s="78"/>
      <c r="CC187" s="78">
        <f t="shared" si="198"/>
        <v>0</v>
      </c>
      <c r="CD187" s="78"/>
      <c r="CE187" s="78"/>
      <c r="CF187" s="78">
        <f t="shared" si="199"/>
        <v>0</v>
      </c>
      <c r="CG187" s="76"/>
      <c r="CH187" s="78"/>
      <c r="CI187" s="78">
        <f t="shared" si="200"/>
        <v>0</v>
      </c>
      <c r="CJ187" s="76"/>
      <c r="CK187" s="78"/>
      <c r="CL187" s="78">
        <f t="shared" si="201"/>
        <v>84</v>
      </c>
      <c r="CM187" s="76"/>
      <c r="CN187" s="78">
        <f t="shared" si="202"/>
        <v>0</v>
      </c>
      <c r="CO187" s="76"/>
      <c r="CP187" s="76"/>
      <c r="CQ187" s="76" t="str">
        <f t="shared" si="203"/>
        <v/>
      </c>
      <c r="CR187" s="76" t="str">
        <f t="shared" si="204"/>
        <v/>
      </c>
      <c r="CS187" s="76" t="str">
        <f t="shared" si="205"/>
        <v xml:space="preserve">   billones</v>
      </c>
      <c r="CT187" s="76" t="str">
        <f t="shared" si="206"/>
        <v/>
      </c>
      <c r="CU187" s="76" t="str">
        <f t="shared" si="207"/>
        <v/>
      </c>
      <c r="CV187" s="76" t="str">
        <f t="shared" si="208"/>
        <v xml:space="preserve">  mil</v>
      </c>
      <c r="CW187" s="76" t="str">
        <f t="shared" si="209"/>
        <v/>
      </c>
      <c r="CX187" s="76" t="str">
        <f t="shared" si="210"/>
        <v/>
      </c>
      <c r="CY187" s="76" t="str">
        <f t="shared" si="211"/>
        <v xml:space="preserve">   millones</v>
      </c>
      <c r="CZ187" s="76" t="str">
        <f t="shared" si="212"/>
        <v/>
      </c>
      <c r="DA187" s="76" t="str">
        <f t="shared" si="213"/>
        <v/>
      </c>
      <c r="DB187" s="76" t="str">
        <f t="shared" si="214"/>
        <v xml:space="preserve">  mil</v>
      </c>
      <c r="DC187" s="76" t="str">
        <f t="shared" si="215"/>
        <v xml:space="preserve">Ciento </v>
      </c>
      <c r="DD187" s="76" t="str">
        <f t="shared" si="216"/>
        <v xml:space="preserve">Ochenta y </v>
      </c>
      <c r="DE187" s="76" t="str">
        <f t="shared" si="217"/>
        <v>Cuatro Pesos</v>
      </c>
      <c r="DF187" s="76" t="str">
        <f t="shared" si="218"/>
        <v xml:space="preserve">  Centavos</v>
      </c>
      <c r="DG187" s="76" t="str">
        <f t="shared" si="219"/>
        <v xml:space="preserve">  centavos</v>
      </c>
      <c r="DH187" s="76" t="str">
        <f t="shared" si="220"/>
        <v xml:space="preserve"> </v>
      </c>
      <c r="DI187" s="76" t="str">
        <f t="shared" si="221"/>
        <v/>
      </c>
      <c r="DJ187" s="76"/>
      <c r="DK187" s="76" t="str">
        <f t="shared" si="222"/>
        <v xml:space="preserve"> </v>
      </c>
      <c r="DL187" s="76" t="str">
        <f t="shared" si="223"/>
        <v/>
      </c>
      <c r="DM187" s="76"/>
      <c r="DN187" s="76" t="str">
        <f t="shared" si="224"/>
        <v xml:space="preserve"> </v>
      </c>
      <c r="DO187" s="76" t="str">
        <f t="shared" si="225"/>
        <v/>
      </c>
      <c r="DP187" s="76"/>
      <c r="DQ187" s="76" t="str">
        <f t="shared" si="226"/>
        <v xml:space="preserve"> </v>
      </c>
      <c r="DR187" s="76" t="str">
        <f t="shared" si="227"/>
        <v/>
      </c>
      <c r="DS187" s="76"/>
      <c r="DT187" s="76" t="e">
        <f t="shared" si="228"/>
        <v>#N/A</v>
      </c>
      <c r="DU187" s="76" t="str">
        <f t="shared" si="229"/>
        <v xml:space="preserve"> Pesos</v>
      </c>
      <c r="DV187" s="76" t="str">
        <f t="shared" si="230"/>
        <v xml:space="preserve"> </v>
      </c>
      <c r="DW187" s="76" t="str">
        <f t="shared" si="231"/>
        <v/>
      </c>
      <c r="DX187" s="76"/>
      <c r="DY187" s="76"/>
      <c r="DZ187" s="76"/>
      <c r="EA187" s="76" t="str">
        <f t="shared" si="232"/>
        <v xml:space="preserve"> </v>
      </c>
      <c r="EB187" s="76"/>
      <c r="EC187" s="76"/>
      <c r="ED187" s="76" t="str">
        <f t="shared" si="233"/>
        <v xml:space="preserve"> </v>
      </c>
      <c r="EE187" s="76"/>
      <c r="EF187" s="76"/>
      <c r="EG187" s="79" t="str">
        <f t="shared" si="234"/>
        <v xml:space="preserve"> </v>
      </c>
      <c r="EH187" s="76"/>
      <c r="EI187" s="76"/>
      <c r="EJ187" s="79" t="str">
        <f t="shared" si="235"/>
        <v xml:space="preserve"> </v>
      </c>
      <c r="EK187" s="76"/>
      <c r="EL187" s="76"/>
      <c r="EM187" s="79" t="str">
        <f t="shared" si="236"/>
        <v>Ciento Ochenta y Cuatro Pesos</v>
      </c>
      <c r="EN187" s="79"/>
      <c r="EO187" s="79" t="str">
        <f t="shared" si="237"/>
        <v xml:space="preserve"> </v>
      </c>
      <c r="EP187" s="76"/>
    </row>
    <row r="188" spans="1:146" hidden="1" x14ac:dyDescent="0.2">
      <c r="A188" s="74">
        <v>185</v>
      </c>
      <c r="B188" s="75" t="str">
        <f t="shared" si="167"/>
        <v>Ciento Ochenta y Cinco Pesos M/L</v>
      </c>
      <c r="C188" s="76"/>
      <c r="D188" s="77">
        <f t="shared" si="168"/>
        <v>185</v>
      </c>
      <c r="E188" s="76" t="str">
        <f t="shared" si="169"/>
        <v/>
      </c>
      <c r="F188" s="76" t="str">
        <f t="shared" si="170"/>
        <v xml:space="preserve"> Pesos</v>
      </c>
      <c r="G188" s="76" t="str">
        <f t="shared" si="171"/>
        <v xml:space="preserve">  billones</v>
      </c>
      <c r="H188" s="76"/>
      <c r="I188" s="76" t="str">
        <f t="shared" si="172"/>
        <v xml:space="preserve"> Pesos</v>
      </c>
      <c r="J188" s="76" t="s">
        <v>79</v>
      </c>
      <c r="K188" s="76"/>
      <c r="L188" s="76" t="str">
        <f t="shared" si="173"/>
        <v xml:space="preserve"> Pesos</v>
      </c>
      <c r="M188" s="76" t="str">
        <f t="shared" si="174"/>
        <v xml:space="preserve">  millones</v>
      </c>
      <c r="N188" s="76"/>
      <c r="O188" s="76" t="str">
        <f t="shared" si="175"/>
        <v xml:space="preserve"> Pesos</v>
      </c>
      <c r="P188" s="76" t="s">
        <v>79</v>
      </c>
      <c r="Q188" s="76"/>
      <c r="R188" s="76" t="str">
        <f t="shared" si="176"/>
        <v xml:space="preserve"> y </v>
      </c>
      <c r="S188" s="76" t="str">
        <f t="shared" si="177"/>
        <v xml:space="preserve"> Pesos</v>
      </c>
      <c r="T188" s="76" t="str">
        <f t="shared" si="178"/>
        <v xml:space="preserve"> Centavos</v>
      </c>
      <c r="U188" s="76" t="str">
        <f t="shared" si="179"/>
        <v xml:space="preserve"> centavos</v>
      </c>
      <c r="V188" s="76">
        <v>15</v>
      </c>
      <c r="W188" s="76">
        <v>14</v>
      </c>
      <c r="X188" s="76">
        <v>13</v>
      </c>
      <c r="Y188" s="76">
        <v>12</v>
      </c>
      <c r="Z188" s="76">
        <v>11</v>
      </c>
      <c r="AA188" s="76">
        <v>10</v>
      </c>
      <c r="AB188" s="76">
        <v>9</v>
      </c>
      <c r="AC188" s="76">
        <f t="shared" si="245"/>
        <v>8</v>
      </c>
      <c r="AD188" s="76">
        <f t="shared" si="245"/>
        <v>7</v>
      </c>
      <c r="AE188" s="76">
        <f t="shared" si="245"/>
        <v>6</v>
      </c>
      <c r="AF188" s="76">
        <f t="shared" si="245"/>
        <v>5</v>
      </c>
      <c r="AG188" s="76">
        <f t="shared" si="245"/>
        <v>4</v>
      </c>
      <c r="AH188" s="76">
        <f t="shared" si="245"/>
        <v>3</v>
      </c>
      <c r="AI188" s="76">
        <f t="shared" si="245"/>
        <v>2</v>
      </c>
      <c r="AJ188" s="76">
        <f t="shared" si="245"/>
        <v>1</v>
      </c>
      <c r="AK188" s="76">
        <f t="shared" si="245"/>
        <v>0</v>
      </c>
      <c r="AL188" s="76">
        <f t="shared" si="245"/>
        <v>-1</v>
      </c>
      <c r="AM188" s="76">
        <f t="shared" si="245"/>
        <v>-2</v>
      </c>
      <c r="AN188" s="76"/>
      <c r="AO188" s="78">
        <f t="shared" ref="AO188:AO204" si="246">INT($D188/10^W188)</f>
        <v>0</v>
      </c>
      <c r="AP188" s="78">
        <f t="shared" ref="AP188:AP204" si="247">INT($D188/10^X188)</f>
        <v>0</v>
      </c>
      <c r="AQ188" s="78">
        <f t="shared" ref="AQ188:AQ204" si="248">INT($D188/10^Y188)</f>
        <v>0</v>
      </c>
      <c r="AR188" s="78">
        <f t="shared" si="239"/>
        <v>0</v>
      </c>
      <c r="AS188" s="78">
        <f t="shared" si="239"/>
        <v>0</v>
      </c>
      <c r="AT188" s="78">
        <f t="shared" si="239"/>
        <v>0</v>
      </c>
      <c r="AU188" s="78">
        <f t="shared" si="239"/>
        <v>0</v>
      </c>
      <c r="AV188" s="78">
        <f t="shared" si="239"/>
        <v>0</v>
      </c>
      <c r="AW188" s="78">
        <f t="shared" si="239"/>
        <v>0</v>
      </c>
      <c r="AX188" s="78">
        <f t="shared" si="239"/>
        <v>0</v>
      </c>
      <c r="AY188" s="78">
        <f t="shared" si="239"/>
        <v>0</v>
      </c>
      <c r="AZ188" s="78">
        <f t="shared" si="239"/>
        <v>0</v>
      </c>
      <c r="BA188" s="78">
        <f t="shared" si="239"/>
        <v>1</v>
      </c>
      <c r="BB188" s="78">
        <f t="shared" si="243"/>
        <v>18</v>
      </c>
      <c r="BC188" s="78">
        <f t="shared" si="243"/>
        <v>185</v>
      </c>
      <c r="BD188" s="78">
        <f t="shared" si="243"/>
        <v>1850</v>
      </c>
      <c r="BE188" s="78">
        <f t="shared" si="243"/>
        <v>18500</v>
      </c>
      <c r="BF188" s="76"/>
      <c r="BG188" s="76">
        <f t="shared" si="180"/>
        <v>0</v>
      </c>
      <c r="BH188" s="78">
        <f t="shared" si="181"/>
        <v>0</v>
      </c>
      <c r="BI188" s="78">
        <f t="shared" si="182"/>
        <v>0</v>
      </c>
      <c r="BJ188" s="78">
        <f t="shared" si="183"/>
        <v>0</v>
      </c>
      <c r="BK188" s="78">
        <f t="shared" si="184"/>
        <v>0</v>
      </c>
      <c r="BL188" s="78">
        <f t="shared" si="185"/>
        <v>0</v>
      </c>
      <c r="BM188" s="78">
        <f t="shared" si="186"/>
        <v>0</v>
      </c>
      <c r="BN188" s="78">
        <f t="shared" si="187"/>
        <v>0</v>
      </c>
      <c r="BO188" s="78">
        <f t="shared" si="188"/>
        <v>0</v>
      </c>
      <c r="BP188" s="78">
        <f t="shared" si="189"/>
        <v>0</v>
      </c>
      <c r="BQ188" s="78">
        <f t="shared" si="190"/>
        <v>0</v>
      </c>
      <c r="BR188" s="78">
        <f t="shared" si="191"/>
        <v>0</v>
      </c>
      <c r="BS188" s="78">
        <f t="shared" si="192"/>
        <v>100</v>
      </c>
      <c r="BT188" s="78">
        <f t="shared" si="193"/>
        <v>80</v>
      </c>
      <c r="BU188" s="78">
        <f t="shared" si="194"/>
        <v>5</v>
      </c>
      <c r="BV188" s="78">
        <f t="shared" si="195"/>
        <v>0</v>
      </c>
      <c r="BW188" s="78">
        <f t="shared" si="196"/>
        <v>0</v>
      </c>
      <c r="BX188" s="76"/>
      <c r="BY188" s="76"/>
      <c r="BZ188" s="78">
        <f t="shared" si="197"/>
        <v>0</v>
      </c>
      <c r="CA188" s="78"/>
      <c r="CB188" s="78"/>
      <c r="CC188" s="78">
        <f t="shared" si="198"/>
        <v>0</v>
      </c>
      <c r="CD188" s="78"/>
      <c r="CE188" s="78"/>
      <c r="CF188" s="78">
        <f t="shared" si="199"/>
        <v>0</v>
      </c>
      <c r="CG188" s="76"/>
      <c r="CH188" s="78"/>
      <c r="CI188" s="78">
        <f t="shared" si="200"/>
        <v>0</v>
      </c>
      <c r="CJ188" s="76"/>
      <c r="CK188" s="78"/>
      <c r="CL188" s="78">
        <f t="shared" si="201"/>
        <v>85</v>
      </c>
      <c r="CM188" s="76"/>
      <c r="CN188" s="78">
        <f t="shared" si="202"/>
        <v>0</v>
      </c>
      <c r="CO188" s="76"/>
      <c r="CP188" s="76"/>
      <c r="CQ188" s="76" t="str">
        <f t="shared" si="203"/>
        <v/>
      </c>
      <c r="CR188" s="76" t="str">
        <f t="shared" si="204"/>
        <v/>
      </c>
      <c r="CS188" s="76" t="str">
        <f t="shared" si="205"/>
        <v xml:space="preserve">   billones</v>
      </c>
      <c r="CT188" s="76" t="str">
        <f t="shared" si="206"/>
        <v/>
      </c>
      <c r="CU188" s="76" t="str">
        <f t="shared" si="207"/>
        <v/>
      </c>
      <c r="CV188" s="76" t="str">
        <f t="shared" si="208"/>
        <v xml:space="preserve">  mil</v>
      </c>
      <c r="CW188" s="76" t="str">
        <f t="shared" si="209"/>
        <v/>
      </c>
      <c r="CX188" s="76" t="str">
        <f t="shared" si="210"/>
        <v/>
      </c>
      <c r="CY188" s="76" t="str">
        <f t="shared" si="211"/>
        <v xml:space="preserve">   millones</v>
      </c>
      <c r="CZ188" s="76" t="str">
        <f t="shared" si="212"/>
        <v/>
      </c>
      <c r="DA188" s="76" t="str">
        <f t="shared" si="213"/>
        <v/>
      </c>
      <c r="DB188" s="76" t="str">
        <f t="shared" si="214"/>
        <v xml:space="preserve">  mil</v>
      </c>
      <c r="DC188" s="76" t="str">
        <f t="shared" si="215"/>
        <v xml:space="preserve">Ciento </v>
      </c>
      <c r="DD188" s="76" t="str">
        <f t="shared" si="216"/>
        <v xml:space="preserve">Ochenta y </v>
      </c>
      <c r="DE188" s="76" t="str">
        <f t="shared" si="217"/>
        <v>Cinco Pesos</v>
      </c>
      <c r="DF188" s="76" t="str">
        <f t="shared" si="218"/>
        <v xml:space="preserve">  Centavos</v>
      </c>
      <c r="DG188" s="76" t="str">
        <f t="shared" si="219"/>
        <v xml:space="preserve">  centavos</v>
      </c>
      <c r="DH188" s="76" t="str">
        <f t="shared" si="220"/>
        <v xml:space="preserve"> </v>
      </c>
      <c r="DI188" s="76" t="str">
        <f t="shared" si="221"/>
        <v/>
      </c>
      <c r="DJ188" s="76"/>
      <c r="DK188" s="76" t="str">
        <f t="shared" si="222"/>
        <v xml:space="preserve"> </v>
      </c>
      <c r="DL188" s="76" t="str">
        <f t="shared" si="223"/>
        <v/>
      </c>
      <c r="DM188" s="76"/>
      <c r="DN188" s="76" t="str">
        <f t="shared" si="224"/>
        <v xml:space="preserve"> </v>
      </c>
      <c r="DO188" s="76" t="str">
        <f t="shared" si="225"/>
        <v/>
      </c>
      <c r="DP188" s="76"/>
      <c r="DQ188" s="76" t="str">
        <f t="shared" si="226"/>
        <v xml:space="preserve"> </v>
      </c>
      <c r="DR188" s="76" t="str">
        <f t="shared" si="227"/>
        <v/>
      </c>
      <c r="DS188" s="76"/>
      <c r="DT188" s="76" t="e">
        <f t="shared" si="228"/>
        <v>#N/A</v>
      </c>
      <c r="DU188" s="76" t="str">
        <f t="shared" si="229"/>
        <v xml:space="preserve"> Pesos</v>
      </c>
      <c r="DV188" s="76" t="str">
        <f t="shared" si="230"/>
        <v xml:space="preserve"> </v>
      </c>
      <c r="DW188" s="76" t="str">
        <f t="shared" si="231"/>
        <v/>
      </c>
      <c r="DX188" s="76"/>
      <c r="DY188" s="76"/>
      <c r="DZ188" s="76"/>
      <c r="EA188" s="76" t="str">
        <f t="shared" si="232"/>
        <v xml:space="preserve"> </v>
      </c>
      <c r="EB188" s="76"/>
      <c r="EC188" s="76"/>
      <c r="ED188" s="76" t="str">
        <f t="shared" si="233"/>
        <v xml:space="preserve"> </v>
      </c>
      <c r="EE188" s="76"/>
      <c r="EF188" s="76"/>
      <c r="EG188" s="79" t="str">
        <f t="shared" si="234"/>
        <v xml:space="preserve"> </v>
      </c>
      <c r="EH188" s="76"/>
      <c r="EI188" s="76"/>
      <c r="EJ188" s="79" t="str">
        <f t="shared" si="235"/>
        <v xml:space="preserve"> </v>
      </c>
      <c r="EK188" s="76"/>
      <c r="EL188" s="76"/>
      <c r="EM188" s="79" t="str">
        <f t="shared" si="236"/>
        <v>Ciento Ochenta y Cinco Pesos</v>
      </c>
      <c r="EN188" s="79"/>
      <c r="EO188" s="79" t="str">
        <f t="shared" si="237"/>
        <v xml:space="preserve"> </v>
      </c>
      <c r="EP188" s="76"/>
    </row>
    <row r="189" spans="1:146" hidden="1" x14ac:dyDescent="0.2">
      <c r="A189" s="74">
        <v>186</v>
      </c>
      <c r="B189" s="75" t="str">
        <f t="shared" si="167"/>
        <v>Ciento Ochenta y Seis Pesos M/L</v>
      </c>
      <c r="C189" s="76"/>
      <c r="D189" s="77">
        <f t="shared" si="168"/>
        <v>186</v>
      </c>
      <c r="E189" s="76" t="str">
        <f t="shared" si="169"/>
        <v/>
      </c>
      <c r="F189" s="76" t="str">
        <f t="shared" si="170"/>
        <v xml:space="preserve"> Pesos</v>
      </c>
      <c r="G189" s="76" t="str">
        <f t="shared" si="171"/>
        <v xml:space="preserve">  billones</v>
      </c>
      <c r="H189" s="76"/>
      <c r="I189" s="76" t="str">
        <f t="shared" si="172"/>
        <v xml:space="preserve"> Pesos</v>
      </c>
      <c r="J189" s="76" t="s">
        <v>79</v>
      </c>
      <c r="K189" s="76"/>
      <c r="L189" s="76" t="str">
        <f t="shared" si="173"/>
        <v xml:space="preserve"> Pesos</v>
      </c>
      <c r="M189" s="76" t="str">
        <f t="shared" si="174"/>
        <v xml:space="preserve">  millones</v>
      </c>
      <c r="N189" s="76"/>
      <c r="O189" s="76" t="str">
        <f t="shared" si="175"/>
        <v xml:space="preserve"> Pesos</v>
      </c>
      <c r="P189" s="76" t="s">
        <v>79</v>
      </c>
      <c r="Q189" s="76"/>
      <c r="R189" s="76" t="str">
        <f t="shared" si="176"/>
        <v xml:space="preserve"> y </v>
      </c>
      <c r="S189" s="76" t="str">
        <f t="shared" si="177"/>
        <v xml:space="preserve"> Pesos</v>
      </c>
      <c r="T189" s="76" t="str">
        <f t="shared" si="178"/>
        <v xml:space="preserve"> Centavos</v>
      </c>
      <c r="U189" s="76" t="str">
        <f t="shared" si="179"/>
        <v xml:space="preserve"> centavos</v>
      </c>
      <c r="V189" s="76">
        <v>15</v>
      </c>
      <c r="W189" s="76">
        <v>14</v>
      </c>
      <c r="X189" s="76">
        <v>13</v>
      </c>
      <c r="Y189" s="76">
        <v>12</v>
      </c>
      <c r="Z189" s="76">
        <v>11</v>
      </c>
      <c r="AA189" s="76">
        <v>10</v>
      </c>
      <c r="AB189" s="76">
        <v>9</v>
      </c>
      <c r="AC189" s="76">
        <f t="shared" si="245"/>
        <v>8</v>
      </c>
      <c r="AD189" s="76">
        <f t="shared" si="245"/>
        <v>7</v>
      </c>
      <c r="AE189" s="76">
        <f t="shared" si="245"/>
        <v>6</v>
      </c>
      <c r="AF189" s="76">
        <f t="shared" si="245"/>
        <v>5</v>
      </c>
      <c r="AG189" s="76">
        <f t="shared" si="245"/>
        <v>4</v>
      </c>
      <c r="AH189" s="76">
        <f t="shared" si="245"/>
        <v>3</v>
      </c>
      <c r="AI189" s="76">
        <f t="shared" si="245"/>
        <v>2</v>
      </c>
      <c r="AJ189" s="76">
        <f t="shared" si="245"/>
        <v>1</v>
      </c>
      <c r="AK189" s="76">
        <f t="shared" si="245"/>
        <v>0</v>
      </c>
      <c r="AL189" s="76">
        <f t="shared" si="245"/>
        <v>-1</v>
      </c>
      <c r="AM189" s="76">
        <f t="shared" si="245"/>
        <v>-2</v>
      </c>
      <c r="AN189" s="76"/>
      <c r="AO189" s="78">
        <f t="shared" si="246"/>
        <v>0</v>
      </c>
      <c r="AP189" s="78">
        <f t="shared" si="247"/>
        <v>0</v>
      </c>
      <c r="AQ189" s="78">
        <f t="shared" si="248"/>
        <v>0</v>
      </c>
      <c r="AR189" s="78">
        <f t="shared" si="239"/>
        <v>0</v>
      </c>
      <c r="AS189" s="78">
        <f t="shared" si="239"/>
        <v>0</v>
      </c>
      <c r="AT189" s="78">
        <f t="shared" si="239"/>
        <v>0</v>
      </c>
      <c r="AU189" s="78">
        <f t="shared" si="239"/>
        <v>0</v>
      </c>
      <c r="AV189" s="78">
        <f t="shared" si="239"/>
        <v>0</v>
      </c>
      <c r="AW189" s="78">
        <f t="shared" si="239"/>
        <v>0</v>
      </c>
      <c r="AX189" s="78">
        <f t="shared" si="239"/>
        <v>0</v>
      </c>
      <c r="AY189" s="78">
        <f t="shared" si="239"/>
        <v>0</v>
      </c>
      <c r="AZ189" s="78">
        <f t="shared" si="239"/>
        <v>0</v>
      </c>
      <c r="BA189" s="78">
        <f t="shared" si="239"/>
        <v>1</v>
      </c>
      <c r="BB189" s="78">
        <f t="shared" si="243"/>
        <v>18</v>
      </c>
      <c r="BC189" s="78">
        <f t="shared" si="243"/>
        <v>186</v>
      </c>
      <c r="BD189" s="78">
        <f t="shared" si="243"/>
        <v>1860</v>
      </c>
      <c r="BE189" s="78">
        <f t="shared" si="243"/>
        <v>18600</v>
      </c>
      <c r="BF189" s="76"/>
      <c r="BG189" s="76">
        <f t="shared" si="180"/>
        <v>0</v>
      </c>
      <c r="BH189" s="78">
        <f t="shared" si="181"/>
        <v>0</v>
      </c>
      <c r="BI189" s="78">
        <f t="shared" si="182"/>
        <v>0</v>
      </c>
      <c r="BJ189" s="78">
        <f t="shared" si="183"/>
        <v>0</v>
      </c>
      <c r="BK189" s="78">
        <f t="shared" si="184"/>
        <v>0</v>
      </c>
      <c r="BL189" s="78">
        <f t="shared" si="185"/>
        <v>0</v>
      </c>
      <c r="BM189" s="78">
        <f t="shared" si="186"/>
        <v>0</v>
      </c>
      <c r="BN189" s="78">
        <f t="shared" si="187"/>
        <v>0</v>
      </c>
      <c r="BO189" s="78">
        <f t="shared" si="188"/>
        <v>0</v>
      </c>
      <c r="BP189" s="78">
        <f t="shared" si="189"/>
        <v>0</v>
      </c>
      <c r="BQ189" s="78">
        <f t="shared" si="190"/>
        <v>0</v>
      </c>
      <c r="BR189" s="78">
        <f t="shared" si="191"/>
        <v>0</v>
      </c>
      <c r="BS189" s="78">
        <f t="shared" si="192"/>
        <v>100</v>
      </c>
      <c r="BT189" s="78">
        <f t="shared" si="193"/>
        <v>80</v>
      </c>
      <c r="BU189" s="78">
        <f t="shared" si="194"/>
        <v>6</v>
      </c>
      <c r="BV189" s="78">
        <f t="shared" si="195"/>
        <v>0</v>
      </c>
      <c r="BW189" s="78">
        <f t="shared" si="196"/>
        <v>0</v>
      </c>
      <c r="BX189" s="76"/>
      <c r="BY189" s="76"/>
      <c r="BZ189" s="78">
        <f t="shared" si="197"/>
        <v>0</v>
      </c>
      <c r="CA189" s="78"/>
      <c r="CB189" s="78"/>
      <c r="CC189" s="78">
        <f t="shared" si="198"/>
        <v>0</v>
      </c>
      <c r="CD189" s="78"/>
      <c r="CE189" s="78"/>
      <c r="CF189" s="78">
        <f t="shared" si="199"/>
        <v>0</v>
      </c>
      <c r="CG189" s="76"/>
      <c r="CH189" s="78"/>
      <c r="CI189" s="78">
        <f t="shared" si="200"/>
        <v>0</v>
      </c>
      <c r="CJ189" s="76"/>
      <c r="CK189" s="78"/>
      <c r="CL189" s="78">
        <f t="shared" si="201"/>
        <v>86</v>
      </c>
      <c r="CM189" s="76"/>
      <c r="CN189" s="78">
        <f t="shared" si="202"/>
        <v>0</v>
      </c>
      <c r="CO189" s="76"/>
      <c r="CP189" s="76"/>
      <c r="CQ189" s="76" t="str">
        <f t="shared" si="203"/>
        <v/>
      </c>
      <c r="CR189" s="76" t="str">
        <f t="shared" si="204"/>
        <v/>
      </c>
      <c r="CS189" s="76" t="str">
        <f t="shared" si="205"/>
        <v xml:space="preserve">   billones</v>
      </c>
      <c r="CT189" s="76" t="str">
        <f t="shared" si="206"/>
        <v/>
      </c>
      <c r="CU189" s="76" t="str">
        <f t="shared" si="207"/>
        <v/>
      </c>
      <c r="CV189" s="76" t="str">
        <f t="shared" si="208"/>
        <v xml:space="preserve">  mil</v>
      </c>
      <c r="CW189" s="76" t="str">
        <f t="shared" si="209"/>
        <v/>
      </c>
      <c r="CX189" s="76" t="str">
        <f t="shared" si="210"/>
        <v/>
      </c>
      <c r="CY189" s="76" t="str">
        <f t="shared" si="211"/>
        <v xml:space="preserve">   millones</v>
      </c>
      <c r="CZ189" s="76" t="str">
        <f t="shared" si="212"/>
        <v/>
      </c>
      <c r="DA189" s="76" t="str">
        <f t="shared" si="213"/>
        <v/>
      </c>
      <c r="DB189" s="76" t="str">
        <f t="shared" si="214"/>
        <v xml:space="preserve">  mil</v>
      </c>
      <c r="DC189" s="76" t="str">
        <f t="shared" si="215"/>
        <v xml:space="preserve">Ciento </v>
      </c>
      <c r="DD189" s="76" t="str">
        <f t="shared" si="216"/>
        <v xml:space="preserve">Ochenta y </v>
      </c>
      <c r="DE189" s="76" t="str">
        <f t="shared" si="217"/>
        <v>Seis Pesos</v>
      </c>
      <c r="DF189" s="76" t="str">
        <f t="shared" si="218"/>
        <v xml:space="preserve">  Centavos</v>
      </c>
      <c r="DG189" s="76" t="str">
        <f t="shared" si="219"/>
        <v xml:space="preserve">  centavos</v>
      </c>
      <c r="DH189" s="76" t="str">
        <f t="shared" si="220"/>
        <v xml:space="preserve"> </v>
      </c>
      <c r="DI189" s="76" t="str">
        <f t="shared" si="221"/>
        <v/>
      </c>
      <c r="DJ189" s="76"/>
      <c r="DK189" s="76" t="str">
        <f t="shared" si="222"/>
        <v xml:space="preserve"> </v>
      </c>
      <c r="DL189" s="76" t="str">
        <f t="shared" si="223"/>
        <v/>
      </c>
      <c r="DM189" s="76"/>
      <c r="DN189" s="76" t="str">
        <f t="shared" si="224"/>
        <v xml:space="preserve"> </v>
      </c>
      <c r="DO189" s="76" t="str">
        <f t="shared" si="225"/>
        <v/>
      </c>
      <c r="DP189" s="76"/>
      <c r="DQ189" s="76" t="str">
        <f t="shared" si="226"/>
        <v xml:space="preserve"> </v>
      </c>
      <c r="DR189" s="76" t="str">
        <f t="shared" si="227"/>
        <v/>
      </c>
      <c r="DS189" s="76"/>
      <c r="DT189" s="76" t="e">
        <f t="shared" si="228"/>
        <v>#N/A</v>
      </c>
      <c r="DU189" s="76" t="str">
        <f t="shared" si="229"/>
        <v xml:space="preserve"> Pesos</v>
      </c>
      <c r="DV189" s="76" t="str">
        <f t="shared" si="230"/>
        <v xml:space="preserve"> </v>
      </c>
      <c r="DW189" s="76" t="str">
        <f t="shared" si="231"/>
        <v/>
      </c>
      <c r="DX189" s="76"/>
      <c r="DY189" s="76"/>
      <c r="DZ189" s="76"/>
      <c r="EA189" s="76" t="str">
        <f t="shared" si="232"/>
        <v xml:space="preserve"> </v>
      </c>
      <c r="EB189" s="76"/>
      <c r="EC189" s="76"/>
      <c r="ED189" s="76" t="str">
        <f t="shared" si="233"/>
        <v xml:space="preserve"> </v>
      </c>
      <c r="EE189" s="76"/>
      <c r="EF189" s="76"/>
      <c r="EG189" s="79" t="str">
        <f t="shared" si="234"/>
        <v xml:space="preserve"> </v>
      </c>
      <c r="EH189" s="76"/>
      <c r="EI189" s="76"/>
      <c r="EJ189" s="79" t="str">
        <f t="shared" si="235"/>
        <v xml:space="preserve"> </v>
      </c>
      <c r="EK189" s="76"/>
      <c r="EL189" s="76"/>
      <c r="EM189" s="79" t="str">
        <f t="shared" si="236"/>
        <v>Ciento Ochenta y Seis Pesos</v>
      </c>
      <c r="EN189" s="79"/>
      <c r="EO189" s="79" t="str">
        <f t="shared" si="237"/>
        <v xml:space="preserve"> </v>
      </c>
      <c r="EP189" s="76"/>
    </row>
    <row r="190" spans="1:146" hidden="1" x14ac:dyDescent="0.2">
      <c r="A190" s="74">
        <v>187</v>
      </c>
      <c r="B190" s="75" t="str">
        <f t="shared" si="167"/>
        <v>Ciento Ochenta y Siete Pesos M/L</v>
      </c>
      <c r="C190" s="76"/>
      <c r="D190" s="77">
        <f t="shared" si="168"/>
        <v>187</v>
      </c>
      <c r="E190" s="76" t="str">
        <f t="shared" si="169"/>
        <v/>
      </c>
      <c r="F190" s="76" t="str">
        <f t="shared" si="170"/>
        <v xml:space="preserve"> Pesos</v>
      </c>
      <c r="G190" s="76" t="str">
        <f t="shared" si="171"/>
        <v xml:space="preserve">  billones</v>
      </c>
      <c r="H190" s="76"/>
      <c r="I190" s="76" t="str">
        <f t="shared" si="172"/>
        <v xml:space="preserve"> Pesos</v>
      </c>
      <c r="J190" s="76" t="s">
        <v>79</v>
      </c>
      <c r="K190" s="76"/>
      <c r="L190" s="76" t="str">
        <f t="shared" si="173"/>
        <v xml:space="preserve"> Pesos</v>
      </c>
      <c r="M190" s="76" t="str">
        <f t="shared" si="174"/>
        <v xml:space="preserve">  millones</v>
      </c>
      <c r="N190" s="76"/>
      <c r="O190" s="76" t="str">
        <f t="shared" si="175"/>
        <v xml:space="preserve"> Pesos</v>
      </c>
      <c r="P190" s="76" t="s">
        <v>79</v>
      </c>
      <c r="Q190" s="76"/>
      <c r="R190" s="76" t="str">
        <f t="shared" si="176"/>
        <v xml:space="preserve"> y </v>
      </c>
      <c r="S190" s="76" t="str">
        <f t="shared" si="177"/>
        <v xml:space="preserve"> Pesos</v>
      </c>
      <c r="T190" s="76" t="str">
        <f t="shared" si="178"/>
        <v xml:space="preserve"> Centavos</v>
      </c>
      <c r="U190" s="76" t="str">
        <f t="shared" si="179"/>
        <v xml:space="preserve"> centavos</v>
      </c>
      <c r="V190" s="76">
        <v>15</v>
      </c>
      <c r="W190" s="76">
        <v>14</v>
      </c>
      <c r="X190" s="76">
        <v>13</v>
      </c>
      <c r="Y190" s="76">
        <v>12</v>
      </c>
      <c r="Z190" s="76">
        <v>11</v>
      </c>
      <c r="AA190" s="76">
        <v>10</v>
      </c>
      <c r="AB190" s="76">
        <v>9</v>
      </c>
      <c r="AC190" s="76">
        <f t="shared" si="245"/>
        <v>8</v>
      </c>
      <c r="AD190" s="76">
        <f t="shared" si="245"/>
        <v>7</v>
      </c>
      <c r="AE190" s="76">
        <f t="shared" si="245"/>
        <v>6</v>
      </c>
      <c r="AF190" s="76">
        <f t="shared" si="245"/>
        <v>5</v>
      </c>
      <c r="AG190" s="76">
        <f t="shared" si="245"/>
        <v>4</v>
      </c>
      <c r="AH190" s="76">
        <f t="shared" si="245"/>
        <v>3</v>
      </c>
      <c r="AI190" s="76">
        <f t="shared" si="245"/>
        <v>2</v>
      </c>
      <c r="AJ190" s="76">
        <f t="shared" si="245"/>
        <v>1</v>
      </c>
      <c r="AK190" s="76">
        <f t="shared" si="245"/>
        <v>0</v>
      </c>
      <c r="AL190" s="76">
        <f t="shared" si="245"/>
        <v>-1</v>
      </c>
      <c r="AM190" s="76">
        <f t="shared" si="245"/>
        <v>-2</v>
      </c>
      <c r="AN190" s="76"/>
      <c r="AO190" s="78">
        <f t="shared" si="246"/>
        <v>0</v>
      </c>
      <c r="AP190" s="78">
        <f t="shared" si="247"/>
        <v>0</v>
      </c>
      <c r="AQ190" s="78">
        <f t="shared" si="248"/>
        <v>0</v>
      </c>
      <c r="AR190" s="78">
        <f t="shared" si="239"/>
        <v>0</v>
      </c>
      <c r="AS190" s="78">
        <f t="shared" si="239"/>
        <v>0</v>
      </c>
      <c r="AT190" s="78">
        <f t="shared" si="239"/>
        <v>0</v>
      </c>
      <c r="AU190" s="78">
        <f t="shared" si="239"/>
        <v>0</v>
      </c>
      <c r="AV190" s="78">
        <f t="shared" si="239"/>
        <v>0</v>
      </c>
      <c r="AW190" s="78">
        <f t="shared" si="239"/>
        <v>0</v>
      </c>
      <c r="AX190" s="78">
        <f t="shared" si="239"/>
        <v>0</v>
      </c>
      <c r="AY190" s="78">
        <f t="shared" si="239"/>
        <v>0</v>
      </c>
      <c r="AZ190" s="78">
        <f t="shared" si="239"/>
        <v>0</v>
      </c>
      <c r="BA190" s="78">
        <f t="shared" si="239"/>
        <v>1</v>
      </c>
      <c r="BB190" s="78">
        <f t="shared" si="243"/>
        <v>18</v>
      </c>
      <c r="BC190" s="78">
        <f t="shared" si="243"/>
        <v>187</v>
      </c>
      <c r="BD190" s="78">
        <f t="shared" si="243"/>
        <v>1870</v>
      </c>
      <c r="BE190" s="78">
        <f t="shared" si="243"/>
        <v>18700</v>
      </c>
      <c r="BF190" s="76"/>
      <c r="BG190" s="76">
        <f t="shared" si="180"/>
        <v>0</v>
      </c>
      <c r="BH190" s="78">
        <f t="shared" si="181"/>
        <v>0</v>
      </c>
      <c r="BI190" s="78">
        <f t="shared" si="182"/>
        <v>0</v>
      </c>
      <c r="BJ190" s="78">
        <f t="shared" si="183"/>
        <v>0</v>
      </c>
      <c r="BK190" s="78">
        <f t="shared" si="184"/>
        <v>0</v>
      </c>
      <c r="BL190" s="78">
        <f t="shared" si="185"/>
        <v>0</v>
      </c>
      <c r="BM190" s="78">
        <f t="shared" si="186"/>
        <v>0</v>
      </c>
      <c r="BN190" s="78">
        <f t="shared" si="187"/>
        <v>0</v>
      </c>
      <c r="BO190" s="78">
        <f t="shared" si="188"/>
        <v>0</v>
      </c>
      <c r="BP190" s="78">
        <f t="shared" si="189"/>
        <v>0</v>
      </c>
      <c r="BQ190" s="78">
        <f t="shared" si="190"/>
        <v>0</v>
      </c>
      <c r="BR190" s="78">
        <f t="shared" si="191"/>
        <v>0</v>
      </c>
      <c r="BS190" s="78">
        <f t="shared" si="192"/>
        <v>100</v>
      </c>
      <c r="BT190" s="78">
        <f t="shared" si="193"/>
        <v>80</v>
      </c>
      <c r="BU190" s="78">
        <f t="shared" si="194"/>
        <v>7</v>
      </c>
      <c r="BV190" s="78">
        <f t="shared" si="195"/>
        <v>0</v>
      </c>
      <c r="BW190" s="78">
        <f t="shared" si="196"/>
        <v>0</v>
      </c>
      <c r="BX190" s="76"/>
      <c r="BY190" s="76"/>
      <c r="BZ190" s="78">
        <f t="shared" si="197"/>
        <v>0</v>
      </c>
      <c r="CA190" s="78"/>
      <c r="CB190" s="78"/>
      <c r="CC190" s="78">
        <f t="shared" si="198"/>
        <v>0</v>
      </c>
      <c r="CD190" s="78"/>
      <c r="CE190" s="78"/>
      <c r="CF190" s="78">
        <f t="shared" si="199"/>
        <v>0</v>
      </c>
      <c r="CG190" s="76"/>
      <c r="CH190" s="78"/>
      <c r="CI190" s="78">
        <f t="shared" si="200"/>
        <v>0</v>
      </c>
      <c r="CJ190" s="76"/>
      <c r="CK190" s="78"/>
      <c r="CL190" s="78">
        <f t="shared" si="201"/>
        <v>87</v>
      </c>
      <c r="CM190" s="76"/>
      <c r="CN190" s="78">
        <f t="shared" si="202"/>
        <v>0</v>
      </c>
      <c r="CO190" s="76"/>
      <c r="CP190" s="76"/>
      <c r="CQ190" s="76" t="str">
        <f t="shared" si="203"/>
        <v/>
      </c>
      <c r="CR190" s="76" t="str">
        <f t="shared" si="204"/>
        <v/>
      </c>
      <c r="CS190" s="76" t="str">
        <f t="shared" si="205"/>
        <v xml:space="preserve">   billones</v>
      </c>
      <c r="CT190" s="76" t="str">
        <f t="shared" si="206"/>
        <v/>
      </c>
      <c r="CU190" s="76" t="str">
        <f t="shared" si="207"/>
        <v/>
      </c>
      <c r="CV190" s="76" t="str">
        <f t="shared" si="208"/>
        <v xml:space="preserve">  mil</v>
      </c>
      <c r="CW190" s="76" t="str">
        <f t="shared" si="209"/>
        <v/>
      </c>
      <c r="CX190" s="76" t="str">
        <f t="shared" si="210"/>
        <v/>
      </c>
      <c r="CY190" s="76" t="str">
        <f t="shared" si="211"/>
        <v xml:space="preserve">   millones</v>
      </c>
      <c r="CZ190" s="76" t="str">
        <f t="shared" si="212"/>
        <v/>
      </c>
      <c r="DA190" s="76" t="str">
        <f t="shared" si="213"/>
        <v/>
      </c>
      <c r="DB190" s="76" t="str">
        <f t="shared" si="214"/>
        <v xml:space="preserve">  mil</v>
      </c>
      <c r="DC190" s="76" t="str">
        <f t="shared" si="215"/>
        <v xml:space="preserve">Ciento </v>
      </c>
      <c r="DD190" s="76" t="str">
        <f t="shared" si="216"/>
        <v xml:space="preserve">Ochenta y </v>
      </c>
      <c r="DE190" s="76" t="str">
        <f t="shared" si="217"/>
        <v>Siete Pesos</v>
      </c>
      <c r="DF190" s="76" t="str">
        <f t="shared" si="218"/>
        <v xml:space="preserve">  Centavos</v>
      </c>
      <c r="DG190" s="76" t="str">
        <f t="shared" si="219"/>
        <v xml:space="preserve">  centavos</v>
      </c>
      <c r="DH190" s="76" t="str">
        <f t="shared" si="220"/>
        <v xml:space="preserve"> </v>
      </c>
      <c r="DI190" s="76" t="str">
        <f t="shared" si="221"/>
        <v/>
      </c>
      <c r="DJ190" s="76"/>
      <c r="DK190" s="76" t="str">
        <f t="shared" si="222"/>
        <v xml:space="preserve"> </v>
      </c>
      <c r="DL190" s="76" t="str">
        <f t="shared" si="223"/>
        <v/>
      </c>
      <c r="DM190" s="76"/>
      <c r="DN190" s="76" t="str">
        <f t="shared" si="224"/>
        <v xml:space="preserve"> </v>
      </c>
      <c r="DO190" s="76" t="str">
        <f t="shared" si="225"/>
        <v/>
      </c>
      <c r="DP190" s="76"/>
      <c r="DQ190" s="76" t="str">
        <f t="shared" si="226"/>
        <v xml:space="preserve"> </v>
      </c>
      <c r="DR190" s="76" t="str">
        <f t="shared" si="227"/>
        <v/>
      </c>
      <c r="DS190" s="76"/>
      <c r="DT190" s="76" t="e">
        <f t="shared" si="228"/>
        <v>#N/A</v>
      </c>
      <c r="DU190" s="76" t="str">
        <f t="shared" si="229"/>
        <v xml:space="preserve"> Pesos</v>
      </c>
      <c r="DV190" s="76" t="str">
        <f t="shared" si="230"/>
        <v xml:space="preserve"> </v>
      </c>
      <c r="DW190" s="76" t="str">
        <f t="shared" si="231"/>
        <v/>
      </c>
      <c r="DX190" s="76"/>
      <c r="DY190" s="76"/>
      <c r="DZ190" s="76"/>
      <c r="EA190" s="76" t="str">
        <f t="shared" si="232"/>
        <v xml:space="preserve"> </v>
      </c>
      <c r="EB190" s="76"/>
      <c r="EC190" s="76"/>
      <c r="ED190" s="76" t="str">
        <f t="shared" si="233"/>
        <v xml:space="preserve"> </v>
      </c>
      <c r="EE190" s="76"/>
      <c r="EF190" s="76"/>
      <c r="EG190" s="79" t="str">
        <f t="shared" si="234"/>
        <v xml:space="preserve"> </v>
      </c>
      <c r="EH190" s="76"/>
      <c r="EI190" s="76"/>
      <c r="EJ190" s="79" t="str">
        <f t="shared" si="235"/>
        <v xml:space="preserve"> </v>
      </c>
      <c r="EK190" s="76"/>
      <c r="EL190" s="76"/>
      <c r="EM190" s="79" t="str">
        <f t="shared" si="236"/>
        <v>Ciento Ochenta y Siete Pesos</v>
      </c>
      <c r="EN190" s="79"/>
      <c r="EO190" s="79" t="str">
        <f t="shared" si="237"/>
        <v xml:space="preserve"> </v>
      </c>
      <c r="EP190" s="76"/>
    </row>
    <row r="191" spans="1:146" hidden="1" x14ac:dyDescent="0.2">
      <c r="A191" s="74">
        <v>188</v>
      </c>
      <c r="B191" s="75" t="str">
        <f t="shared" si="167"/>
        <v>Ciento Ochenta y Ocho Pesos M/L</v>
      </c>
      <c r="C191" s="76"/>
      <c r="D191" s="77">
        <f t="shared" si="168"/>
        <v>188</v>
      </c>
      <c r="E191" s="76" t="str">
        <f t="shared" si="169"/>
        <v/>
      </c>
      <c r="F191" s="76" t="str">
        <f t="shared" si="170"/>
        <v xml:space="preserve"> Pesos</v>
      </c>
      <c r="G191" s="76" t="str">
        <f t="shared" si="171"/>
        <v xml:space="preserve">  billones</v>
      </c>
      <c r="H191" s="76"/>
      <c r="I191" s="76" t="str">
        <f t="shared" si="172"/>
        <v xml:space="preserve"> Pesos</v>
      </c>
      <c r="J191" s="76" t="s">
        <v>79</v>
      </c>
      <c r="K191" s="76"/>
      <c r="L191" s="76" t="str">
        <f t="shared" si="173"/>
        <v xml:space="preserve"> Pesos</v>
      </c>
      <c r="M191" s="76" t="str">
        <f t="shared" si="174"/>
        <v xml:space="preserve">  millones</v>
      </c>
      <c r="N191" s="76"/>
      <c r="O191" s="76" t="str">
        <f t="shared" si="175"/>
        <v xml:space="preserve"> Pesos</v>
      </c>
      <c r="P191" s="76" t="s">
        <v>79</v>
      </c>
      <c r="Q191" s="76"/>
      <c r="R191" s="76" t="str">
        <f t="shared" si="176"/>
        <v xml:space="preserve"> y </v>
      </c>
      <c r="S191" s="76" t="str">
        <f t="shared" si="177"/>
        <v xml:space="preserve"> Pesos</v>
      </c>
      <c r="T191" s="76" t="str">
        <f t="shared" si="178"/>
        <v xml:space="preserve"> Centavos</v>
      </c>
      <c r="U191" s="76" t="str">
        <f t="shared" si="179"/>
        <v xml:space="preserve"> centavos</v>
      </c>
      <c r="V191" s="76">
        <v>15</v>
      </c>
      <c r="W191" s="76">
        <v>14</v>
      </c>
      <c r="X191" s="76">
        <v>13</v>
      </c>
      <c r="Y191" s="76">
        <v>12</v>
      </c>
      <c r="Z191" s="76">
        <v>11</v>
      </c>
      <c r="AA191" s="76">
        <v>10</v>
      </c>
      <c r="AB191" s="76">
        <v>9</v>
      </c>
      <c r="AC191" s="76">
        <f t="shared" si="245"/>
        <v>8</v>
      </c>
      <c r="AD191" s="76">
        <f t="shared" si="245"/>
        <v>7</v>
      </c>
      <c r="AE191" s="76">
        <f t="shared" si="245"/>
        <v>6</v>
      </c>
      <c r="AF191" s="76">
        <f t="shared" si="245"/>
        <v>5</v>
      </c>
      <c r="AG191" s="76">
        <f t="shared" si="245"/>
        <v>4</v>
      </c>
      <c r="AH191" s="76">
        <f t="shared" si="245"/>
        <v>3</v>
      </c>
      <c r="AI191" s="76">
        <f t="shared" si="245"/>
        <v>2</v>
      </c>
      <c r="AJ191" s="76">
        <f t="shared" si="245"/>
        <v>1</v>
      </c>
      <c r="AK191" s="76">
        <f t="shared" si="245"/>
        <v>0</v>
      </c>
      <c r="AL191" s="76">
        <f t="shared" si="245"/>
        <v>-1</v>
      </c>
      <c r="AM191" s="76">
        <f t="shared" si="245"/>
        <v>-2</v>
      </c>
      <c r="AN191" s="76"/>
      <c r="AO191" s="78">
        <f t="shared" si="246"/>
        <v>0</v>
      </c>
      <c r="AP191" s="78">
        <f t="shared" si="247"/>
        <v>0</v>
      </c>
      <c r="AQ191" s="78">
        <f t="shared" si="248"/>
        <v>0</v>
      </c>
      <c r="AR191" s="78">
        <f t="shared" si="239"/>
        <v>0</v>
      </c>
      <c r="AS191" s="78">
        <f t="shared" si="239"/>
        <v>0</v>
      </c>
      <c r="AT191" s="78">
        <f t="shared" si="239"/>
        <v>0</v>
      </c>
      <c r="AU191" s="78">
        <f t="shared" si="239"/>
        <v>0</v>
      </c>
      <c r="AV191" s="78">
        <f t="shared" si="239"/>
        <v>0</v>
      </c>
      <c r="AW191" s="78">
        <f t="shared" si="239"/>
        <v>0</v>
      </c>
      <c r="AX191" s="78">
        <f t="shared" si="239"/>
        <v>0</v>
      </c>
      <c r="AY191" s="78">
        <f t="shared" si="239"/>
        <v>0</v>
      </c>
      <c r="AZ191" s="78">
        <f t="shared" si="239"/>
        <v>0</v>
      </c>
      <c r="BA191" s="78">
        <f t="shared" si="239"/>
        <v>1</v>
      </c>
      <c r="BB191" s="78">
        <f t="shared" si="243"/>
        <v>18</v>
      </c>
      <c r="BC191" s="78">
        <f t="shared" si="243"/>
        <v>188</v>
      </c>
      <c r="BD191" s="78">
        <f t="shared" si="243"/>
        <v>1880</v>
      </c>
      <c r="BE191" s="78">
        <f t="shared" si="243"/>
        <v>18800</v>
      </c>
      <c r="BF191" s="76"/>
      <c r="BG191" s="76">
        <f t="shared" si="180"/>
        <v>0</v>
      </c>
      <c r="BH191" s="78">
        <f t="shared" si="181"/>
        <v>0</v>
      </c>
      <c r="BI191" s="78">
        <f t="shared" si="182"/>
        <v>0</v>
      </c>
      <c r="BJ191" s="78">
        <f t="shared" si="183"/>
        <v>0</v>
      </c>
      <c r="BK191" s="78">
        <f t="shared" si="184"/>
        <v>0</v>
      </c>
      <c r="BL191" s="78">
        <f t="shared" si="185"/>
        <v>0</v>
      </c>
      <c r="BM191" s="78">
        <f t="shared" si="186"/>
        <v>0</v>
      </c>
      <c r="BN191" s="78">
        <f t="shared" si="187"/>
        <v>0</v>
      </c>
      <c r="BO191" s="78">
        <f t="shared" si="188"/>
        <v>0</v>
      </c>
      <c r="BP191" s="78">
        <f t="shared" si="189"/>
        <v>0</v>
      </c>
      <c r="BQ191" s="78">
        <f t="shared" si="190"/>
        <v>0</v>
      </c>
      <c r="BR191" s="78">
        <f t="shared" si="191"/>
        <v>0</v>
      </c>
      <c r="BS191" s="78">
        <f t="shared" si="192"/>
        <v>100</v>
      </c>
      <c r="BT191" s="78">
        <f t="shared" si="193"/>
        <v>80</v>
      </c>
      <c r="BU191" s="78">
        <f t="shared" si="194"/>
        <v>8</v>
      </c>
      <c r="BV191" s="78">
        <f t="shared" si="195"/>
        <v>0</v>
      </c>
      <c r="BW191" s="78">
        <f t="shared" si="196"/>
        <v>0</v>
      </c>
      <c r="BX191" s="76"/>
      <c r="BY191" s="76"/>
      <c r="BZ191" s="78">
        <f t="shared" si="197"/>
        <v>0</v>
      </c>
      <c r="CA191" s="78"/>
      <c r="CB191" s="78"/>
      <c r="CC191" s="78">
        <f t="shared" si="198"/>
        <v>0</v>
      </c>
      <c r="CD191" s="78"/>
      <c r="CE191" s="78"/>
      <c r="CF191" s="78">
        <f t="shared" si="199"/>
        <v>0</v>
      </c>
      <c r="CG191" s="76"/>
      <c r="CH191" s="78"/>
      <c r="CI191" s="78">
        <f t="shared" si="200"/>
        <v>0</v>
      </c>
      <c r="CJ191" s="76"/>
      <c r="CK191" s="78"/>
      <c r="CL191" s="78">
        <f t="shared" si="201"/>
        <v>88</v>
      </c>
      <c r="CM191" s="76"/>
      <c r="CN191" s="78">
        <f t="shared" si="202"/>
        <v>0</v>
      </c>
      <c r="CO191" s="76"/>
      <c r="CP191" s="76"/>
      <c r="CQ191" s="76" t="str">
        <f t="shared" si="203"/>
        <v/>
      </c>
      <c r="CR191" s="76" t="str">
        <f t="shared" si="204"/>
        <v/>
      </c>
      <c r="CS191" s="76" t="str">
        <f t="shared" si="205"/>
        <v xml:space="preserve">   billones</v>
      </c>
      <c r="CT191" s="76" t="str">
        <f t="shared" si="206"/>
        <v/>
      </c>
      <c r="CU191" s="76" t="str">
        <f t="shared" si="207"/>
        <v/>
      </c>
      <c r="CV191" s="76" t="str">
        <f t="shared" si="208"/>
        <v xml:space="preserve">  mil</v>
      </c>
      <c r="CW191" s="76" t="str">
        <f t="shared" si="209"/>
        <v/>
      </c>
      <c r="CX191" s="76" t="str">
        <f t="shared" si="210"/>
        <v/>
      </c>
      <c r="CY191" s="76" t="str">
        <f t="shared" si="211"/>
        <v xml:space="preserve">   millones</v>
      </c>
      <c r="CZ191" s="76" t="str">
        <f t="shared" si="212"/>
        <v/>
      </c>
      <c r="DA191" s="76" t="str">
        <f t="shared" si="213"/>
        <v/>
      </c>
      <c r="DB191" s="76" t="str">
        <f t="shared" si="214"/>
        <v xml:space="preserve">  mil</v>
      </c>
      <c r="DC191" s="76" t="str">
        <f t="shared" si="215"/>
        <v xml:space="preserve">Ciento </v>
      </c>
      <c r="DD191" s="76" t="str">
        <f t="shared" si="216"/>
        <v xml:space="preserve">Ochenta y </v>
      </c>
      <c r="DE191" s="76" t="str">
        <f t="shared" si="217"/>
        <v>Ocho Pesos</v>
      </c>
      <c r="DF191" s="76" t="str">
        <f t="shared" si="218"/>
        <v xml:space="preserve">  Centavos</v>
      </c>
      <c r="DG191" s="76" t="str">
        <f t="shared" si="219"/>
        <v xml:space="preserve">  centavos</v>
      </c>
      <c r="DH191" s="76" t="str">
        <f t="shared" si="220"/>
        <v xml:space="preserve"> </v>
      </c>
      <c r="DI191" s="76" t="str">
        <f t="shared" si="221"/>
        <v/>
      </c>
      <c r="DJ191" s="76"/>
      <c r="DK191" s="76" t="str">
        <f t="shared" si="222"/>
        <v xml:space="preserve"> </v>
      </c>
      <c r="DL191" s="76" t="str">
        <f t="shared" si="223"/>
        <v/>
      </c>
      <c r="DM191" s="76"/>
      <c r="DN191" s="76" t="str">
        <f t="shared" si="224"/>
        <v xml:space="preserve"> </v>
      </c>
      <c r="DO191" s="76" t="str">
        <f t="shared" si="225"/>
        <v/>
      </c>
      <c r="DP191" s="76"/>
      <c r="DQ191" s="76" t="str">
        <f t="shared" si="226"/>
        <v xml:space="preserve"> </v>
      </c>
      <c r="DR191" s="76" t="str">
        <f t="shared" si="227"/>
        <v/>
      </c>
      <c r="DS191" s="76"/>
      <c r="DT191" s="76" t="e">
        <f t="shared" si="228"/>
        <v>#N/A</v>
      </c>
      <c r="DU191" s="76" t="str">
        <f t="shared" si="229"/>
        <v xml:space="preserve"> Pesos</v>
      </c>
      <c r="DV191" s="76" t="str">
        <f t="shared" si="230"/>
        <v xml:space="preserve"> </v>
      </c>
      <c r="DW191" s="76" t="str">
        <f t="shared" si="231"/>
        <v/>
      </c>
      <c r="DX191" s="76"/>
      <c r="DY191" s="76"/>
      <c r="DZ191" s="76"/>
      <c r="EA191" s="76" t="str">
        <f t="shared" si="232"/>
        <v xml:space="preserve"> </v>
      </c>
      <c r="EB191" s="76"/>
      <c r="EC191" s="76"/>
      <c r="ED191" s="76" t="str">
        <f t="shared" si="233"/>
        <v xml:space="preserve"> </v>
      </c>
      <c r="EE191" s="76"/>
      <c r="EF191" s="76"/>
      <c r="EG191" s="79" t="str">
        <f t="shared" si="234"/>
        <v xml:space="preserve"> </v>
      </c>
      <c r="EH191" s="76"/>
      <c r="EI191" s="76"/>
      <c r="EJ191" s="79" t="str">
        <f t="shared" si="235"/>
        <v xml:space="preserve"> </v>
      </c>
      <c r="EK191" s="76"/>
      <c r="EL191" s="76"/>
      <c r="EM191" s="79" t="str">
        <f t="shared" si="236"/>
        <v>Ciento Ochenta y Ocho Pesos</v>
      </c>
      <c r="EN191" s="79"/>
      <c r="EO191" s="79" t="str">
        <f t="shared" si="237"/>
        <v xml:space="preserve"> </v>
      </c>
      <c r="EP191" s="76"/>
    </row>
    <row r="192" spans="1:146" hidden="1" x14ac:dyDescent="0.2">
      <c r="A192" s="74">
        <v>189</v>
      </c>
      <c r="B192" s="75" t="str">
        <f t="shared" si="167"/>
        <v>Ciento Ochenta y Nueve Pesos M/L</v>
      </c>
      <c r="C192" s="76"/>
      <c r="D192" s="77">
        <f t="shared" si="168"/>
        <v>189</v>
      </c>
      <c r="E192" s="76" t="str">
        <f t="shared" si="169"/>
        <v/>
      </c>
      <c r="F192" s="76" t="str">
        <f t="shared" si="170"/>
        <v xml:space="preserve"> Pesos</v>
      </c>
      <c r="G192" s="76" t="str">
        <f t="shared" si="171"/>
        <v xml:space="preserve">  billones</v>
      </c>
      <c r="H192" s="76"/>
      <c r="I192" s="76" t="str">
        <f t="shared" si="172"/>
        <v xml:space="preserve"> Pesos</v>
      </c>
      <c r="J192" s="76" t="s">
        <v>79</v>
      </c>
      <c r="K192" s="76"/>
      <c r="L192" s="76" t="str">
        <f t="shared" si="173"/>
        <v xml:space="preserve"> Pesos</v>
      </c>
      <c r="M192" s="76" t="str">
        <f t="shared" si="174"/>
        <v xml:space="preserve">  millones</v>
      </c>
      <c r="N192" s="76"/>
      <c r="O192" s="76" t="str">
        <f t="shared" si="175"/>
        <v xml:space="preserve"> Pesos</v>
      </c>
      <c r="P192" s="76" t="s">
        <v>79</v>
      </c>
      <c r="Q192" s="76"/>
      <c r="R192" s="76" t="str">
        <f t="shared" si="176"/>
        <v xml:space="preserve"> y </v>
      </c>
      <c r="S192" s="76" t="str">
        <f t="shared" si="177"/>
        <v xml:space="preserve"> Pesos</v>
      </c>
      <c r="T192" s="76" t="str">
        <f t="shared" si="178"/>
        <v xml:space="preserve"> Centavos</v>
      </c>
      <c r="U192" s="76" t="str">
        <f t="shared" si="179"/>
        <v xml:space="preserve"> centavos</v>
      </c>
      <c r="V192" s="76">
        <v>15</v>
      </c>
      <c r="W192" s="76">
        <v>14</v>
      </c>
      <c r="X192" s="76">
        <v>13</v>
      </c>
      <c r="Y192" s="76">
        <v>12</v>
      </c>
      <c r="Z192" s="76">
        <v>11</v>
      </c>
      <c r="AA192" s="76">
        <v>10</v>
      </c>
      <c r="AB192" s="76">
        <v>9</v>
      </c>
      <c r="AC192" s="76">
        <f t="shared" si="245"/>
        <v>8</v>
      </c>
      <c r="AD192" s="76">
        <f t="shared" si="245"/>
        <v>7</v>
      </c>
      <c r="AE192" s="76">
        <f t="shared" si="245"/>
        <v>6</v>
      </c>
      <c r="AF192" s="76">
        <f t="shared" si="245"/>
        <v>5</v>
      </c>
      <c r="AG192" s="76">
        <f t="shared" si="245"/>
        <v>4</v>
      </c>
      <c r="AH192" s="76">
        <f t="shared" si="245"/>
        <v>3</v>
      </c>
      <c r="AI192" s="76">
        <f t="shared" si="245"/>
        <v>2</v>
      </c>
      <c r="AJ192" s="76">
        <f t="shared" si="245"/>
        <v>1</v>
      </c>
      <c r="AK192" s="76">
        <f t="shared" si="245"/>
        <v>0</v>
      </c>
      <c r="AL192" s="76">
        <f t="shared" si="245"/>
        <v>-1</v>
      </c>
      <c r="AM192" s="76">
        <f t="shared" si="245"/>
        <v>-2</v>
      </c>
      <c r="AN192" s="76"/>
      <c r="AO192" s="78">
        <f t="shared" si="246"/>
        <v>0</v>
      </c>
      <c r="AP192" s="78">
        <f t="shared" si="247"/>
        <v>0</v>
      </c>
      <c r="AQ192" s="78">
        <f t="shared" si="248"/>
        <v>0</v>
      </c>
      <c r="AR192" s="78">
        <f t="shared" si="239"/>
        <v>0</v>
      </c>
      <c r="AS192" s="78">
        <f t="shared" si="239"/>
        <v>0</v>
      </c>
      <c r="AT192" s="78">
        <f t="shared" si="239"/>
        <v>0</v>
      </c>
      <c r="AU192" s="78">
        <f t="shared" si="239"/>
        <v>0</v>
      </c>
      <c r="AV192" s="78">
        <f t="shared" si="239"/>
        <v>0</v>
      </c>
      <c r="AW192" s="78">
        <f t="shared" si="239"/>
        <v>0</v>
      </c>
      <c r="AX192" s="78">
        <f t="shared" si="239"/>
        <v>0</v>
      </c>
      <c r="AY192" s="78">
        <f t="shared" si="239"/>
        <v>0</v>
      </c>
      <c r="AZ192" s="78">
        <f t="shared" si="239"/>
        <v>0</v>
      </c>
      <c r="BA192" s="78">
        <f t="shared" ref="BA192:BE255" si="249">INT($D192/10^AI192)</f>
        <v>1</v>
      </c>
      <c r="BB192" s="78">
        <f t="shared" si="243"/>
        <v>18</v>
      </c>
      <c r="BC192" s="78">
        <f t="shared" si="243"/>
        <v>189</v>
      </c>
      <c r="BD192" s="78">
        <f t="shared" si="243"/>
        <v>1890</v>
      </c>
      <c r="BE192" s="78">
        <f t="shared" si="243"/>
        <v>18900</v>
      </c>
      <c r="BF192" s="76"/>
      <c r="BG192" s="76">
        <f t="shared" si="180"/>
        <v>0</v>
      </c>
      <c r="BH192" s="78">
        <f t="shared" si="181"/>
        <v>0</v>
      </c>
      <c r="BI192" s="78">
        <f t="shared" si="182"/>
        <v>0</v>
      </c>
      <c r="BJ192" s="78">
        <f t="shared" si="183"/>
        <v>0</v>
      </c>
      <c r="BK192" s="78">
        <f t="shared" si="184"/>
        <v>0</v>
      </c>
      <c r="BL192" s="78">
        <f t="shared" si="185"/>
        <v>0</v>
      </c>
      <c r="BM192" s="78">
        <f t="shared" si="186"/>
        <v>0</v>
      </c>
      <c r="BN192" s="78">
        <f t="shared" si="187"/>
        <v>0</v>
      </c>
      <c r="BO192" s="78">
        <f t="shared" si="188"/>
        <v>0</v>
      </c>
      <c r="BP192" s="78">
        <f t="shared" si="189"/>
        <v>0</v>
      </c>
      <c r="BQ192" s="78">
        <f t="shared" si="190"/>
        <v>0</v>
      </c>
      <c r="BR192" s="78">
        <f t="shared" si="191"/>
        <v>0</v>
      </c>
      <c r="BS192" s="78">
        <f t="shared" si="192"/>
        <v>100</v>
      </c>
      <c r="BT192" s="78">
        <f t="shared" si="193"/>
        <v>80</v>
      </c>
      <c r="BU192" s="78">
        <f t="shared" si="194"/>
        <v>9</v>
      </c>
      <c r="BV192" s="78">
        <f t="shared" si="195"/>
        <v>0</v>
      </c>
      <c r="BW192" s="78">
        <f t="shared" si="196"/>
        <v>0</v>
      </c>
      <c r="BX192" s="76"/>
      <c r="BY192" s="76"/>
      <c r="BZ192" s="78">
        <f t="shared" si="197"/>
        <v>0</v>
      </c>
      <c r="CA192" s="78"/>
      <c r="CB192" s="78"/>
      <c r="CC192" s="78">
        <f t="shared" si="198"/>
        <v>0</v>
      </c>
      <c r="CD192" s="78"/>
      <c r="CE192" s="78"/>
      <c r="CF192" s="78">
        <f t="shared" si="199"/>
        <v>0</v>
      </c>
      <c r="CG192" s="76"/>
      <c r="CH192" s="78"/>
      <c r="CI192" s="78">
        <f t="shared" si="200"/>
        <v>0</v>
      </c>
      <c r="CJ192" s="76"/>
      <c r="CK192" s="78"/>
      <c r="CL192" s="78">
        <f t="shared" si="201"/>
        <v>89</v>
      </c>
      <c r="CM192" s="76"/>
      <c r="CN192" s="78">
        <f t="shared" si="202"/>
        <v>0</v>
      </c>
      <c r="CO192" s="76"/>
      <c r="CP192" s="76"/>
      <c r="CQ192" s="76" t="str">
        <f t="shared" si="203"/>
        <v/>
      </c>
      <c r="CR192" s="76" t="str">
        <f t="shared" si="204"/>
        <v/>
      </c>
      <c r="CS192" s="76" t="str">
        <f t="shared" si="205"/>
        <v xml:space="preserve">   billones</v>
      </c>
      <c r="CT192" s="76" t="str">
        <f t="shared" si="206"/>
        <v/>
      </c>
      <c r="CU192" s="76" t="str">
        <f t="shared" si="207"/>
        <v/>
      </c>
      <c r="CV192" s="76" t="str">
        <f t="shared" si="208"/>
        <v xml:space="preserve">  mil</v>
      </c>
      <c r="CW192" s="76" t="str">
        <f t="shared" si="209"/>
        <v/>
      </c>
      <c r="CX192" s="76" t="str">
        <f t="shared" si="210"/>
        <v/>
      </c>
      <c r="CY192" s="76" t="str">
        <f t="shared" si="211"/>
        <v xml:space="preserve">   millones</v>
      </c>
      <c r="CZ192" s="76" t="str">
        <f t="shared" si="212"/>
        <v/>
      </c>
      <c r="DA192" s="76" t="str">
        <f t="shared" si="213"/>
        <v/>
      </c>
      <c r="DB192" s="76" t="str">
        <f t="shared" si="214"/>
        <v xml:space="preserve">  mil</v>
      </c>
      <c r="DC192" s="76" t="str">
        <f t="shared" si="215"/>
        <v xml:space="preserve">Ciento </v>
      </c>
      <c r="DD192" s="76" t="str">
        <f t="shared" si="216"/>
        <v xml:space="preserve">Ochenta y </v>
      </c>
      <c r="DE192" s="76" t="str">
        <f t="shared" si="217"/>
        <v>Nueve Pesos</v>
      </c>
      <c r="DF192" s="76" t="str">
        <f t="shared" si="218"/>
        <v xml:space="preserve">  Centavos</v>
      </c>
      <c r="DG192" s="76" t="str">
        <f t="shared" si="219"/>
        <v xml:space="preserve">  centavos</v>
      </c>
      <c r="DH192" s="76" t="str">
        <f t="shared" si="220"/>
        <v xml:space="preserve"> </v>
      </c>
      <c r="DI192" s="76" t="str">
        <f t="shared" si="221"/>
        <v/>
      </c>
      <c r="DJ192" s="76"/>
      <c r="DK192" s="76" t="str">
        <f t="shared" si="222"/>
        <v xml:space="preserve"> </v>
      </c>
      <c r="DL192" s="76" t="str">
        <f t="shared" si="223"/>
        <v/>
      </c>
      <c r="DM192" s="76"/>
      <c r="DN192" s="76" t="str">
        <f t="shared" si="224"/>
        <v xml:space="preserve"> </v>
      </c>
      <c r="DO192" s="76" t="str">
        <f t="shared" si="225"/>
        <v/>
      </c>
      <c r="DP192" s="76"/>
      <c r="DQ192" s="76" t="str">
        <f t="shared" si="226"/>
        <v xml:space="preserve"> </v>
      </c>
      <c r="DR192" s="76" t="str">
        <f t="shared" si="227"/>
        <v/>
      </c>
      <c r="DS192" s="76"/>
      <c r="DT192" s="76" t="e">
        <f t="shared" si="228"/>
        <v>#N/A</v>
      </c>
      <c r="DU192" s="76" t="str">
        <f t="shared" si="229"/>
        <v xml:space="preserve"> Pesos</v>
      </c>
      <c r="DV192" s="76" t="str">
        <f t="shared" si="230"/>
        <v xml:space="preserve"> </v>
      </c>
      <c r="DW192" s="76" t="str">
        <f t="shared" si="231"/>
        <v/>
      </c>
      <c r="DX192" s="76"/>
      <c r="DY192" s="76"/>
      <c r="DZ192" s="76"/>
      <c r="EA192" s="76" t="str">
        <f t="shared" si="232"/>
        <v xml:space="preserve"> </v>
      </c>
      <c r="EB192" s="76"/>
      <c r="EC192" s="76"/>
      <c r="ED192" s="76" t="str">
        <f t="shared" si="233"/>
        <v xml:space="preserve"> </v>
      </c>
      <c r="EE192" s="76"/>
      <c r="EF192" s="76"/>
      <c r="EG192" s="79" t="str">
        <f t="shared" si="234"/>
        <v xml:space="preserve"> </v>
      </c>
      <c r="EH192" s="76"/>
      <c r="EI192" s="76"/>
      <c r="EJ192" s="79" t="str">
        <f t="shared" si="235"/>
        <v xml:space="preserve"> </v>
      </c>
      <c r="EK192" s="76"/>
      <c r="EL192" s="76"/>
      <c r="EM192" s="79" t="str">
        <f t="shared" si="236"/>
        <v>Ciento Ochenta y Nueve Pesos</v>
      </c>
      <c r="EN192" s="79"/>
      <c r="EO192" s="79" t="str">
        <f t="shared" si="237"/>
        <v xml:space="preserve"> </v>
      </c>
      <c r="EP192" s="76"/>
    </row>
    <row r="193" spans="1:146" hidden="1" x14ac:dyDescent="0.2">
      <c r="A193" s="74">
        <v>190</v>
      </c>
      <c r="B193" s="75" t="str">
        <f t="shared" si="167"/>
        <v>Ciento Noventa Pesos M/L</v>
      </c>
      <c r="C193" s="76"/>
      <c r="D193" s="77">
        <f t="shared" si="168"/>
        <v>190</v>
      </c>
      <c r="E193" s="76" t="str">
        <f t="shared" si="169"/>
        <v/>
      </c>
      <c r="F193" s="76" t="str">
        <f t="shared" si="170"/>
        <v xml:space="preserve"> Pesos</v>
      </c>
      <c r="G193" s="76" t="str">
        <f t="shared" si="171"/>
        <v xml:space="preserve">  billones</v>
      </c>
      <c r="H193" s="76"/>
      <c r="I193" s="76" t="str">
        <f t="shared" si="172"/>
        <v xml:space="preserve"> Pesos</v>
      </c>
      <c r="J193" s="76" t="s">
        <v>79</v>
      </c>
      <c r="K193" s="76"/>
      <c r="L193" s="76" t="str">
        <f t="shared" si="173"/>
        <v xml:space="preserve"> Pesos</v>
      </c>
      <c r="M193" s="76" t="str">
        <f t="shared" si="174"/>
        <v xml:space="preserve">  millones</v>
      </c>
      <c r="N193" s="76"/>
      <c r="O193" s="76" t="str">
        <f t="shared" si="175"/>
        <v xml:space="preserve"> Pesos</v>
      </c>
      <c r="P193" s="76" t="s">
        <v>79</v>
      </c>
      <c r="Q193" s="76"/>
      <c r="R193" s="76" t="str">
        <f t="shared" si="176"/>
        <v xml:space="preserve"> Pesos</v>
      </c>
      <c r="S193" s="76" t="str">
        <f t="shared" si="177"/>
        <v xml:space="preserve"> Pesos</v>
      </c>
      <c r="T193" s="76" t="str">
        <f t="shared" si="178"/>
        <v xml:space="preserve"> Centavos</v>
      </c>
      <c r="U193" s="76" t="str">
        <f t="shared" si="179"/>
        <v xml:space="preserve"> centavos</v>
      </c>
      <c r="V193" s="76">
        <v>15</v>
      </c>
      <c r="W193" s="76">
        <v>14</v>
      </c>
      <c r="X193" s="76">
        <v>13</v>
      </c>
      <c r="Y193" s="76">
        <v>12</v>
      </c>
      <c r="Z193" s="76">
        <v>11</v>
      </c>
      <c r="AA193" s="76">
        <v>10</v>
      </c>
      <c r="AB193" s="76">
        <v>9</v>
      </c>
      <c r="AC193" s="76">
        <f t="shared" si="245"/>
        <v>8</v>
      </c>
      <c r="AD193" s="76">
        <f t="shared" si="245"/>
        <v>7</v>
      </c>
      <c r="AE193" s="76">
        <f t="shared" si="245"/>
        <v>6</v>
      </c>
      <c r="AF193" s="76">
        <f t="shared" si="245"/>
        <v>5</v>
      </c>
      <c r="AG193" s="76">
        <f t="shared" si="245"/>
        <v>4</v>
      </c>
      <c r="AH193" s="76">
        <f t="shared" si="245"/>
        <v>3</v>
      </c>
      <c r="AI193" s="76">
        <f t="shared" si="245"/>
        <v>2</v>
      </c>
      <c r="AJ193" s="76">
        <f t="shared" si="245"/>
        <v>1</v>
      </c>
      <c r="AK193" s="76">
        <f t="shared" si="245"/>
        <v>0</v>
      </c>
      <c r="AL193" s="76">
        <f t="shared" si="245"/>
        <v>-1</v>
      </c>
      <c r="AM193" s="76">
        <f t="shared" si="245"/>
        <v>-2</v>
      </c>
      <c r="AN193" s="76"/>
      <c r="AO193" s="78">
        <f t="shared" si="246"/>
        <v>0</v>
      </c>
      <c r="AP193" s="78">
        <f t="shared" si="247"/>
        <v>0</v>
      </c>
      <c r="AQ193" s="78">
        <f t="shared" si="248"/>
        <v>0</v>
      </c>
      <c r="AR193" s="78">
        <f t="shared" ref="AR193:AR204" si="250">INT($D193/10^Z193)</f>
        <v>0</v>
      </c>
      <c r="AS193" s="78">
        <f t="shared" ref="AS193:AS204" si="251">INT($D193/10^AA193)</f>
        <v>0</v>
      </c>
      <c r="AT193" s="78">
        <f t="shared" ref="AT193:AT204" si="252">INT($D193/10^AB193)</f>
        <v>0</v>
      </c>
      <c r="AU193" s="78">
        <f t="shared" ref="AU193:AU204" si="253">INT($D193/10^AC193)</f>
        <v>0</v>
      </c>
      <c r="AV193" s="78">
        <f t="shared" ref="AV193:AV204" si="254">INT($D193/10^AD193)</f>
        <v>0</v>
      </c>
      <c r="AW193" s="78">
        <f t="shared" ref="AW193:AW204" si="255">INT($D193/10^AE193)</f>
        <v>0</v>
      </c>
      <c r="AX193" s="78">
        <f t="shared" ref="AX193:AX204" si="256">INT($D193/10^AF193)</f>
        <v>0</v>
      </c>
      <c r="AY193" s="78">
        <f t="shared" ref="AY193:AY204" si="257">INT($D193/10^AG193)</f>
        <v>0</v>
      </c>
      <c r="AZ193" s="78">
        <f t="shared" ref="AZ193:AZ204" si="258">INT($D193/10^AH193)</f>
        <v>0</v>
      </c>
      <c r="BA193" s="78">
        <f t="shared" si="249"/>
        <v>1</v>
      </c>
      <c r="BB193" s="78">
        <f t="shared" si="243"/>
        <v>19</v>
      </c>
      <c r="BC193" s="78">
        <f t="shared" si="243"/>
        <v>190</v>
      </c>
      <c r="BD193" s="78">
        <f t="shared" si="243"/>
        <v>1900</v>
      </c>
      <c r="BE193" s="78">
        <f t="shared" si="243"/>
        <v>19000</v>
      </c>
      <c r="BF193" s="76"/>
      <c r="BG193" s="76">
        <f t="shared" si="180"/>
        <v>0</v>
      </c>
      <c r="BH193" s="78">
        <f t="shared" si="181"/>
        <v>0</v>
      </c>
      <c r="BI193" s="78">
        <f t="shared" si="182"/>
        <v>0</v>
      </c>
      <c r="BJ193" s="78">
        <f t="shared" si="183"/>
        <v>0</v>
      </c>
      <c r="BK193" s="78">
        <f t="shared" si="184"/>
        <v>0</v>
      </c>
      <c r="BL193" s="78">
        <f t="shared" si="185"/>
        <v>0</v>
      </c>
      <c r="BM193" s="78">
        <f t="shared" si="186"/>
        <v>0</v>
      </c>
      <c r="BN193" s="78">
        <f t="shared" si="187"/>
        <v>0</v>
      </c>
      <c r="BO193" s="78">
        <f t="shared" si="188"/>
        <v>0</v>
      </c>
      <c r="BP193" s="78">
        <f t="shared" si="189"/>
        <v>0</v>
      </c>
      <c r="BQ193" s="78">
        <f t="shared" si="190"/>
        <v>0</v>
      </c>
      <c r="BR193" s="78">
        <f t="shared" si="191"/>
        <v>0</v>
      </c>
      <c r="BS193" s="78">
        <f t="shared" si="192"/>
        <v>100</v>
      </c>
      <c r="BT193" s="78">
        <f t="shared" si="193"/>
        <v>90</v>
      </c>
      <c r="BU193" s="78">
        <f t="shared" si="194"/>
        <v>0</v>
      </c>
      <c r="BV193" s="78">
        <f t="shared" si="195"/>
        <v>0</v>
      </c>
      <c r="BW193" s="78">
        <f t="shared" si="196"/>
        <v>0</v>
      </c>
      <c r="BX193" s="76"/>
      <c r="BY193" s="76"/>
      <c r="BZ193" s="78">
        <f t="shared" si="197"/>
        <v>0</v>
      </c>
      <c r="CA193" s="78"/>
      <c r="CB193" s="78"/>
      <c r="CC193" s="78">
        <f t="shared" si="198"/>
        <v>0</v>
      </c>
      <c r="CD193" s="78"/>
      <c r="CE193" s="78"/>
      <c r="CF193" s="78">
        <f t="shared" si="199"/>
        <v>0</v>
      </c>
      <c r="CG193" s="76"/>
      <c r="CH193" s="78"/>
      <c r="CI193" s="78">
        <f t="shared" si="200"/>
        <v>0</v>
      </c>
      <c r="CJ193" s="76"/>
      <c r="CK193" s="78"/>
      <c r="CL193" s="78">
        <f t="shared" si="201"/>
        <v>90</v>
      </c>
      <c r="CM193" s="76"/>
      <c r="CN193" s="78">
        <f t="shared" si="202"/>
        <v>0</v>
      </c>
      <c r="CO193" s="76"/>
      <c r="CP193" s="76"/>
      <c r="CQ193" s="76" t="str">
        <f t="shared" si="203"/>
        <v/>
      </c>
      <c r="CR193" s="76" t="str">
        <f t="shared" si="204"/>
        <v/>
      </c>
      <c r="CS193" s="76" t="str">
        <f t="shared" si="205"/>
        <v xml:space="preserve">   billones</v>
      </c>
      <c r="CT193" s="76" t="str">
        <f t="shared" si="206"/>
        <v/>
      </c>
      <c r="CU193" s="76" t="str">
        <f t="shared" si="207"/>
        <v/>
      </c>
      <c r="CV193" s="76" t="str">
        <f t="shared" si="208"/>
        <v xml:space="preserve">  mil</v>
      </c>
      <c r="CW193" s="76" t="str">
        <f t="shared" si="209"/>
        <v/>
      </c>
      <c r="CX193" s="76" t="str">
        <f t="shared" si="210"/>
        <v/>
      </c>
      <c r="CY193" s="76" t="str">
        <f t="shared" si="211"/>
        <v xml:space="preserve">   millones</v>
      </c>
      <c r="CZ193" s="76" t="str">
        <f t="shared" si="212"/>
        <v/>
      </c>
      <c r="DA193" s="76" t="str">
        <f t="shared" si="213"/>
        <v/>
      </c>
      <c r="DB193" s="76" t="str">
        <f t="shared" si="214"/>
        <v xml:space="preserve">  mil</v>
      </c>
      <c r="DC193" s="76" t="str">
        <f t="shared" si="215"/>
        <v xml:space="preserve">Ciento </v>
      </c>
      <c r="DD193" s="76" t="str">
        <f t="shared" si="216"/>
        <v>Noventa Pesos</v>
      </c>
      <c r="DE193" s="76" t="str">
        <f t="shared" si="217"/>
        <v xml:space="preserve">  Pesos</v>
      </c>
      <c r="DF193" s="76" t="str">
        <f t="shared" si="218"/>
        <v xml:space="preserve">  Centavos</v>
      </c>
      <c r="DG193" s="76" t="str">
        <f t="shared" si="219"/>
        <v xml:space="preserve">  centavos</v>
      </c>
      <c r="DH193" s="76" t="str">
        <f t="shared" si="220"/>
        <v xml:space="preserve"> </v>
      </c>
      <c r="DI193" s="76" t="str">
        <f t="shared" si="221"/>
        <v/>
      </c>
      <c r="DJ193" s="76"/>
      <c r="DK193" s="76" t="str">
        <f t="shared" si="222"/>
        <v xml:space="preserve"> </v>
      </c>
      <c r="DL193" s="76" t="str">
        <f t="shared" si="223"/>
        <v/>
      </c>
      <c r="DM193" s="76"/>
      <c r="DN193" s="76" t="str">
        <f t="shared" si="224"/>
        <v xml:space="preserve"> </v>
      </c>
      <c r="DO193" s="76" t="str">
        <f t="shared" si="225"/>
        <v/>
      </c>
      <c r="DP193" s="76"/>
      <c r="DQ193" s="76" t="str">
        <f t="shared" si="226"/>
        <v xml:space="preserve"> </v>
      </c>
      <c r="DR193" s="76" t="str">
        <f t="shared" si="227"/>
        <v/>
      </c>
      <c r="DS193" s="76"/>
      <c r="DT193" s="76" t="str">
        <f t="shared" si="228"/>
        <v>Noventa</v>
      </c>
      <c r="DU193" s="76" t="str">
        <f t="shared" si="229"/>
        <v xml:space="preserve"> Pesos</v>
      </c>
      <c r="DV193" s="76" t="str">
        <f t="shared" si="230"/>
        <v xml:space="preserve"> </v>
      </c>
      <c r="DW193" s="76" t="str">
        <f t="shared" si="231"/>
        <v/>
      </c>
      <c r="DX193" s="76"/>
      <c r="DY193" s="76"/>
      <c r="DZ193" s="76"/>
      <c r="EA193" s="76" t="str">
        <f t="shared" si="232"/>
        <v xml:space="preserve"> </v>
      </c>
      <c r="EB193" s="76"/>
      <c r="EC193" s="76"/>
      <c r="ED193" s="76" t="str">
        <f t="shared" si="233"/>
        <v xml:space="preserve"> </v>
      </c>
      <c r="EE193" s="76"/>
      <c r="EF193" s="76"/>
      <c r="EG193" s="79" t="str">
        <f t="shared" si="234"/>
        <v xml:space="preserve"> </v>
      </c>
      <c r="EH193" s="76"/>
      <c r="EI193" s="76"/>
      <c r="EJ193" s="79" t="str">
        <f t="shared" si="235"/>
        <v xml:space="preserve"> </v>
      </c>
      <c r="EK193" s="76"/>
      <c r="EL193" s="76"/>
      <c r="EM193" s="79" t="str">
        <f t="shared" si="236"/>
        <v>Ciento Noventa Pesos</v>
      </c>
      <c r="EN193" s="79"/>
      <c r="EO193" s="79" t="str">
        <f t="shared" si="237"/>
        <v xml:space="preserve"> </v>
      </c>
      <c r="EP193" s="76"/>
    </row>
    <row r="194" spans="1:146" hidden="1" x14ac:dyDescent="0.2">
      <c r="A194" s="74">
        <v>191</v>
      </c>
      <c r="B194" s="75" t="str">
        <f t="shared" si="167"/>
        <v>Ciento Noventa y Un Pesos M/L</v>
      </c>
      <c r="C194" s="76"/>
      <c r="D194" s="77">
        <f t="shared" si="168"/>
        <v>191</v>
      </c>
      <c r="E194" s="76" t="str">
        <f t="shared" si="169"/>
        <v/>
      </c>
      <c r="F194" s="76" t="str">
        <f t="shared" si="170"/>
        <v xml:space="preserve"> Pesos</v>
      </c>
      <c r="G194" s="76" t="str">
        <f t="shared" si="171"/>
        <v xml:space="preserve">  billones</v>
      </c>
      <c r="H194" s="76"/>
      <c r="I194" s="76" t="str">
        <f t="shared" si="172"/>
        <v xml:space="preserve"> Pesos</v>
      </c>
      <c r="J194" s="76" t="s">
        <v>79</v>
      </c>
      <c r="K194" s="76"/>
      <c r="L194" s="76" t="str">
        <f t="shared" si="173"/>
        <v xml:space="preserve"> Pesos</v>
      </c>
      <c r="M194" s="76" t="str">
        <f t="shared" si="174"/>
        <v xml:space="preserve">  millones</v>
      </c>
      <c r="N194" s="76"/>
      <c r="O194" s="76" t="str">
        <f t="shared" si="175"/>
        <v xml:space="preserve"> Pesos</v>
      </c>
      <c r="P194" s="76" t="s">
        <v>79</v>
      </c>
      <c r="Q194" s="76"/>
      <c r="R194" s="76" t="str">
        <f t="shared" si="176"/>
        <v xml:space="preserve"> y </v>
      </c>
      <c r="S194" s="76" t="str">
        <f t="shared" si="177"/>
        <v xml:space="preserve"> Pesos</v>
      </c>
      <c r="T194" s="76" t="str">
        <f t="shared" si="178"/>
        <v xml:space="preserve"> Centavos</v>
      </c>
      <c r="U194" s="76" t="str">
        <f t="shared" si="179"/>
        <v xml:space="preserve"> centavos</v>
      </c>
      <c r="V194" s="76">
        <v>15</v>
      </c>
      <c r="W194" s="76">
        <v>14</v>
      </c>
      <c r="X194" s="76">
        <v>13</v>
      </c>
      <c r="Y194" s="76">
        <v>12</v>
      </c>
      <c r="Z194" s="76">
        <v>11</v>
      </c>
      <c r="AA194" s="76">
        <v>10</v>
      </c>
      <c r="AB194" s="76">
        <v>9</v>
      </c>
      <c r="AC194" s="76">
        <f t="shared" si="245"/>
        <v>8</v>
      </c>
      <c r="AD194" s="76">
        <f t="shared" si="245"/>
        <v>7</v>
      </c>
      <c r="AE194" s="76">
        <f t="shared" si="245"/>
        <v>6</v>
      </c>
      <c r="AF194" s="76">
        <f t="shared" si="245"/>
        <v>5</v>
      </c>
      <c r="AG194" s="76">
        <f t="shared" si="245"/>
        <v>4</v>
      </c>
      <c r="AH194" s="76">
        <f t="shared" si="245"/>
        <v>3</v>
      </c>
      <c r="AI194" s="76">
        <f t="shared" si="245"/>
        <v>2</v>
      </c>
      <c r="AJ194" s="76">
        <f t="shared" si="245"/>
        <v>1</v>
      </c>
      <c r="AK194" s="76">
        <f t="shared" si="245"/>
        <v>0</v>
      </c>
      <c r="AL194" s="76">
        <f t="shared" si="245"/>
        <v>-1</v>
      </c>
      <c r="AM194" s="76">
        <f t="shared" si="245"/>
        <v>-2</v>
      </c>
      <c r="AN194" s="76"/>
      <c r="AO194" s="78">
        <f t="shared" si="246"/>
        <v>0</v>
      </c>
      <c r="AP194" s="78">
        <f t="shared" si="247"/>
        <v>0</v>
      </c>
      <c r="AQ194" s="78">
        <f t="shared" si="248"/>
        <v>0</v>
      </c>
      <c r="AR194" s="78">
        <f t="shared" si="250"/>
        <v>0</v>
      </c>
      <c r="AS194" s="78">
        <f t="shared" si="251"/>
        <v>0</v>
      </c>
      <c r="AT194" s="78">
        <f t="shared" si="252"/>
        <v>0</v>
      </c>
      <c r="AU194" s="78">
        <f t="shared" si="253"/>
        <v>0</v>
      </c>
      <c r="AV194" s="78">
        <f t="shared" si="254"/>
        <v>0</v>
      </c>
      <c r="AW194" s="78">
        <f t="shared" si="255"/>
        <v>0</v>
      </c>
      <c r="AX194" s="78">
        <f t="shared" si="256"/>
        <v>0</v>
      </c>
      <c r="AY194" s="78">
        <f t="shared" si="257"/>
        <v>0</v>
      </c>
      <c r="AZ194" s="78">
        <f t="shared" si="258"/>
        <v>0</v>
      </c>
      <c r="BA194" s="78">
        <f t="shared" si="249"/>
        <v>1</v>
      </c>
      <c r="BB194" s="78">
        <f t="shared" si="243"/>
        <v>19</v>
      </c>
      <c r="BC194" s="78">
        <f t="shared" si="243"/>
        <v>191</v>
      </c>
      <c r="BD194" s="78">
        <f t="shared" si="243"/>
        <v>1910</v>
      </c>
      <c r="BE194" s="78">
        <f t="shared" si="243"/>
        <v>19100</v>
      </c>
      <c r="BF194" s="76"/>
      <c r="BG194" s="76">
        <f t="shared" si="180"/>
        <v>0</v>
      </c>
      <c r="BH194" s="78">
        <f t="shared" si="181"/>
        <v>0</v>
      </c>
      <c r="BI194" s="78">
        <f t="shared" si="182"/>
        <v>0</v>
      </c>
      <c r="BJ194" s="78">
        <f t="shared" si="183"/>
        <v>0</v>
      </c>
      <c r="BK194" s="78">
        <f t="shared" si="184"/>
        <v>0</v>
      </c>
      <c r="BL194" s="78">
        <f t="shared" si="185"/>
        <v>0</v>
      </c>
      <c r="BM194" s="78">
        <f t="shared" si="186"/>
        <v>0</v>
      </c>
      <c r="BN194" s="78">
        <f t="shared" si="187"/>
        <v>0</v>
      </c>
      <c r="BO194" s="78">
        <f t="shared" si="188"/>
        <v>0</v>
      </c>
      <c r="BP194" s="78">
        <f t="shared" si="189"/>
        <v>0</v>
      </c>
      <c r="BQ194" s="78">
        <f t="shared" si="190"/>
        <v>0</v>
      </c>
      <c r="BR194" s="78">
        <f t="shared" si="191"/>
        <v>0</v>
      </c>
      <c r="BS194" s="78">
        <f t="shared" si="192"/>
        <v>100</v>
      </c>
      <c r="BT194" s="78">
        <f t="shared" si="193"/>
        <v>90</v>
      </c>
      <c r="BU194" s="78">
        <f t="shared" si="194"/>
        <v>1</v>
      </c>
      <c r="BV194" s="78">
        <f t="shared" si="195"/>
        <v>0</v>
      </c>
      <c r="BW194" s="78">
        <f t="shared" si="196"/>
        <v>0</v>
      </c>
      <c r="BX194" s="76"/>
      <c r="BY194" s="76"/>
      <c r="BZ194" s="78">
        <f t="shared" si="197"/>
        <v>0</v>
      </c>
      <c r="CA194" s="78"/>
      <c r="CB194" s="78"/>
      <c r="CC194" s="78">
        <f t="shared" si="198"/>
        <v>0</v>
      </c>
      <c r="CD194" s="78"/>
      <c r="CE194" s="78"/>
      <c r="CF194" s="78">
        <f t="shared" si="199"/>
        <v>0</v>
      </c>
      <c r="CG194" s="76"/>
      <c r="CH194" s="78"/>
      <c r="CI194" s="78">
        <f t="shared" si="200"/>
        <v>0</v>
      </c>
      <c r="CJ194" s="76"/>
      <c r="CK194" s="78"/>
      <c r="CL194" s="78">
        <f t="shared" si="201"/>
        <v>91</v>
      </c>
      <c r="CM194" s="76"/>
      <c r="CN194" s="78">
        <f t="shared" si="202"/>
        <v>0</v>
      </c>
      <c r="CO194" s="76"/>
      <c r="CP194" s="76"/>
      <c r="CQ194" s="76" t="str">
        <f t="shared" si="203"/>
        <v/>
      </c>
      <c r="CR194" s="76" t="str">
        <f t="shared" si="204"/>
        <v/>
      </c>
      <c r="CS194" s="76" t="str">
        <f t="shared" si="205"/>
        <v xml:space="preserve">   billones</v>
      </c>
      <c r="CT194" s="76" t="str">
        <f t="shared" si="206"/>
        <v/>
      </c>
      <c r="CU194" s="76" t="str">
        <f t="shared" si="207"/>
        <v/>
      </c>
      <c r="CV194" s="76" t="str">
        <f t="shared" si="208"/>
        <v xml:space="preserve">  mil</v>
      </c>
      <c r="CW194" s="76" t="str">
        <f t="shared" si="209"/>
        <v/>
      </c>
      <c r="CX194" s="76" t="str">
        <f t="shared" si="210"/>
        <v/>
      </c>
      <c r="CY194" s="76" t="str">
        <f t="shared" si="211"/>
        <v xml:space="preserve">   millones</v>
      </c>
      <c r="CZ194" s="76" t="str">
        <f t="shared" si="212"/>
        <v/>
      </c>
      <c r="DA194" s="76" t="str">
        <f t="shared" si="213"/>
        <v/>
      </c>
      <c r="DB194" s="76" t="str">
        <f t="shared" si="214"/>
        <v xml:space="preserve">  mil</v>
      </c>
      <c r="DC194" s="76" t="str">
        <f t="shared" si="215"/>
        <v xml:space="preserve">Ciento </v>
      </c>
      <c r="DD194" s="76" t="str">
        <f t="shared" si="216"/>
        <v xml:space="preserve">Noventa y </v>
      </c>
      <c r="DE194" s="76" t="str">
        <f t="shared" si="217"/>
        <v>Un Pesos</v>
      </c>
      <c r="DF194" s="76" t="str">
        <f t="shared" si="218"/>
        <v xml:space="preserve">  Centavos</v>
      </c>
      <c r="DG194" s="76" t="str">
        <f t="shared" si="219"/>
        <v xml:space="preserve">  centavos</v>
      </c>
      <c r="DH194" s="76" t="str">
        <f t="shared" si="220"/>
        <v xml:space="preserve"> </v>
      </c>
      <c r="DI194" s="76" t="str">
        <f t="shared" si="221"/>
        <v/>
      </c>
      <c r="DJ194" s="76"/>
      <c r="DK194" s="76" t="str">
        <f t="shared" si="222"/>
        <v xml:space="preserve"> </v>
      </c>
      <c r="DL194" s="76" t="str">
        <f t="shared" si="223"/>
        <v/>
      </c>
      <c r="DM194" s="76"/>
      <c r="DN194" s="76" t="str">
        <f t="shared" si="224"/>
        <v xml:space="preserve"> </v>
      </c>
      <c r="DO194" s="76" t="str">
        <f t="shared" si="225"/>
        <v/>
      </c>
      <c r="DP194" s="76"/>
      <c r="DQ194" s="76" t="str">
        <f t="shared" si="226"/>
        <v xml:space="preserve"> </v>
      </c>
      <c r="DR194" s="76" t="str">
        <f t="shared" si="227"/>
        <v/>
      </c>
      <c r="DS194" s="76"/>
      <c r="DT194" s="76" t="e">
        <f t="shared" si="228"/>
        <v>#N/A</v>
      </c>
      <c r="DU194" s="76" t="str">
        <f t="shared" si="229"/>
        <v xml:space="preserve"> Pesos</v>
      </c>
      <c r="DV194" s="76" t="str">
        <f t="shared" si="230"/>
        <v xml:space="preserve"> </v>
      </c>
      <c r="DW194" s="76" t="str">
        <f t="shared" si="231"/>
        <v/>
      </c>
      <c r="DX194" s="76"/>
      <c r="DY194" s="76"/>
      <c r="DZ194" s="76"/>
      <c r="EA194" s="76" t="str">
        <f t="shared" si="232"/>
        <v xml:space="preserve"> </v>
      </c>
      <c r="EB194" s="76"/>
      <c r="EC194" s="76"/>
      <c r="ED194" s="76" t="str">
        <f t="shared" si="233"/>
        <v xml:space="preserve"> </v>
      </c>
      <c r="EE194" s="76"/>
      <c r="EF194" s="76"/>
      <c r="EG194" s="79" t="str">
        <f t="shared" si="234"/>
        <v xml:space="preserve"> </v>
      </c>
      <c r="EH194" s="76"/>
      <c r="EI194" s="76"/>
      <c r="EJ194" s="79" t="str">
        <f t="shared" si="235"/>
        <v xml:space="preserve"> </v>
      </c>
      <c r="EK194" s="76"/>
      <c r="EL194" s="76"/>
      <c r="EM194" s="79" t="str">
        <f t="shared" si="236"/>
        <v>Ciento Noventa y Un Pesos</v>
      </c>
      <c r="EN194" s="79"/>
      <c r="EO194" s="79" t="str">
        <f t="shared" si="237"/>
        <v xml:space="preserve"> </v>
      </c>
      <c r="EP194" s="76"/>
    </row>
    <row r="195" spans="1:146" hidden="1" x14ac:dyDescent="0.2">
      <c r="A195" s="74">
        <v>192</v>
      </c>
      <c r="B195" s="75" t="str">
        <f t="shared" si="167"/>
        <v>Ciento Noventa y Dos Pesos M/L</v>
      </c>
      <c r="C195" s="76"/>
      <c r="D195" s="77">
        <f t="shared" si="168"/>
        <v>192</v>
      </c>
      <c r="E195" s="76" t="str">
        <f t="shared" si="169"/>
        <v/>
      </c>
      <c r="F195" s="76" t="str">
        <f t="shared" si="170"/>
        <v xml:space="preserve"> Pesos</v>
      </c>
      <c r="G195" s="76" t="str">
        <f t="shared" si="171"/>
        <v xml:space="preserve">  billones</v>
      </c>
      <c r="H195" s="76"/>
      <c r="I195" s="76" t="str">
        <f t="shared" si="172"/>
        <v xml:space="preserve"> Pesos</v>
      </c>
      <c r="J195" s="76" t="s">
        <v>79</v>
      </c>
      <c r="K195" s="76"/>
      <c r="L195" s="76" t="str">
        <f t="shared" si="173"/>
        <v xml:space="preserve"> Pesos</v>
      </c>
      <c r="M195" s="76" t="str">
        <f t="shared" si="174"/>
        <v xml:space="preserve">  millones</v>
      </c>
      <c r="N195" s="76"/>
      <c r="O195" s="76" t="str">
        <f t="shared" si="175"/>
        <v xml:space="preserve"> Pesos</v>
      </c>
      <c r="P195" s="76" t="s">
        <v>79</v>
      </c>
      <c r="Q195" s="76"/>
      <c r="R195" s="76" t="str">
        <f t="shared" si="176"/>
        <v xml:space="preserve"> y </v>
      </c>
      <c r="S195" s="76" t="str">
        <f t="shared" si="177"/>
        <v xml:space="preserve"> Pesos</v>
      </c>
      <c r="T195" s="76" t="str">
        <f t="shared" si="178"/>
        <v xml:space="preserve"> Centavos</v>
      </c>
      <c r="U195" s="76" t="str">
        <f t="shared" si="179"/>
        <v xml:space="preserve"> centavos</v>
      </c>
      <c r="V195" s="76">
        <v>15</v>
      </c>
      <c r="W195" s="76">
        <v>14</v>
      </c>
      <c r="X195" s="76">
        <v>13</v>
      </c>
      <c r="Y195" s="76">
        <v>12</v>
      </c>
      <c r="Z195" s="76">
        <v>11</v>
      </c>
      <c r="AA195" s="76">
        <v>10</v>
      </c>
      <c r="AB195" s="76">
        <v>9</v>
      </c>
      <c r="AC195" s="76">
        <f t="shared" si="245"/>
        <v>8</v>
      </c>
      <c r="AD195" s="76">
        <f t="shared" si="245"/>
        <v>7</v>
      </c>
      <c r="AE195" s="76">
        <f t="shared" si="245"/>
        <v>6</v>
      </c>
      <c r="AF195" s="76">
        <f t="shared" si="245"/>
        <v>5</v>
      </c>
      <c r="AG195" s="76">
        <f t="shared" si="245"/>
        <v>4</v>
      </c>
      <c r="AH195" s="76">
        <f t="shared" si="245"/>
        <v>3</v>
      </c>
      <c r="AI195" s="76">
        <f t="shared" si="245"/>
        <v>2</v>
      </c>
      <c r="AJ195" s="76">
        <f t="shared" si="245"/>
        <v>1</v>
      </c>
      <c r="AK195" s="76">
        <f t="shared" si="245"/>
        <v>0</v>
      </c>
      <c r="AL195" s="76">
        <f t="shared" si="245"/>
        <v>-1</v>
      </c>
      <c r="AM195" s="76">
        <f t="shared" si="245"/>
        <v>-2</v>
      </c>
      <c r="AN195" s="76"/>
      <c r="AO195" s="78">
        <f t="shared" si="246"/>
        <v>0</v>
      </c>
      <c r="AP195" s="78">
        <f t="shared" si="247"/>
        <v>0</v>
      </c>
      <c r="AQ195" s="78">
        <f t="shared" si="248"/>
        <v>0</v>
      </c>
      <c r="AR195" s="78">
        <f t="shared" si="250"/>
        <v>0</v>
      </c>
      <c r="AS195" s="78">
        <f t="shared" si="251"/>
        <v>0</v>
      </c>
      <c r="AT195" s="78">
        <f t="shared" si="252"/>
        <v>0</v>
      </c>
      <c r="AU195" s="78">
        <f t="shared" si="253"/>
        <v>0</v>
      </c>
      <c r="AV195" s="78">
        <f t="shared" si="254"/>
        <v>0</v>
      </c>
      <c r="AW195" s="78">
        <f t="shared" si="255"/>
        <v>0</v>
      </c>
      <c r="AX195" s="78">
        <f t="shared" si="256"/>
        <v>0</v>
      </c>
      <c r="AY195" s="78">
        <f t="shared" si="257"/>
        <v>0</v>
      </c>
      <c r="AZ195" s="78">
        <f t="shared" si="258"/>
        <v>0</v>
      </c>
      <c r="BA195" s="78">
        <f t="shared" si="249"/>
        <v>1</v>
      </c>
      <c r="BB195" s="78">
        <f t="shared" si="243"/>
        <v>19</v>
      </c>
      <c r="BC195" s="78">
        <f t="shared" si="243"/>
        <v>192</v>
      </c>
      <c r="BD195" s="78">
        <f t="shared" si="243"/>
        <v>1920</v>
      </c>
      <c r="BE195" s="78">
        <f t="shared" si="243"/>
        <v>19200</v>
      </c>
      <c r="BF195" s="76"/>
      <c r="BG195" s="76">
        <f t="shared" si="180"/>
        <v>0</v>
      </c>
      <c r="BH195" s="78">
        <f t="shared" si="181"/>
        <v>0</v>
      </c>
      <c r="BI195" s="78">
        <f t="shared" si="182"/>
        <v>0</v>
      </c>
      <c r="BJ195" s="78">
        <f t="shared" si="183"/>
        <v>0</v>
      </c>
      <c r="BK195" s="78">
        <f t="shared" si="184"/>
        <v>0</v>
      </c>
      <c r="BL195" s="78">
        <f t="shared" si="185"/>
        <v>0</v>
      </c>
      <c r="BM195" s="78">
        <f t="shared" si="186"/>
        <v>0</v>
      </c>
      <c r="BN195" s="78">
        <f t="shared" si="187"/>
        <v>0</v>
      </c>
      <c r="BO195" s="78">
        <f t="shared" si="188"/>
        <v>0</v>
      </c>
      <c r="BP195" s="78">
        <f t="shared" si="189"/>
        <v>0</v>
      </c>
      <c r="BQ195" s="78">
        <f t="shared" si="190"/>
        <v>0</v>
      </c>
      <c r="BR195" s="78">
        <f t="shared" si="191"/>
        <v>0</v>
      </c>
      <c r="BS195" s="78">
        <f t="shared" si="192"/>
        <v>100</v>
      </c>
      <c r="BT195" s="78">
        <f t="shared" si="193"/>
        <v>90</v>
      </c>
      <c r="BU195" s="78">
        <f t="shared" si="194"/>
        <v>2</v>
      </c>
      <c r="BV195" s="78">
        <f t="shared" si="195"/>
        <v>0</v>
      </c>
      <c r="BW195" s="78">
        <f t="shared" si="196"/>
        <v>0</v>
      </c>
      <c r="BX195" s="76"/>
      <c r="BY195" s="76"/>
      <c r="BZ195" s="78">
        <f t="shared" si="197"/>
        <v>0</v>
      </c>
      <c r="CA195" s="78"/>
      <c r="CB195" s="78"/>
      <c r="CC195" s="78">
        <f t="shared" si="198"/>
        <v>0</v>
      </c>
      <c r="CD195" s="78"/>
      <c r="CE195" s="78"/>
      <c r="CF195" s="78">
        <f t="shared" si="199"/>
        <v>0</v>
      </c>
      <c r="CG195" s="76"/>
      <c r="CH195" s="78"/>
      <c r="CI195" s="78">
        <f t="shared" si="200"/>
        <v>0</v>
      </c>
      <c r="CJ195" s="76"/>
      <c r="CK195" s="78"/>
      <c r="CL195" s="78">
        <f t="shared" si="201"/>
        <v>92</v>
      </c>
      <c r="CM195" s="76"/>
      <c r="CN195" s="78">
        <f t="shared" si="202"/>
        <v>0</v>
      </c>
      <c r="CO195" s="76"/>
      <c r="CP195" s="76"/>
      <c r="CQ195" s="76" t="str">
        <f t="shared" si="203"/>
        <v/>
      </c>
      <c r="CR195" s="76" t="str">
        <f t="shared" si="204"/>
        <v/>
      </c>
      <c r="CS195" s="76" t="str">
        <f t="shared" si="205"/>
        <v xml:space="preserve">   billones</v>
      </c>
      <c r="CT195" s="76" t="str">
        <f t="shared" si="206"/>
        <v/>
      </c>
      <c r="CU195" s="76" t="str">
        <f t="shared" si="207"/>
        <v/>
      </c>
      <c r="CV195" s="76" t="str">
        <f t="shared" si="208"/>
        <v xml:space="preserve">  mil</v>
      </c>
      <c r="CW195" s="76" t="str">
        <f t="shared" si="209"/>
        <v/>
      </c>
      <c r="CX195" s="76" t="str">
        <f t="shared" si="210"/>
        <v/>
      </c>
      <c r="CY195" s="76" t="str">
        <f t="shared" si="211"/>
        <v xml:space="preserve">   millones</v>
      </c>
      <c r="CZ195" s="76" t="str">
        <f t="shared" si="212"/>
        <v/>
      </c>
      <c r="DA195" s="76" t="str">
        <f t="shared" si="213"/>
        <v/>
      </c>
      <c r="DB195" s="76" t="str">
        <f t="shared" si="214"/>
        <v xml:space="preserve">  mil</v>
      </c>
      <c r="DC195" s="76" t="str">
        <f t="shared" si="215"/>
        <v xml:space="preserve">Ciento </v>
      </c>
      <c r="DD195" s="76" t="str">
        <f t="shared" si="216"/>
        <v xml:space="preserve">Noventa y </v>
      </c>
      <c r="DE195" s="76" t="str">
        <f t="shared" si="217"/>
        <v>Dos Pesos</v>
      </c>
      <c r="DF195" s="76" t="str">
        <f t="shared" si="218"/>
        <v xml:space="preserve">  Centavos</v>
      </c>
      <c r="DG195" s="76" t="str">
        <f t="shared" si="219"/>
        <v xml:space="preserve">  centavos</v>
      </c>
      <c r="DH195" s="76" t="str">
        <f t="shared" si="220"/>
        <v xml:space="preserve"> </v>
      </c>
      <c r="DI195" s="76" t="str">
        <f t="shared" si="221"/>
        <v/>
      </c>
      <c r="DJ195" s="76"/>
      <c r="DK195" s="76" t="str">
        <f t="shared" si="222"/>
        <v xml:space="preserve"> </v>
      </c>
      <c r="DL195" s="76" t="str">
        <f t="shared" si="223"/>
        <v/>
      </c>
      <c r="DM195" s="76"/>
      <c r="DN195" s="76" t="str">
        <f t="shared" si="224"/>
        <v xml:space="preserve"> </v>
      </c>
      <c r="DO195" s="76" t="str">
        <f t="shared" si="225"/>
        <v/>
      </c>
      <c r="DP195" s="76"/>
      <c r="DQ195" s="76" t="str">
        <f t="shared" si="226"/>
        <v xml:space="preserve"> </v>
      </c>
      <c r="DR195" s="76" t="str">
        <f t="shared" si="227"/>
        <v/>
      </c>
      <c r="DS195" s="76"/>
      <c r="DT195" s="76" t="e">
        <f t="shared" si="228"/>
        <v>#N/A</v>
      </c>
      <c r="DU195" s="76" t="str">
        <f t="shared" si="229"/>
        <v xml:space="preserve"> Pesos</v>
      </c>
      <c r="DV195" s="76" t="str">
        <f t="shared" si="230"/>
        <v xml:space="preserve"> </v>
      </c>
      <c r="DW195" s="76" t="str">
        <f t="shared" si="231"/>
        <v/>
      </c>
      <c r="DX195" s="76"/>
      <c r="DY195" s="76"/>
      <c r="DZ195" s="76"/>
      <c r="EA195" s="76" t="str">
        <f t="shared" si="232"/>
        <v xml:space="preserve"> </v>
      </c>
      <c r="EB195" s="76"/>
      <c r="EC195" s="76"/>
      <c r="ED195" s="76" t="str">
        <f t="shared" si="233"/>
        <v xml:space="preserve"> </v>
      </c>
      <c r="EE195" s="76"/>
      <c r="EF195" s="76"/>
      <c r="EG195" s="79" t="str">
        <f t="shared" si="234"/>
        <v xml:space="preserve"> </v>
      </c>
      <c r="EH195" s="76"/>
      <c r="EI195" s="76"/>
      <c r="EJ195" s="79" t="str">
        <f t="shared" si="235"/>
        <v xml:space="preserve"> </v>
      </c>
      <c r="EK195" s="76"/>
      <c r="EL195" s="76"/>
      <c r="EM195" s="79" t="str">
        <f t="shared" si="236"/>
        <v>Ciento Noventa y Dos Pesos</v>
      </c>
      <c r="EN195" s="79"/>
      <c r="EO195" s="79" t="str">
        <f t="shared" si="237"/>
        <v xml:space="preserve"> </v>
      </c>
      <c r="EP195" s="76"/>
    </row>
    <row r="196" spans="1:146" hidden="1" x14ac:dyDescent="0.2">
      <c r="A196" s="74">
        <v>193</v>
      </c>
      <c r="B196" s="75" t="str">
        <f t="shared" si="167"/>
        <v>Ciento Noventa y Tres Pesos M/L</v>
      </c>
      <c r="C196" s="76"/>
      <c r="D196" s="77">
        <f t="shared" si="168"/>
        <v>193</v>
      </c>
      <c r="E196" s="76" t="str">
        <f t="shared" si="169"/>
        <v/>
      </c>
      <c r="F196" s="76" t="str">
        <f t="shared" si="170"/>
        <v xml:space="preserve"> Pesos</v>
      </c>
      <c r="G196" s="76" t="str">
        <f t="shared" si="171"/>
        <v xml:space="preserve">  billones</v>
      </c>
      <c r="H196" s="76"/>
      <c r="I196" s="76" t="str">
        <f t="shared" si="172"/>
        <v xml:space="preserve"> Pesos</v>
      </c>
      <c r="J196" s="76" t="s">
        <v>79</v>
      </c>
      <c r="K196" s="76"/>
      <c r="L196" s="76" t="str">
        <f t="shared" si="173"/>
        <v xml:space="preserve"> Pesos</v>
      </c>
      <c r="M196" s="76" t="str">
        <f t="shared" si="174"/>
        <v xml:space="preserve">  millones</v>
      </c>
      <c r="N196" s="76"/>
      <c r="O196" s="76" t="str">
        <f t="shared" si="175"/>
        <v xml:space="preserve"> Pesos</v>
      </c>
      <c r="P196" s="76" t="s">
        <v>79</v>
      </c>
      <c r="Q196" s="76"/>
      <c r="R196" s="76" t="str">
        <f t="shared" si="176"/>
        <v xml:space="preserve"> y </v>
      </c>
      <c r="S196" s="76" t="str">
        <f t="shared" si="177"/>
        <v xml:space="preserve"> Pesos</v>
      </c>
      <c r="T196" s="76" t="str">
        <f t="shared" si="178"/>
        <v xml:space="preserve"> Centavos</v>
      </c>
      <c r="U196" s="76" t="str">
        <f t="shared" si="179"/>
        <v xml:space="preserve"> centavos</v>
      </c>
      <c r="V196" s="76">
        <v>15</v>
      </c>
      <c r="W196" s="76">
        <v>14</v>
      </c>
      <c r="X196" s="76">
        <v>13</v>
      </c>
      <c r="Y196" s="76">
        <v>12</v>
      </c>
      <c r="Z196" s="76">
        <v>11</v>
      </c>
      <c r="AA196" s="76">
        <v>10</v>
      </c>
      <c r="AB196" s="76">
        <v>9</v>
      </c>
      <c r="AC196" s="76">
        <f t="shared" ref="AC196:AM211" si="259">AB196-1</f>
        <v>8</v>
      </c>
      <c r="AD196" s="76">
        <f t="shared" si="259"/>
        <v>7</v>
      </c>
      <c r="AE196" s="76">
        <f t="shared" si="259"/>
        <v>6</v>
      </c>
      <c r="AF196" s="76">
        <f t="shared" si="259"/>
        <v>5</v>
      </c>
      <c r="AG196" s="76">
        <f t="shared" si="259"/>
        <v>4</v>
      </c>
      <c r="AH196" s="76">
        <f t="shared" si="259"/>
        <v>3</v>
      </c>
      <c r="AI196" s="76">
        <f t="shared" si="259"/>
        <v>2</v>
      </c>
      <c r="AJ196" s="76">
        <f t="shared" si="259"/>
        <v>1</v>
      </c>
      <c r="AK196" s="76">
        <f t="shared" si="259"/>
        <v>0</v>
      </c>
      <c r="AL196" s="76">
        <f t="shared" si="259"/>
        <v>-1</v>
      </c>
      <c r="AM196" s="76">
        <f t="shared" si="259"/>
        <v>-2</v>
      </c>
      <c r="AN196" s="76"/>
      <c r="AO196" s="78">
        <f t="shared" si="246"/>
        <v>0</v>
      </c>
      <c r="AP196" s="78">
        <f t="shared" si="247"/>
        <v>0</v>
      </c>
      <c r="AQ196" s="78">
        <f t="shared" si="248"/>
        <v>0</v>
      </c>
      <c r="AR196" s="78">
        <f t="shared" si="250"/>
        <v>0</v>
      </c>
      <c r="AS196" s="78">
        <f t="shared" si="251"/>
        <v>0</v>
      </c>
      <c r="AT196" s="78">
        <f t="shared" si="252"/>
        <v>0</v>
      </c>
      <c r="AU196" s="78">
        <f t="shared" si="253"/>
        <v>0</v>
      </c>
      <c r="AV196" s="78">
        <f t="shared" si="254"/>
        <v>0</v>
      </c>
      <c r="AW196" s="78">
        <f t="shared" si="255"/>
        <v>0</v>
      </c>
      <c r="AX196" s="78">
        <f t="shared" si="256"/>
        <v>0</v>
      </c>
      <c r="AY196" s="78">
        <f t="shared" si="257"/>
        <v>0</v>
      </c>
      <c r="AZ196" s="78">
        <f t="shared" si="258"/>
        <v>0</v>
      </c>
      <c r="BA196" s="78">
        <f t="shared" si="249"/>
        <v>1</v>
      </c>
      <c r="BB196" s="78">
        <f t="shared" si="243"/>
        <v>19</v>
      </c>
      <c r="BC196" s="78">
        <f t="shared" si="243"/>
        <v>193</v>
      </c>
      <c r="BD196" s="78">
        <f t="shared" si="243"/>
        <v>1930</v>
      </c>
      <c r="BE196" s="78">
        <f t="shared" si="243"/>
        <v>19300</v>
      </c>
      <c r="BF196" s="76"/>
      <c r="BG196" s="76">
        <f t="shared" si="180"/>
        <v>0</v>
      </c>
      <c r="BH196" s="78">
        <f t="shared" si="181"/>
        <v>0</v>
      </c>
      <c r="BI196" s="78">
        <f t="shared" si="182"/>
        <v>0</v>
      </c>
      <c r="BJ196" s="78">
        <f t="shared" si="183"/>
        <v>0</v>
      </c>
      <c r="BK196" s="78">
        <f t="shared" si="184"/>
        <v>0</v>
      </c>
      <c r="BL196" s="78">
        <f t="shared" si="185"/>
        <v>0</v>
      </c>
      <c r="BM196" s="78">
        <f t="shared" si="186"/>
        <v>0</v>
      </c>
      <c r="BN196" s="78">
        <f t="shared" si="187"/>
        <v>0</v>
      </c>
      <c r="BO196" s="78">
        <f t="shared" si="188"/>
        <v>0</v>
      </c>
      <c r="BP196" s="78">
        <f t="shared" si="189"/>
        <v>0</v>
      </c>
      <c r="BQ196" s="78">
        <f t="shared" si="190"/>
        <v>0</v>
      </c>
      <c r="BR196" s="78">
        <f t="shared" si="191"/>
        <v>0</v>
      </c>
      <c r="BS196" s="78">
        <f t="shared" si="192"/>
        <v>100</v>
      </c>
      <c r="BT196" s="78">
        <f t="shared" si="193"/>
        <v>90</v>
      </c>
      <c r="BU196" s="78">
        <f t="shared" si="194"/>
        <v>3</v>
      </c>
      <c r="BV196" s="78">
        <f t="shared" si="195"/>
        <v>0</v>
      </c>
      <c r="BW196" s="78">
        <f t="shared" si="196"/>
        <v>0</v>
      </c>
      <c r="BX196" s="76"/>
      <c r="BY196" s="76"/>
      <c r="BZ196" s="78">
        <f t="shared" si="197"/>
        <v>0</v>
      </c>
      <c r="CA196" s="78"/>
      <c r="CB196" s="78"/>
      <c r="CC196" s="78">
        <f t="shared" si="198"/>
        <v>0</v>
      </c>
      <c r="CD196" s="78"/>
      <c r="CE196" s="78"/>
      <c r="CF196" s="78">
        <f t="shared" si="199"/>
        <v>0</v>
      </c>
      <c r="CG196" s="76"/>
      <c r="CH196" s="78"/>
      <c r="CI196" s="78">
        <f t="shared" si="200"/>
        <v>0</v>
      </c>
      <c r="CJ196" s="76"/>
      <c r="CK196" s="78"/>
      <c r="CL196" s="78">
        <f t="shared" si="201"/>
        <v>93</v>
      </c>
      <c r="CM196" s="76"/>
      <c r="CN196" s="78">
        <f t="shared" si="202"/>
        <v>0</v>
      </c>
      <c r="CO196" s="76"/>
      <c r="CP196" s="76"/>
      <c r="CQ196" s="76" t="str">
        <f t="shared" si="203"/>
        <v/>
      </c>
      <c r="CR196" s="76" t="str">
        <f t="shared" si="204"/>
        <v/>
      </c>
      <c r="CS196" s="76" t="str">
        <f t="shared" si="205"/>
        <v xml:space="preserve">   billones</v>
      </c>
      <c r="CT196" s="76" t="str">
        <f t="shared" si="206"/>
        <v/>
      </c>
      <c r="CU196" s="76" t="str">
        <f t="shared" si="207"/>
        <v/>
      </c>
      <c r="CV196" s="76" t="str">
        <f t="shared" si="208"/>
        <v xml:space="preserve">  mil</v>
      </c>
      <c r="CW196" s="76" t="str">
        <f t="shared" si="209"/>
        <v/>
      </c>
      <c r="CX196" s="76" t="str">
        <f t="shared" si="210"/>
        <v/>
      </c>
      <c r="CY196" s="76" t="str">
        <f t="shared" si="211"/>
        <v xml:space="preserve">   millones</v>
      </c>
      <c r="CZ196" s="76" t="str">
        <f t="shared" si="212"/>
        <v/>
      </c>
      <c r="DA196" s="76" t="str">
        <f t="shared" si="213"/>
        <v/>
      </c>
      <c r="DB196" s="76" t="str">
        <f t="shared" si="214"/>
        <v xml:space="preserve">  mil</v>
      </c>
      <c r="DC196" s="76" t="str">
        <f t="shared" si="215"/>
        <v xml:space="preserve">Ciento </v>
      </c>
      <c r="DD196" s="76" t="str">
        <f t="shared" si="216"/>
        <v xml:space="preserve">Noventa y </v>
      </c>
      <c r="DE196" s="76" t="str">
        <f t="shared" si="217"/>
        <v>Tres Pesos</v>
      </c>
      <c r="DF196" s="76" t="str">
        <f t="shared" si="218"/>
        <v xml:space="preserve">  Centavos</v>
      </c>
      <c r="DG196" s="76" t="str">
        <f t="shared" si="219"/>
        <v xml:space="preserve">  centavos</v>
      </c>
      <c r="DH196" s="76" t="str">
        <f t="shared" si="220"/>
        <v xml:space="preserve"> </v>
      </c>
      <c r="DI196" s="76" t="str">
        <f t="shared" si="221"/>
        <v/>
      </c>
      <c r="DJ196" s="76"/>
      <c r="DK196" s="76" t="str">
        <f t="shared" si="222"/>
        <v xml:space="preserve"> </v>
      </c>
      <c r="DL196" s="76" t="str">
        <f t="shared" si="223"/>
        <v/>
      </c>
      <c r="DM196" s="76"/>
      <c r="DN196" s="76" t="str">
        <f t="shared" si="224"/>
        <v xml:space="preserve"> </v>
      </c>
      <c r="DO196" s="76" t="str">
        <f t="shared" si="225"/>
        <v/>
      </c>
      <c r="DP196" s="76"/>
      <c r="DQ196" s="76" t="str">
        <f t="shared" si="226"/>
        <v xml:space="preserve"> </v>
      </c>
      <c r="DR196" s="76" t="str">
        <f t="shared" si="227"/>
        <v/>
      </c>
      <c r="DS196" s="76"/>
      <c r="DT196" s="76" t="e">
        <f t="shared" si="228"/>
        <v>#N/A</v>
      </c>
      <c r="DU196" s="76" t="str">
        <f t="shared" si="229"/>
        <v xml:space="preserve"> Pesos</v>
      </c>
      <c r="DV196" s="76" t="str">
        <f t="shared" si="230"/>
        <v xml:space="preserve"> </v>
      </c>
      <c r="DW196" s="76" t="str">
        <f t="shared" si="231"/>
        <v/>
      </c>
      <c r="DX196" s="76"/>
      <c r="DY196" s="76"/>
      <c r="DZ196" s="76"/>
      <c r="EA196" s="76" t="str">
        <f t="shared" si="232"/>
        <v xml:space="preserve"> </v>
      </c>
      <c r="EB196" s="76"/>
      <c r="EC196" s="76"/>
      <c r="ED196" s="76" t="str">
        <f t="shared" si="233"/>
        <v xml:space="preserve"> </v>
      </c>
      <c r="EE196" s="76"/>
      <c r="EF196" s="76"/>
      <c r="EG196" s="79" t="str">
        <f t="shared" si="234"/>
        <v xml:space="preserve"> </v>
      </c>
      <c r="EH196" s="76"/>
      <c r="EI196" s="76"/>
      <c r="EJ196" s="79" t="str">
        <f t="shared" si="235"/>
        <v xml:space="preserve"> </v>
      </c>
      <c r="EK196" s="76"/>
      <c r="EL196" s="76"/>
      <c r="EM196" s="79" t="str">
        <f t="shared" si="236"/>
        <v>Ciento Noventa y Tres Pesos</v>
      </c>
      <c r="EN196" s="79"/>
      <c r="EO196" s="79" t="str">
        <f t="shared" si="237"/>
        <v xml:space="preserve"> </v>
      </c>
      <c r="EP196" s="76"/>
    </row>
    <row r="197" spans="1:146" hidden="1" x14ac:dyDescent="0.2">
      <c r="A197" s="74">
        <v>194</v>
      </c>
      <c r="B197" s="75" t="str">
        <f t="shared" ref="B197:B260" si="260">TRIM(CONCATENATE($A$3,E197,EA197," ",ED197," ",EG197," ",EJ197," ",EM197,IF(SUM(BV197:BW197)=0,""," con "),EO197,$B$3))</f>
        <v>Ciento Noventa y Cuatro Pesos M/L</v>
      </c>
      <c r="C197" s="76"/>
      <c r="D197" s="77">
        <f t="shared" ref="D197:D260" si="261">ABS(ROUND(A197,2))</f>
        <v>194</v>
      </c>
      <c r="E197" s="76" t="str">
        <f t="shared" ref="E197:E260" si="262">IF(A197&lt;0,"menos ","")</f>
        <v/>
      </c>
      <c r="F197" s="76" t="str">
        <f t="shared" ref="F197:F260" si="263">IF(BI197=0,$B$1," y ")</f>
        <v xml:space="preserve"> Pesos</v>
      </c>
      <c r="G197" s="76" t="str">
        <f t="shared" ref="G197:G260" si="264">IF(SUM(BJ197:BU197)=0," billones de","  billones")</f>
        <v xml:space="preserve">  billones</v>
      </c>
      <c r="H197" s="76"/>
      <c r="I197" s="76" t="str">
        <f t="shared" ref="I197:I260" si="265">IF(BL197=0,$B$1," y ")</f>
        <v xml:space="preserve"> Pesos</v>
      </c>
      <c r="J197" s="76" t="s">
        <v>79</v>
      </c>
      <c r="K197" s="76"/>
      <c r="L197" s="76" t="str">
        <f t="shared" ref="L197:L260" si="266">IF(BO197=0,$B$1," y ")</f>
        <v xml:space="preserve"> Pesos</v>
      </c>
      <c r="M197" s="76" t="str">
        <f t="shared" ref="M197:M260" si="267">IF(BP197+BQ197+BR197+BS197+BT197+BU197=0," millones de","  millones")</f>
        <v xml:space="preserve">  millones</v>
      </c>
      <c r="N197" s="76"/>
      <c r="O197" s="76" t="str">
        <f t="shared" ref="O197:O260" si="268">IF(BR197=0,$B$1," y ")</f>
        <v xml:space="preserve"> Pesos</v>
      </c>
      <c r="P197" s="76" t="s">
        <v>79</v>
      </c>
      <c r="Q197" s="76"/>
      <c r="R197" s="76" t="str">
        <f t="shared" ref="R197:R260" si="269">IF(BU197=0,$B$1," y ")</f>
        <v xml:space="preserve"> y </v>
      </c>
      <c r="S197" s="76" t="str">
        <f t="shared" ref="S197:S260" si="270">IF(BC197=1,$A$1,$B$1)</f>
        <v xml:space="preserve"> Pesos</v>
      </c>
      <c r="T197" s="76" t="str">
        <f t="shared" ref="T197:T260" si="271">IF(BW197=0,$B$2," y ")</f>
        <v xml:space="preserve"> Centavos</v>
      </c>
      <c r="U197" s="76" t="str">
        <f t="shared" ref="U197:U260" si="272">IF(SUM(BV197:BW197)=1,$A$2," centavos")</f>
        <v xml:space="preserve"> centavos</v>
      </c>
      <c r="V197" s="76">
        <v>15</v>
      </c>
      <c r="W197" s="76">
        <v>14</v>
      </c>
      <c r="X197" s="76">
        <v>13</v>
      </c>
      <c r="Y197" s="76">
        <v>12</v>
      </c>
      <c r="Z197" s="76">
        <v>11</v>
      </c>
      <c r="AA197" s="76">
        <v>10</v>
      </c>
      <c r="AB197" s="76">
        <v>9</v>
      </c>
      <c r="AC197" s="76">
        <f t="shared" si="259"/>
        <v>8</v>
      </c>
      <c r="AD197" s="76">
        <f t="shared" si="259"/>
        <v>7</v>
      </c>
      <c r="AE197" s="76">
        <f t="shared" si="259"/>
        <v>6</v>
      </c>
      <c r="AF197" s="76">
        <f t="shared" si="259"/>
        <v>5</v>
      </c>
      <c r="AG197" s="76">
        <f t="shared" si="259"/>
        <v>4</v>
      </c>
      <c r="AH197" s="76">
        <f t="shared" si="259"/>
        <v>3</v>
      </c>
      <c r="AI197" s="76">
        <f t="shared" si="259"/>
        <v>2</v>
      </c>
      <c r="AJ197" s="76">
        <f t="shared" si="259"/>
        <v>1</v>
      </c>
      <c r="AK197" s="76">
        <f t="shared" si="259"/>
        <v>0</v>
      </c>
      <c r="AL197" s="76">
        <f t="shared" si="259"/>
        <v>-1</v>
      </c>
      <c r="AM197" s="76">
        <f t="shared" si="259"/>
        <v>-2</v>
      </c>
      <c r="AN197" s="76"/>
      <c r="AO197" s="78">
        <f t="shared" si="246"/>
        <v>0</v>
      </c>
      <c r="AP197" s="78">
        <f t="shared" si="247"/>
        <v>0</v>
      </c>
      <c r="AQ197" s="78">
        <f t="shared" si="248"/>
        <v>0</v>
      </c>
      <c r="AR197" s="78">
        <f t="shared" si="250"/>
        <v>0</v>
      </c>
      <c r="AS197" s="78">
        <f t="shared" si="251"/>
        <v>0</v>
      </c>
      <c r="AT197" s="78">
        <f t="shared" si="252"/>
        <v>0</v>
      </c>
      <c r="AU197" s="78">
        <f t="shared" si="253"/>
        <v>0</v>
      </c>
      <c r="AV197" s="78">
        <f t="shared" si="254"/>
        <v>0</v>
      </c>
      <c r="AW197" s="78">
        <f t="shared" si="255"/>
        <v>0</v>
      </c>
      <c r="AX197" s="78">
        <f t="shared" si="256"/>
        <v>0</v>
      </c>
      <c r="AY197" s="78">
        <f t="shared" si="257"/>
        <v>0</v>
      </c>
      <c r="AZ197" s="78">
        <f t="shared" si="258"/>
        <v>0</v>
      </c>
      <c r="BA197" s="78">
        <f t="shared" si="249"/>
        <v>1</v>
      </c>
      <c r="BB197" s="78">
        <f t="shared" si="243"/>
        <v>19</v>
      </c>
      <c r="BC197" s="78">
        <f t="shared" si="243"/>
        <v>194</v>
      </c>
      <c r="BD197" s="78">
        <f t="shared" si="243"/>
        <v>1940</v>
      </c>
      <c r="BE197" s="78">
        <f t="shared" si="243"/>
        <v>19400</v>
      </c>
      <c r="BF197" s="76"/>
      <c r="BG197" s="76">
        <f t="shared" ref="BG197:BG260" si="273">(AO197-AN197*10)*100</f>
        <v>0</v>
      </c>
      <c r="BH197" s="78">
        <f t="shared" ref="BH197:BH260" si="274">(AP197-AO197*10)*10</f>
        <v>0</v>
      </c>
      <c r="BI197" s="78">
        <f t="shared" ref="BI197:BI260" si="275">AQ197-AP197*10</f>
        <v>0</v>
      </c>
      <c r="BJ197" s="78">
        <f t="shared" ref="BJ197:BJ260" si="276">(AR197-AQ197*10)*100</f>
        <v>0</v>
      </c>
      <c r="BK197" s="78">
        <f t="shared" ref="BK197:BK260" si="277">(AS197-AR197*10)*10</f>
        <v>0</v>
      </c>
      <c r="BL197" s="78">
        <f t="shared" ref="BL197:BL260" si="278">AT197-AS197*10</f>
        <v>0</v>
      </c>
      <c r="BM197" s="78">
        <f t="shared" ref="BM197:BM260" si="279">(AU197-AT197*10)*100</f>
        <v>0</v>
      </c>
      <c r="BN197" s="78">
        <f t="shared" ref="BN197:BN260" si="280">(AV197-AU197*10)*10</f>
        <v>0</v>
      </c>
      <c r="BO197" s="78">
        <f t="shared" ref="BO197:BO260" si="281">AW197-AV197*10</f>
        <v>0</v>
      </c>
      <c r="BP197" s="78">
        <f t="shared" ref="BP197:BP260" si="282">(AX197-AW197*10)*100</f>
        <v>0</v>
      </c>
      <c r="BQ197" s="78">
        <f t="shared" ref="BQ197:BQ260" si="283">(AY197-AX197*10)*10</f>
        <v>0</v>
      </c>
      <c r="BR197" s="78">
        <f t="shared" ref="BR197:BR260" si="284">AZ197-AY197*10</f>
        <v>0</v>
      </c>
      <c r="BS197" s="78">
        <f t="shared" ref="BS197:BS260" si="285">(BA197-AZ197*10)*100</f>
        <v>100</v>
      </c>
      <c r="BT197" s="78">
        <f t="shared" ref="BT197:BT260" si="286">(BB197-BA197*10)*10</f>
        <v>90</v>
      </c>
      <c r="BU197" s="78">
        <f t="shared" ref="BU197:BU260" si="287">BC197-BB197*10</f>
        <v>4</v>
      </c>
      <c r="BV197" s="78">
        <f t="shared" ref="BV197:BV260" si="288">(BD197-BC197*10)*10</f>
        <v>0</v>
      </c>
      <c r="BW197" s="78">
        <f t="shared" ref="BW197:BW260" si="289">BE197-BD197*10</f>
        <v>0</v>
      </c>
      <c r="BX197" s="76"/>
      <c r="BY197" s="76"/>
      <c r="BZ197" s="78">
        <f t="shared" ref="BZ197:BZ260" si="290">BI197+BH197</f>
        <v>0</v>
      </c>
      <c r="CA197" s="78"/>
      <c r="CB197" s="78"/>
      <c r="CC197" s="78">
        <f t="shared" ref="CC197:CC260" si="291">BL197+BK197</f>
        <v>0</v>
      </c>
      <c r="CD197" s="78"/>
      <c r="CE197" s="78"/>
      <c r="CF197" s="78">
        <f t="shared" ref="CF197:CF260" si="292">BO197+BN197</f>
        <v>0</v>
      </c>
      <c r="CG197" s="76"/>
      <c r="CH197" s="78"/>
      <c r="CI197" s="78">
        <f t="shared" ref="CI197:CI260" si="293">BR197+BQ197</f>
        <v>0</v>
      </c>
      <c r="CJ197" s="76"/>
      <c r="CK197" s="78"/>
      <c r="CL197" s="78">
        <f t="shared" ref="CL197:CL260" si="294">BU197+BT197</f>
        <v>94</v>
      </c>
      <c r="CM197" s="76"/>
      <c r="CN197" s="78">
        <f t="shared" ref="CN197:CN260" si="295">BW197+BV197</f>
        <v>0</v>
      </c>
      <c r="CO197" s="76"/>
      <c r="CP197" s="76"/>
      <c r="CQ197" s="76" t="str">
        <f t="shared" ref="CQ197:CQ260" si="296">IF(RIGHT(AQ197,3)="100","cien",IF(AO197&gt;0,CONCATENATE(VLOOKUP(BG197,$ER$5:$ES$57,2,FALSE),E197),""))</f>
        <v/>
      </c>
      <c r="CR197" s="76" t="str">
        <f t="shared" ref="CR197:CR260" si="297">IF(BH197=20,"veinti",IF(AP197&gt;0,CONCATENATE(VLOOKUP(BH197,$ER$5:$ES$57,2,FALSE),F197),""))</f>
        <v/>
      </c>
      <c r="CS197" s="76" t="str">
        <f t="shared" ref="CS197:CS260" si="298">CONCATENATE(VLOOKUP(BI197,$ER$5:$ES$57,2,FALSE),G197)</f>
        <v xml:space="preserve">   billones</v>
      </c>
      <c r="CT197" s="76" t="str">
        <f t="shared" ref="CT197:CT260" si="299">IF(RIGHT(AT197,3)="100","cien",IF(AR197&gt;0,CONCATENATE(VLOOKUP(BJ197,$ER$5:$ES$57,2,FALSE),H197),""))</f>
        <v/>
      </c>
      <c r="CU197" s="76" t="str">
        <f t="shared" ref="CU197:CU260" si="300">IF(BK197=20,"veinti",IF(AS197&gt;0,CONCATENATE(VLOOKUP(BK197,$ER$5:$ES$57,2,FALSE),I197),""))</f>
        <v/>
      </c>
      <c r="CV197" s="76" t="str">
        <f t="shared" ref="CV197:CV260" si="301">CONCATENATE(VLOOKUP(BL197,$ER$5:$ES$57,2,FALSE),J197)</f>
        <v xml:space="preserve">  mil</v>
      </c>
      <c r="CW197" s="76" t="str">
        <f t="shared" ref="CW197:CW260" si="302">IF(RIGHT(AW197,3)="100","cien",IF(AU197&gt;0,CONCATENATE(VLOOKUP(BM197,$ER$5:$ES$57,2,FALSE),K197),""))</f>
        <v/>
      </c>
      <c r="CX197" s="76" t="str">
        <f t="shared" ref="CX197:CX260" si="303">IF(BN197=20,"veinti",IF(AV197&gt;0,CONCATENATE(VLOOKUP(BN197,$ER$5:$ES$57,2,FALSE),L197),""))</f>
        <v/>
      </c>
      <c r="CY197" s="76" t="str">
        <f t="shared" ref="CY197:CY260" si="304">CONCATENATE(VLOOKUP(BO197,$ER$5:$ES$57,2,FALSE),M197)</f>
        <v xml:space="preserve">   millones</v>
      </c>
      <c r="CZ197" s="76" t="str">
        <f t="shared" ref="CZ197:CZ260" si="305">IF(RIGHT(AZ197,3)="100","cien",IF(AX197&gt;0,CONCATENATE(VLOOKUP(BP197,$ER$5:$ES$57,2,FALSE),N197),""))</f>
        <v/>
      </c>
      <c r="DA197" s="76" t="str">
        <f t="shared" ref="DA197:DA260" si="306">IF(BQ197=20,"veinti",IF(AY197&gt;0,CONCATENATE(VLOOKUP(BQ197,$ER$5:$ES$57,2,FALSE),O197),""))</f>
        <v/>
      </c>
      <c r="DB197" s="76" t="str">
        <f t="shared" ref="DB197:DB260" si="307">CONCATENATE(VLOOKUP(BR197,$ER$5:$ES$57,2,FALSE),P197)</f>
        <v xml:space="preserve">  mil</v>
      </c>
      <c r="DC197" s="76" t="str">
        <f t="shared" ref="DC197:DC260" si="308">IF(RIGHT(BC197,3)="100","cien",IF(BA197&gt;0,CONCATENATE(VLOOKUP(BS197,$ER$5:$ES$57,2,FALSE),Q197),""))</f>
        <v xml:space="preserve">Ciento </v>
      </c>
      <c r="DD197" s="76" t="str">
        <f t="shared" ref="DD197:DD260" si="309">IF(BT197=20,"veinti",IF(BB197&gt;0,CONCATENATE(VLOOKUP(BT197,$ER$5:$ES$57,2,FALSE),R197),""))</f>
        <v xml:space="preserve">Noventa y </v>
      </c>
      <c r="DE197" s="76" t="str">
        <f t="shared" ref="DE197:DE260" si="310">CONCATENATE(VLOOKUP(BU197,$ER$5:$ES$57,2,FALSE),S197)</f>
        <v>Cuatro Pesos</v>
      </c>
      <c r="DF197" s="76" t="str">
        <f t="shared" ref="DF197:DF260" si="311">IF(BV197=20,"veinti",IF(BD197&gt;0,CONCATENATE(VLOOKUP(BV197,$ER$5:$ES$57,2,FALSE),T197),""))</f>
        <v xml:space="preserve">  Centavos</v>
      </c>
      <c r="DG197" s="76" t="str">
        <f t="shared" ref="DG197:DG260" si="312">CONCATENATE(VLOOKUP(BW197,$ER$5:$ES$57,2,FALSE),U197)</f>
        <v xml:space="preserve">  centavos</v>
      </c>
      <c r="DH197" s="76" t="str">
        <f t="shared" ref="DH197:DH260" si="313">VLOOKUP(BZ197,$ER$5:$ES$57,2,FALSE)</f>
        <v xml:space="preserve"> </v>
      </c>
      <c r="DI197" s="76" t="str">
        <f t="shared" ref="DI197:DI260" si="314">IF(AQ197=0,"",IF(SUM(BJ197:BU197)=0,IF(AQ197=1," billón de","  billones de"),IF(AQ197=1," billón","  billones")))</f>
        <v/>
      </c>
      <c r="DJ197" s="76"/>
      <c r="DK197" s="76" t="str">
        <f t="shared" ref="DK197:DK260" si="315">VLOOKUP(CC197,$ER$5:$ES$57,2,FALSE)</f>
        <v xml:space="preserve"> </v>
      </c>
      <c r="DL197" s="76" t="str">
        <f t="shared" ref="DL197:DL260" si="316">IF(BL197+BK197+BJ197=0,""," mil")</f>
        <v/>
      </c>
      <c r="DM197" s="76"/>
      <c r="DN197" s="76" t="str">
        <f t="shared" ref="DN197:DN260" si="317">VLOOKUP(CF197,$ER$5:$ES$57,2,FALSE)</f>
        <v xml:space="preserve"> </v>
      </c>
      <c r="DO197" s="76" t="str">
        <f t="shared" ref="DO197:DO260" si="318">IF(SUM(BJ197:BO197)=0,"",IF(AW197=0,"",IF(BP197+BQ197+BR197+BS197+BT197+BU197=0,IF(AW197=1," millón de","  millones de"),IF(AW197=1," millón","  millones"))))</f>
        <v/>
      </c>
      <c r="DP197" s="76"/>
      <c r="DQ197" s="76" t="str">
        <f t="shared" ref="DQ197:DQ260" si="319">VLOOKUP(CI197,$ER$5:$ES$57,2,FALSE)</f>
        <v xml:space="preserve"> </v>
      </c>
      <c r="DR197" s="76" t="str">
        <f t="shared" ref="DR197:DR260" si="320">IF(BR197+BQ197+BP197=0,""," mil")</f>
        <v/>
      </c>
      <c r="DS197" s="76"/>
      <c r="DT197" s="76" t="e">
        <f t="shared" ref="DT197:DT260" si="321">IF(BC197=0,"cero",VLOOKUP(CL197,$ER$5:$ES$57,2,FALSE))</f>
        <v>#N/A</v>
      </c>
      <c r="DU197" s="76" t="str">
        <f t="shared" ref="DU197:DU260" si="322">IF(BC197=1,$A$1,$B$1)</f>
        <v xml:space="preserve"> Pesos</v>
      </c>
      <c r="DV197" s="76" t="str">
        <f t="shared" ref="DV197:DV260" si="323">IF(BE197=0,"",VLOOKUP(CN197,$ER$5:$ES$57,2,FALSE))</f>
        <v xml:space="preserve"> </v>
      </c>
      <c r="DW197" s="76" t="str">
        <f t="shared" ref="DW197:DW260" si="324">IF(SUM(BV197:BW197)=0,"",IF(SUM(BV197:BW197)=1,$A$2," centavos"))</f>
        <v/>
      </c>
      <c r="DX197" s="76"/>
      <c r="DY197" s="76"/>
      <c r="DZ197" s="76"/>
      <c r="EA197" s="76" t="str">
        <f t="shared" ref="EA197:EA260" si="325">CONCATENATE(CQ197,IF(ISERROR(DH197),CONCATENATE(CR197,CS197),CONCATENATE(DH197,DI197)))</f>
        <v xml:space="preserve"> </v>
      </c>
      <c r="EB197" s="76"/>
      <c r="EC197" s="76"/>
      <c r="ED197" s="76" t="str">
        <f t="shared" ref="ED197:ED260" si="326">CONCATENATE(CT197,IF(ISERROR(DK197),CONCATENATE(CU197,CV197),CONCATENATE(DK197,DL197)))</f>
        <v xml:space="preserve"> </v>
      </c>
      <c r="EE197" s="76"/>
      <c r="EF197" s="76"/>
      <c r="EG197" s="79" t="str">
        <f t="shared" ref="EG197:EG260" si="327">CONCATENATE(CW197,IF(ISERROR(DN197),CONCATENATE(CX197,CY197),CONCATENATE(DN197,DO197)))</f>
        <v xml:space="preserve"> </v>
      </c>
      <c r="EH197" s="76"/>
      <c r="EI197" s="76"/>
      <c r="EJ197" s="79" t="str">
        <f t="shared" ref="EJ197:EJ260" si="328">CONCATENATE(CZ197,IF(ISERROR(DQ197),CONCATENATE(DA197,DB197),CONCATENATE(DQ197,DR197)))</f>
        <v xml:space="preserve"> </v>
      </c>
      <c r="EK197" s="76"/>
      <c r="EL197" s="76"/>
      <c r="EM197" s="79" t="str">
        <f t="shared" ref="EM197:EM260" si="329">CONCATENATE(DC197,IF(ISERROR(DT197),CONCATENATE(DD197,DE197),CONCATENATE(DT197,DU197)))</f>
        <v>Ciento Noventa y Cuatro Pesos</v>
      </c>
      <c r="EN197" s="79"/>
      <c r="EO197" s="79" t="str">
        <f t="shared" ref="EO197:EO260" si="330">CONCATENATE(IF(ISERROR(DV197),CONCATENATE(DF197,DG197),CONCATENATE(DV197,DW197)))</f>
        <v xml:space="preserve"> </v>
      </c>
      <c r="EP197" s="76"/>
    </row>
    <row r="198" spans="1:146" hidden="1" x14ac:dyDescent="0.2">
      <c r="A198" s="74">
        <v>195</v>
      </c>
      <c r="B198" s="75" t="str">
        <f t="shared" si="260"/>
        <v>Ciento Noventa y Cinco Pesos M/L</v>
      </c>
      <c r="C198" s="76"/>
      <c r="D198" s="77">
        <f t="shared" si="261"/>
        <v>195</v>
      </c>
      <c r="E198" s="76" t="str">
        <f t="shared" si="262"/>
        <v/>
      </c>
      <c r="F198" s="76" t="str">
        <f t="shared" si="263"/>
        <v xml:space="preserve"> Pesos</v>
      </c>
      <c r="G198" s="76" t="str">
        <f t="shared" si="264"/>
        <v xml:space="preserve">  billones</v>
      </c>
      <c r="H198" s="76"/>
      <c r="I198" s="76" t="str">
        <f t="shared" si="265"/>
        <v xml:space="preserve"> Pesos</v>
      </c>
      <c r="J198" s="76" t="s">
        <v>79</v>
      </c>
      <c r="K198" s="76"/>
      <c r="L198" s="76" t="str">
        <f t="shared" si="266"/>
        <v xml:space="preserve"> Pesos</v>
      </c>
      <c r="M198" s="76" t="str">
        <f t="shared" si="267"/>
        <v xml:space="preserve">  millones</v>
      </c>
      <c r="N198" s="76"/>
      <c r="O198" s="76" t="str">
        <f t="shared" si="268"/>
        <v xml:space="preserve"> Pesos</v>
      </c>
      <c r="P198" s="76" t="s">
        <v>79</v>
      </c>
      <c r="Q198" s="76"/>
      <c r="R198" s="76" t="str">
        <f t="shared" si="269"/>
        <v xml:space="preserve"> y </v>
      </c>
      <c r="S198" s="76" t="str">
        <f t="shared" si="270"/>
        <v xml:space="preserve"> Pesos</v>
      </c>
      <c r="T198" s="76" t="str">
        <f t="shared" si="271"/>
        <v xml:space="preserve"> Centavos</v>
      </c>
      <c r="U198" s="76" t="str">
        <f t="shared" si="272"/>
        <v xml:space="preserve"> centavos</v>
      </c>
      <c r="V198" s="76">
        <v>15</v>
      </c>
      <c r="W198" s="76">
        <v>14</v>
      </c>
      <c r="X198" s="76">
        <v>13</v>
      </c>
      <c r="Y198" s="76">
        <v>12</v>
      </c>
      <c r="Z198" s="76">
        <v>11</v>
      </c>
      <c r="AA198" s="76">
        <v>10</v>
      </c>
      <c r="AB198" s="76">
        <v>9</v>
      </c>
      <c r="AC198" s="76">
        <f t="shared" si="259"/>
        <v>8</v>
      </c>
      <c r="AD198" s="76">
        <f t="shared" si="259"/>
        <v>7</v>
      </c>
      <c r="AE198" s="76">
        <f t="shared" si="259"/>
        <v>6</v>
      </c>
      <c r="AF198" s="76">
        <f t="shared" si="259"/>
        <v>5</v>
      </c>
      <c r="AG198" s="76">
        <f t="shared" si="259"/>
        <v>4</v>
      </c>
      <c r="AH198" s="76">
        <f t="shared" si="259"/>
        <v>3</v>
      </c>
      <c r="AI198" s="76">
        <f t="shared" si="259"/>
        <v>2</v>
      </c>
      <c r="AJ198" s="76">
        <f t="shared" si="259"/>
        <v>1</v>
      </c>
      <c r="AK198" s="76">
        <f t="shared" si="259"/>
        <v>0</v>
      </c>
      <c r="AL198" s="76">
        <f t="shared" si="259"/>
        <v>-1</v>
      </c>
      <c r="AM198" s="76">
        <f t="shared" si="259"/>
        <v>-2</v>
      </c>
      <c r="AN198" s="76"/>
      <c r="AO198" s="78">
        <f t="shared" si="246"/>
        <v>0</v>
      </c>
      <c r="AP198" s="78">
        <f t="shared" si="247"/>
        <v>0</v>
      </c>
      <c r="AQ198" s="78">
        <f t="shared" si="248"/>
        <v>0</v>
      </c>
      <c r="AR198" s="78">
        <f t="shared" si="250"/>
        <v>0</v>
      </c>
      <c r="AS198" s="78">
        <f t="shared" si="251"/>
        <v>0</v>
      </c>
      <c r="AT198" s="78">
        <f t="shared" si="252"/>
        <v>0</v>
      </c>
      <c r="AU198" s="78">
        <f t="shared" si="253"/>
        <v>0</v>
      </c>
      <c r="AV198" s="78">
        <f t="shared" si="254"/>
        <v>0</v>
      </c>
      <c r="AW198" s="78">
        <f t="shared" si="255"/>
        <v>0</v>
      </c>
      <c r="AX198" s="78">
        <f t="shared" si="256"/>
        <v>0</v>
      </c>
      <c r="AY198" s="78">
        <f t="shared" si="257"/>
        <v>0</v>
      </c>
      <c r="AZ198" s="78">
        <f t="shared" si="258"/>
        <v>0</v>
      </c>
      <c r="BA198" s="78">
        <f t="shared" si="249"/>
        <v>1</v>
      </c>
      <c r="BB198" s="78">
        <f t="shared" si="243"/>
        <v>19</v>
      </c>
      <c r="BC198" s="78">
        <f t="shared" si="243"/>
        <v>195</v>
      </c>
      <c r="BD198" s="78">
        <f t="shared" si="243"/>
        <v>1950</v>
      </c>
      <c r="BE198" s="78">
        <f t="shared" si="243"/>
        <v>19500</v>
      </c>
      <c r="BF198" s="76"/>
      <c r="BG198" s="76">
        <f t="shared" si="273"/>
        <v>0</v>
      </c>
      <c r="BH198" s="78">
        <f t="shared" si="274"/>
        <v>0</v>
      </c>
      <c r="BI198" s="78">
        <f t="shared" si="275"/>
        <v>0</v>
      </c>
      <c r="BJ198" s="78">
        <f t="shared" si="276"/>
        <v>0</v>
      </c>
      <c r="BK198" s="78">
        <f t="shared" si="277"/>
        <v>0</v>
      </c>
      <c r="BL198" s="78">
        <f t="shared" si="278"/>
        <v>0</v>
      </c>
      <c r="BM198" s="78">
        <f t="shared" si="279"/>
        <v>0</v>
      </c>
      <c r="BN198" s="78">
        <f t="shared" si="280"/>
        <v>0</v>
      </c>
      <c r="BO198" s="78">
        <f t="shared" si="281"/>
        <v>0</v>
      </c>
      <c r="BP198" s="78">
        <f t="shared" si="282"/>
        <v>0</v>
      </c>
      <c r="BQ198" s="78">
        <f t="shared" si="283"/>
        <v>0</v>
      </c>
      <c r="BR198" s="78">
        <f t="shared" si="284"/>
        <v>0</v>
      </c>
      <c r="BS198" s="78">
        <f t="shared" si="285"/>
        <v>100</v>
      </c>
      <c r="BT198" s="78">
        <f t="shared" si="286"/>
        <v>90</v>
      </c>
      <c r="BU198" s="78">
        <f t="shared" si="287"/>
        <v>5</v>
      </c>
      <c r="BV198" s="78">
        <f t="shared" si="288"/>
        <v>0</v>
      </c>
      <c r="BW198" s="78">
        <f t="shared" si="289"/>
        <v>0</v>
      </c>
      <c r="BX198" s="76"/>
      <c r="BY198" s="76"/>
      <c r="BZ198" s="78">
        <f t="shared" si="290"/>
        <v>0</v>
      </c>
      <c r="CA198" s="78"/>
      <c r="CB198" s="78"/>
      <c r="CC198" s="78">
        <f t="shared" si="291"/>
        <v>0</v>
      </c>
      <c r="CD198" s="78"/>
      <c r="CE198" s="78"/>
      <c r="CF198" s="78">
        <f t="shared" si="292"/>
        <v>0</v>
      </c>
      <c r="CG198" s="76"/>
      <c r="CH198" s="78"/>
      <c r="CI198" s="78">
        <f t="shared" si="293"/>
        <v>0</v>
      </c>
      <c r="CJ198" s="76"/>
      <c r="CK198" s="78"/>
      <c r="CL198" s="78">
        <f t="shared" si="294"/>
        <v>95</v>
      </c>
      <c r="CM198" s="76"/>
      <c r="CN198" s="78">
        <f t="shared" si="295"/>
        <v>0</v>
      </c>
      <c r="CO198" s="76"/>
      <c r="CP198" s="76"/>
      <c r="CQ198" s="76" t="str">
        <f t="shared" si="296"/>
        <v/>
      </c>
      <c r="CR198" s="76" t="str">
        <f t="shared" si="297"/>
        <v/>
      </c>
      <c r="CS198" s="76" t="str">
        <f t="shared" si="298"/>
        <v xml:space="preserve">   billones</v>
      </c>
      <c r="CT198" s="76" t="str">
        <f t="shared" si="299"/>
        <v/>
      </c>
      <c r="CU198" s="76" t="str">
        <f t="shared" si="300"/>
        <v/>
      </c>
      <c r="CV198" s="76" t="str">
        <f t="shared" si="301"/>
        <v xml:space="preserve">  mil</v>
      </c>
      <c r="CW198" s="76" t="str">
        <f t="shared" si="302"/>
        <v/>
      </c>
      <c r="CX198" s="76" t="str">
        <f t="shared" si="303"/>
        <v/>
      </c>
      <c r="CY198" s="76" t="str">
        <f t="shared" si="304"/>
        <v xml:space="preserve">   millones</v>
      </c>
      <c r="CZ198" s="76" t="str">
        <f t="shared" si="305"/>
        <v/>
      </c>
      <c r="DA198" s="76" t="str">
        <f t="shared" si="306"/>
        <v/>
      </c>
      <c r="DB198" s="76" t="str">
        <f t="shared" si="307"/>
        <v xml:space="preserve">  mil</v>
      </c>
      <c r="DC198" s="76" t="str">
        <f t="shared" si="308"/>
        <v xml:space="preserve">Ciento </v>
      </c>
      <c r="DD198" s="76" t="str">
        <f t="shared" si="309"/>
        <v xml:space="preserve">Noventa y </v>
      </c>
      <c r="DE198" s="76" t="str">
        <f t="shared" si="310"/>
        <v>Cinco Pesos</v>
      </c>
      <c r="DF198" s="76" t="str">
        <f t="shared" si="311"/>
        <v xml:space="preserve">  Centavos</v>
      </c>
      <c r="DG198" s="76" t="str">
        <f t="shared" si="312"/>
        <v xml:space="preserve">  centavos</v>
      </c>
      <c r="DH198" s="76" t="str">
        <f t="shared" si="313"/>
        <v xml:space="preserve"> </v>
      </c>
      <c r="DI198" s="76" t="str">
        <f t="shared" si="314"/>
        <v/>
      </c>
      <c r="DJ198" s="76"/>
      <c r="DK198" s="76" t="str">
        <f t="shared" si="315"/>
        <v xml:space="preserve"> </v>
      </c>
      <c r="DL198" s="76" t="str">
        <f t="shared" si="316"/>
        <v/>
      </c>
      <c r="DM198" s="76"/>
      <c r="DN198" s="76" t="str">
        <f t="shared" si="317"/>
        <v xml:space="preserve"> </v>
      </c>
      <c r="DO198" s="76" t="str">
        <f t="shared" si="318"/>
        <v/>
      </c>
      <c r="DP198" s="76"/>
      <c r="DQ198" s="76" t="str">
        <f t="shared" si="319"/>
        <v xml:space="preserve"> </v>
      </c>
      <c r="DR198" s="76" t="str">
        <f t="shared" si="320"/>
        <v/>
      </c>
      <c r="DS198" s="76"/>
      <c r="DT198" s="76" t="e">
        <f t="shared" si="321"/>
        <v>#N/A</v>
      </c>
      <c r="DU198" s="76" t="str">
        <f t="shared" si="322"/>
        <v xml:space="preserve"> Pesos</v>
      </c>
      <c r="DV198" s="76" t="str">
        <f t="shared" si="323"/>
        <v xml:space="preserve"> </v>
      </c>
      <c r="DW198" s="76" t="str">
        <f t="shared" si="324"/>
        <v/>
      </c>
      <c r="DX198" s="76"/>
      <c r="DY198" s="76"/>
      <c r="DZ198" s="76"/>
      <c r="EA198" s="76" t="str">
        <f t="shared" si="325"/>
        <v xml:space="preserve"> </v>
      </c>
      <c r="EB198" s="76"/>
      <c r="EC198" s="76"/>
      <c r="ED198" s="76" t="str">
        <f t="shared" si="326"/>
        <v xml:space="preserve"> </v>
      </c>
      <c r="EE198" s="76"/>
      <c r="EF198" s="76"/>
      <c r="EG198" s="79" t="str">
        <f t="shared" si="327"/>
        <v xml:space="preserve"> </v>
      </c>
      <c r="EH198" s="76"/>
      <c r="EI198" s="76"/>
      <c r="EJ198" s="79" t="str">
        <f t="shared" si="328"/>
        <v xml:space="preserve"> </v>
      </c>
      <c r="EK198" s="76"/>
      <c r="EL198" s="76"/>
      <c r="EM198" s="79" t="str">
        <f t="shared" si="329"/>
        <v>Ciento Noventa y Cinco Pesos</v>
      </c>
      <c r="EN198" s="79"/>
      <c r="EO198" s="79" t="str">
        <f t="shared" si="330"/>
        <v xml:space="preserve"> </v>
      </c>
      <c r="EP198" s="76"/>
    </row>
    <row r="199" spans="1:146" hidden="1" x14ac:dyDescent="0.2">
      <c r="A199" s="74">
        <v>196</v>
      </c>
      <c r="B199" s="75" t="str">
        <f t="shared" si="260"/>
        <v>Ciento Noventa y Seis Pesos M/L</v>
      </c>
      <c r="C199" s="76"/>
      <c r="D199" s="77">
        <f t="shared" si="261"/>
        <v>196</v>
      </c>
      <c r="E199" s="76" t="str">
        <f t="shared" si="262"/>
        <v/>
      </c>
      <c r="F199" s="76" t="str">
        <f t="shared" si="263"/>
        <v xml:space="preserve"> Pesos</v>
      </c>
      <c r="G199" s="76" t="str">
        <f t="shared" si="264"/>
        <v xml:space="preserve">  billones</v>
      </c>
      <c r="H199" s="76"/>
      <c r="I199" s="76" t="str">
        <f t="shared" si="265"/>
        <v xml:space="preserve"> Pesos</v>
      </c>
      <c r="J199" s="76" t="s">
        <v>79</v>
      </c>
      <c r="K199" s="76"/>
      <c r="L199" s="76" t="str">
        <f t="shared" si="266"/>
        <v xml:space="preserve"> Pesos</v>
      </c>
      <c r="M199" s="76" t="str">
        <f t="shared" si="267"/>
        <v xml:space="preserve">  millones</v>
      </c>
      <c r="N199" s="76"/>
      <c r="O199" s="76" t="str">
        <f t="shared" si="268"/>
        <v xml:space="preserve"> Pesos</v>
      </c>
      <c r="P199" s="76" t="s">
        <v>79</v>
      </c>
      <c r="Q199" s="76"/>
      <c r="R199" s="76" t="str">
        <f t="shared" si="269"/>
        <v xml:space="preserve"> y </v>
      </c>
      <c r="S199" s="76" t="str">
        <f t="shared" si="270"/>
        <v xml:space="preserve"> Pesos</v>
      </c>
      <c r="T199" s="76" t="str">
        <f t="shared" si="271"/>
        <v xml:space="preserve"> Centavos</v>
      </c>
      <c r="U199" s="76" t="str">
        <f t="shared" si="272"/>
        <v xml:space="preserve"> centavos</v>
      </c>
      <c r="V199" s="76">
        <v>15</v>
      </c>
      <c r="W199" s="76">
        <v>14</v>
      </c>
      <c r="X199" s="76">
        <v>13</v>
      </c>
      <c r="Y199" s="76">
        <v>12</v>
      </c>
      <c r="Z199" s="76">
        <v>11</v>
      </c>
      <c r="AA199" s="76">
        <v>10</v>
      </c>
      <c r="AB199" s="76">
        <v>9</v>
      </c>
      <c r="AC199" s="76">
        <f t="shared" si="259"/>
        <v>8</v>
      </c>
      <c r="AD199" s="76">
        <f t="shared" si="259"/>
        <v>7</v>
      </c>
      <c r="AE199" s="76">
        <f t="shared" si="259"/>
        <v>6</v>
      </c>
      <c r="AF199" s="76">
        <f t="shared" si="259"/>
        <v>5</v>
      </c>
      <c r="AG199" s="76">
        <f t="shared" si="259"/>
        <v>4</v>
      </c>
      <c r="AH199" s="76">
        <f t="shared" si="259"/>
        <v>3</v>
      </c>
      <c r="AI199" s="76">
        <f t="shared" si="259"/>
        <v>2</v>
      </c>
      <c r="AJ199" s="76">
        <f t="shared" si="259"/>
        <v>1</v>
      </c>
      <c r="AK199" s="76">
        <f t="shared" si="259"/>
        <v>0</v>
      </c>
      <c r="AL199" s="76">
        <f t="shared" si="259"/>
        <v>-1</v>
      </c>
      <c r="AM199" s="76">
        <f t="shared" si="259"/>
        <v>-2</v>
      </c>
      <c r="AN199" s="76"/>
      <c r="AO199" s="78">
        <f t="shared" si="246"/>
        <v>0</v>
      </c>
      <c r="AP199" s="78">
        <f t="shared" si="247"/>
        <v>0</v>
      </c>
      <c r="AQ199" s="78">
        <f t="shared" si="248"/>
        <v>0</v>
      </c>
      <c r="AR199" s="78">
        <f t="shared" si="250"/>
        <v>0</v>
      </c>
      <c r="AS199" s="78">
        <f t="shared" si="251"/>
        <v>0</v>
      </c>
      <c r="AT199" s="78">
        <f t="shared" si="252"/>
        <v>0</v>
      </c>
      <c r="AU199" s="78">
        <f t="shared" si="253"/>
        <v>0</v>
      </c>
      <c r="AV199" s="78">
        <f t="shared" si="254"/>
        <v>0</v>
      </c>
      <c r="AW199" s="78">
        <f t="shared" si="255"/>
        <v>0</v>
      </c>
      <c r="AX199" s="78">
        <f t="shared" si="256"/>
        <v>0</v>
      </c>
      <c r="AY199" s="78">
        <f t="shared" si="257"/>
        <v>0</v>
      </c>
      <c r="AZ199" s="78">
        <f t="shared" si="258"/>
        <v>0</v>
      </c>
      <c r="BA199" s="78">
        <f t="shared" si="249"/>
        <v>1</v>
      </c>
      <c r="BB199" s="78">
        <f t="shared" si="243"/>
        <v>19</v>
      </c>
      <c r="BC199" s="78">
        <f t="shared" si="243"/>
        <v>196</v>
      </c>
      <c r="BD199" s="78">
        <f t="shared" si="243"/>
        <v>1960</v>
      </c>
      <c r="BE199" s="78">
        <f t="shared" si="243"/>
        <v>19600</v>
      </c>
      <c r="BF199" s="76"/>
      <c r="BG199" s="76">
        <f t="shared" si="273"/>
        <v>0</v>
      </c>
      <c r="BH199" s="78">
        <f t="shared" si="274"/>
        <v>0</v>
      </c>
      <c r="BI199" s="78">
        <f t="shared" si="275"/>
        <v>0</v>
      </c>
      <c r="BJ199" s="78">
        <f t="shared" si="276"/>
        <v>0</v>
      </c>
      <c r="BK199" s="78">
        <f t="shared" si="277"/>
        <v>0</v>
      </c>
      <c r="BL199" s="78">
        <f t="shared" si="278"/>
        <v>0</v>
      </c>
      <c r="BM199" s="78">
        <f t="shared" si="279"/>
        <v>0</v>
      </c>
      <c r="BN199" s="78">
        <f t="shared" si="280"/>
        <v>0</v>
      </c>
      <c r="BO199" s="78">
        <f t="shared" si="281"/>
        <v>0</v>
      </c>
      <c r="BP199" s="78">
        <f t="shared" si="282"/>
        <v>0</v>
      </c>
      <c r="BQ199" s="78">
        <f t="shared" si="283"/>
        <v>0</v>
      </c>
      <c r="BR199" s="78">
        <f t="shared" si="284"/>
        <v>0</v>
      </c>
      <c r="BS199" s="78">
        <f t="shared" si="285"/>
        <v>100</v>
      </c>
      <c r="BT199" s="78">
        <f t="shared" si="286"/>
        <v>90</v>
      </c>
      <c r="BU199" s="78">
        <f t="shared" si="287"/>
        <v>6</v>
      </c>
      <c r="BV199" s="78">
        <f t="shared" si="288"/>
        <v>0</v>
      </c>
      <c r="BW199" s="78">
        <f t="shared" si="289"/>
        <v>0</v>
      </c>
      <c r="BX199" s="76"/>
      <c r="BY199" s="76"/>
      <c r="BZ199" s="78">
        <f t="shared" si="290"/>
        <v>0</v>
      </c>
      <c r="CA199" s="78"/>
      <c r="CB199" s="78"/>
      <c r="CC199" s="78">
        <f t="shared" si="291"/>
        <v>0</v>
      </c>
      <c r="CD199" s="78"/>
      <c r="CE199" s="78"/>
      <c r="CF199" s="78">
        <f t="shared" si="292"/>
        <v>0</v>
      </c>
      <c r="CG199" s="76"/>
      <c r="CH199" s="78"/>
      <c r="CI199" s="78">
        <f t="shared" si="293"/>
        <v>0</v>
      </c>
      <c r="CJ199" s="76"/>
      <c r="CK199" s="78"/>
      <c r="CL199" s="78">
        <f t="shared" si="294"/>
        <v>96</v>
      </c>
      <c r="CM199" s="76"/>
      <c r="CN199" s="78">
        <f t="shared" si="295"/>
        <v>0</v>
      </c>
      <c r="CO199" s="76"/>
      <c r="CP199" s="76"/>
      <c r="CQ199" s="76" t="str">
        <f t="shared" si="296"/>
        <v/>
      </c>
      <c r="CR199" s="76" t="str">
        <f t="shared" si="297"/>
        <v/>
      </c>
      <c r="CS199" s="76" t="str">
        <f t="shared" si="298"/>
        <v xml:space="preserve">   billones</v>
      </c>
      <c r="CT199" s="76" t="str">
        <f t="shared" si="299"/>
        <v/>
      </c>
      <c r="CU199" s="76" t="str">
        <f t="shared" si="300"/>
        <v/>
      </c>
      <c r="CV199" s="76" t="str">
        <f t="shared" si="301"/>
        <v xml:space="preserve">  mil</v>
      </c>
      <c r="CW199" s="76" t="str">
        <f t="shared" si="302"/>
        <v/>
      </c>
      <c r="CX199" s="76" t="str">
        <f t="shared" si="303"/>
        <v/>
      </c>
      <c r="CY199" s="76" t="str">
        <f t="shared" si="304"/>
        <v xml:space="preserve">   millones</v>
      </c>
      <c r="CZ199" s="76" t="str">
        <f t="shared" si="305"/>
        <v/>
      </c>
      <c r="DA199" s="76" t="str">
        <f t="shared" si="306"/>
        <v/>
      </c>
      <c r="DB199" s="76" t="str">
        <f t="shared" si="307"/>
        <v xml:space="preserve">  mil</v>
      </c>
      <c r="DC199" s="76" t="str">
        <f t="shared" si="308"/>
        <v xml:space="preserve">Ciento </v>
      </c>
      <c r="DD199" s="76" t="str">
        <f t="shared" si="309"/>
        <v xml:space="preserve">Noventa y </v>
      </c>
      <c r="DE199" s="76" t="str">
        <f t="shared" si="310"/>
        <v>Seis Pesos</v>
      </c>
      <c r="DF199" s="76" t="str">
        <f t="shared" si="311"/>
        <v xml:space="preserve">  Centavos</v>
      </c>
      <c r="DG199" s="76" t="str">
        <f t="shared" si="312"/>
        <v xml:space="preserve">  centavos</v>
      </c>
      <c r="DH199" s="76" t="str">
        <f t="shared" si="313"/>
        <v xml:space="preserve"> </v>
      </c>
      <c r="DI199" s="76" t="str">
        <f t="shared" si="314"/>
        <v/>
      </c>
      <c r="DJ199" s="76"/>
      <c r="DK199" s="76" t="str">
        <f t="shared" si="315"/>
        <v xml:space="preserve"> </v>
      </c>
      <c r="DL199" s="76" t="str">
        <f t="shared" si="316"/>
        <v/>
      </c>
      <c r="DM199" s="76"/>
      <c r="DN199" s="76" t="str">
        <f t="shared" si="317"/>
        <v xml:space="preserve"> </v>
      </c>
      <c r="DO199" s="76" t="str">
        <f t="shared" si="318"/>
        <v/>
      </c>
      <c r="DP199" s="76"/>
      <c r="DQ199" s="76" t="str">
        <f t="shared" si="319"/>
        <v xml:space="preserve"> </v>
      </c>
      <c r="DR199" s="76" t="str">
        <f t="shared" si="320"/>
        <v/>
      </c>
      <c r="DS199" s="76"/>
      <c r="DT199" s="76" t="e">
        <f t="shared" si="321"/>
        <v>#N/A</v>
      </c>
      <c r="DU199" s="76" t="str">
        <f t="shared" si="322"/>
        <v xml:space="preserve"> Pesos</v>
      </c>
      <c r="DV199" s="76" t="str">
        <f t="shared" si="323"/>
        <v xml:space="preserve"> </v>
      </c>
      <c r="DW199" s="76" t="str">
        <f t="shared" si="324"/>
        <v/>
      </c>
      <c r="DX199" s="76"/>
      <c r="DY199" s="76"/>
      <c r="DZ199" s="76"/>
      <c r="EA199" s="76" t="str">
        <f t="shared" si="325"/>
        <v xml:space="preserve"> </v>
      </c>
      <c r="EB199" s="76"/>
      <c r="EC199" s="76"/>
      <c r="ED199" s="76" t="str">
        <f t="shared" si="326"/>
        <v xml:space="preserve"> </v>
      </c>
      <c r="EE199" s="76"/>
      <c r="EF199" s="76"/>
      <c r="EG199" s="79" t="str">
        <f t="shared" si="327"/>
        <v xml:space="preserve"> </v>
      </c>
      <c r="EH199" s="76"/>
      <c r="EI199" s="76"/>
      <c r="EJ199" s="79" t="str">
        <f t="shared" si="328"/>
        <v xml:space="preserve"> </v>
      </c>
      <c r="EK199" s="76"/>
      <c r="EL199" s="76"/>
      <c r="EM199" s="79" t="str">
        <f t="shared" si="329"/>
        <v>Ciento Noventa y Seis Pesos</v>
      </c>
      <c r="EN199" s="79"/>
      <c r="EO199" s="79" t="str">
        <f t="shared" si="330"/>
        <v xml:space="preserve"> </v>
      </c>
      <c r="EP199" s="76"/>
    </row>
    <row r="200" spans="1:146" hidden="1" x14ac:dyDescent="0.2">
      <c r="A200" s="74">
        <v>197</v>
      </c>
      <c r="B200" s="75" t="str">
        <f t="shared" si="260"/>
        <v>Ciento Noventa y Siete Pesos M/L</v>
      </c>
      <c r="C200" s="76"/>
      <c r="D200" s="77">
        <f t="shared" si="261"/>
        <v>197</v>
      </c>
      <c r="E200" s="76" t="str">
        <f t="shared" si="262"/>
        <v/>
      </c>
      <c r="F200" s="76" t="str">
        <f t="shared" si="263"/>
        <v xml:space="preserve"> Pesos</v>
      </c>
      <c r="G200" s="76" t="str">
        <f t="shared" si="264"/>
        <v xml:space="preserve">  billones</v>
      </c>
      <c r="H200" s="76"/>
      <c r="I200" s="76" t="str">
        <f t="shared" si="265"/>
        <v xml:space="preserve"> Pesos</v>
      </c>
      <c r="J200" s="76" t="s">
        <v>79</v>
      </c>
      <c r="K200" s="76"/>
      <c r="L200" s="76" t="str">
        <f t="shared" si="266"/>
        <v xml:space="preserve"> Pesos</v>
      </c>
      <c r="M200" s="76" t="str">
        <f t="shared" si="267"/>
        <v xml:space="preserve">  millones</v>
      </c>
      <c r="N200" s="76"/>
      <c r="O200" s="76" t="str">
        <f t="shared" si="268"/>
        <v xml:space="preserve"> Pesos</v>
      </c>
      <c r="P200" s="76" t="s">
        <v>79</v>
      </c>
      <c r="Q200" s="76"/>
      <c r="R200" s="76" t="str">
        <f t="shared" si="269"/>
        <v xml:space="preserve"> y </v>
      </c>
      <c r="S200" s="76" t="str">
        <f t="shared" si="270"/>
        <v xml:space="preserve"> Pesos</v>
      </c>
      <c r="T200" s="76" t="str">
        <f t="shared" si="271"/>
        <v xml:space="preserve"> Centavos</v>
      </c>
      <c r="U200" s="76" t="str">
        <f t="shared" si="272"/>
        <v xml:space="preserve"> centavos</v>
      </c>
      <c r="V200" s="76">
        <v>15</v>
      </c>
      <c r="W200" s="76">
        <v>14</v>
      </c>
      <c r="X200" s="76">
        <v>13</v>
      </c>
      <c r="Y200" s="76">
        <v>12</v>
      </c>
      <c r="Z200" s="76">
        <v>11</v>
      </c>
      <c r="AA200" s="76">
        <v>10</v>
      </c>
      <c r="AB200" s="76">
        <v>9</v>
      </c>
      <c r="AC200" s="76">
        <f t="shared" si="259"/>
        <v>8</v>
      </c>
      <c r="AD200" s="76">
        <f t="shared" si="259"/>
        <v>7</v>
      </c>
      <c r="AE200" s="76">
        <f t="shared" si="259"/>
        <v>6</v>
      </c>
      <c r="AF200" s="76">
        <f t="shared" si="259"/>
        <v>5</v>
      </c>
      <c r="AG200" s="76">
        <f t="shared" si="259"/>
        <v>4</v>
      </c>
      <c r="AH200" s="76">
        <f t="shared" si="259"/>
        <v>3</v>
      </c>
      <c r="AI200" s="76">
        <f t="shared" si="259"/>
        <v>2</v>
      </c>
      <c r="AJ200" s="76">
        <f t="shared" si="259"/>
        <v>1</v>
      </c>
      <c r="AK200" s="76">
        <f t="shared" si="259"/>
        <v>0</v>
      </c>
      <c r="AL200" s="76">
        <f t="shared" si="259"/>
        <v>-1</v>
      </c>
      <c r="AM200" s="76">
        <f t="shared" si="259"/>
        <v>-2</v>
      </c>
      <c r="AN200" s="76"/>
      <c r="AO200" s="78">
        <f t="shared" si="246"/>
        <v>0</v>
      </c>
      <c r="AP200" s="78">
        <f t="shared" si="247"/>
        <v>0</v>
      </c>
      <c r="AQ200" s="78">
        <f t="shared" si="248"/>
        <v>0</v>
      </c>
      <c r="AR200" s="78">
        <f t="shared" si="250"/>
        <v>0</v>
      </c>
      <c r="AS200" s="78">
        <f t="shared" si="251"/>
        <v>0</v>
      </c>
      <c r="AT200" s="78">
        <f t="shared" si="252"/>
        <v>0</v>
      </c>
      <c r="AU200" s="78">
        <f t="shared" si="253"/>
        <v>0</v>
      </c>
      <c r="AV200" s="78">
        <f t="shared" si="254"/>
        <v>0</v>
      </c>
      <c r="AW200" s="78">
        <f t="shared" si="255"/>
        <v>0</v>
      </c>
      <c r="AX200" s="78">
        <f t="shared" si="256"/>
        <v>0</v>
      </c>
      <c r="AY200" s="78">
        <f t="shared" si="257"/>
        <v>0</v>
      </c>
      <c r="AZ200" s="78">
        <f t="shared" si="258"/>
        <v>0</v>
      </c>
      <c r="BA200" s="78">
        <f t="shared" si="249"/>
        <v>1</v>
      </c>
      <c r="BB200" s="78">
        <f t="shared" si="243"/>
        <v>19</v>
      </c>
      <c r="BC200" s="78">
        <f t="shared" si="243"/>
        <v>197</v>
      </c>
      <c r="BD200" s="78">
        <f t="shared" si="243"/>
        <v>1970</v>
      </c>
      <c r="BE200" s="78">
        <f t="shared" si="243"/>
        <v>19700</v>
      </c>
      <c r="BF200" s="76"/>
      <c r="BG200" s="76">
        <f t="shared" si="273"/>
        <v>0</v>
      </c>
      <c r="BH200" s="78">
        <f t="shared" si="274"/>
        <v>0</v>
      </c>
      <c r="BI200" s="78">
        <f t="shared" si="275"/>
        <v>0</v>
      </c>
      <c r="BJ200" s="78">
        <f t="shared" si="276"/>
        <v>0</v>
      </c>
      <c r="BK200" s="78">
        <f t="shared" si="277"/>
        <v>0</v>
      </c>
      <c r="BL200" s="78">
        <f t="shared" si="278"/>
        <v>0</v>
      </c>
      <c r="BM200" s="78">
        <f t="shared" si="279"/>
        <v>0</v>
      </c>
      <c r="BN200" s="78">
        <f t="shared" si="280"/>
        <v>0</v>
      </c>
      <c r="BO200" s="78">
        <f t="shared" si="281"/>
        <v>0</v>
      </c>
      <c r="BP200" s="78">
        <f t="shared" si="282"/>
        <v>0</v>
      </c>
      <c r="BQ200" s="78">
        <f t="shared" si="283"/>
        <v>0</v>
      </c>
      <c r="BR200" s="78">
        <f t="shared" si="284"/>
        <v>0</v>
      </c>
      <c r="BS200" s="78">
        <f t="shared" si="285"/>
        <v>100</v>
      </c>
      <c r="BT200" s="78">
        <f t="shared" si="286"/>
        <v>90</v>
      </c>
      <c r="BU200" s="78">
        <f t="shared" si="287"/>
        <v>7</v>
      </c>
      <c r="BV200" s="78">
        <f t="shared" si="288"/>
        <v>0</v>
      </c>
      <c r="BW200" s="78">
        <f t="shared" si="289"/>
        <v>0</v>
      </c>
      <c r="BX200" s="76"/>
      <c r="BY200" s="76"/>
      <c r="BZ200" s="78">
        <f t="shared" si="290"/>
        <v>0</v>
      </c>
      <c r="CA200" s="78"/>
      <c r="CB200" s="78"/>
      <c r="CC200" s="78">
        <f t="shared" si="291"/>
        <v>0</v>
      </c>
      <c r="CD200" s="78"/>
      <c r="CE200" s="78"/>
      <c r="CF200" s="78">
        <f t="shared" si="292"/>
        <v>0</v>
      </c>
      <c r="CG200" s="76"/>
      <c r="CH200" s="78"/>
      <c r="CI200" s="78">
        <f t="shared" si="293"/>
        <v>0</v>
      </c>
      <c r="CJ200" s="76"/>
      <c r="CK200" s="78"/>
      <c r="CL200" s="78">
        <f t="shared" si="294"/>
        <v>97</v>
      </c>
      <c r="CM200" s="76"/>
      <c r="CN200" s="78">
        <f t="shared" si="295"/>
        <v>0</v>
      </c>
      <c r="CO200" s="76"/>
      <c r="CP200" s="76"/>
      <c r="CQ200" s="76" t="str">
        <f t="shared" si="296"/>
        <v/>
      </c>
      <c r="CR200" s="76" t="str">
        <f t="shared" si="297"/>
        <v/>
      </c>
      <c r="CS200" s="76" t="str">
        <f t="shared" si="298"/>
        <v xml:space="preserve">   billones</v>
      </c>
      <c r="CT200" s="76" t="str">
        <f t="shared" si="299"/>
        <v/>
      </c>
      <c r="CU200" s="76" t="str">
        <f t="shared" si="300"/>
        <v/>
      </c>
      <c r="CV200" s="76" t="str">
        <f t="shared" si="301"/>
        <v xml:space="preserve">  mil</v>
      </c>
      <c r="CW200" s="76" t="str">
        <f t="shared" si="302"/>
        <v/>
      </c>
      <c r="CX200" s="76" t="str">
        <f t="shared" si="303"/>
        <v/>
      </c>
      <c r="CY200" s="76" t="str">
        <f t="shared" si="304"/>
        <v xml:space="preserve">   millones</v>
      </c>
      <c r="CZ200" s="76" t="str">
        <f t="shared" si="305"/>
        <v/>
      </c>
      <c r="DA200" s="76" t="str">
        <f t="shared" si="306"/>
        <v/>
      </c>
      <c r="DB200" s="76" t="str">
        <f t="shared" si="307"/>
        <v xml:space="preserve">  mil</v>
      </c>
      <c r="DC200" s="76" t="str">
        <f t="shared" si="308"/>
        <v xml:space="preserve">Ciento </v>
      </c>
      <c r="DD200" s="76" t="str">
        <f t="shared" si="309"/>
        <v xml:space="preserve">Noventa y </v>
      </c>
      <c r="DE200" s="76" t="str">
        <f t="shared" si="310"/>
        <v>Siete Pesos</v>
      </c>
      <c r="DF200" s="76" t="str">
        <f t="shared" si="311"/>
        <v xml:space="preserve">  Centavos</v>
      </c>
      <c r="DG200" s="76" t="str">
        <f t="shared" si="312"/>
        <v xml:space="preserve">  centavos</v>
      </c>
      <c r="DH200" s="76" t="str">
        <f t="shared" si="313"/>
        <v xml:space="preserve"> </v>
      </c>
      <c r="DI200" s="76" t="str">
        <f t="shared" si="314"/>
        <v/>
      </c>
      <c r="DJ200" s="76"/>
      <c r="DK200" s="76" t="str">
        <f t="shared" si="315"/>
        <v xml:space="preserve"> </v>
      </c>
      <c r="DL200" s="76" t="str">
        <f t="shared" si="316"/>
        <v/>
      </c>
      <c r="DM200" s="76"/>
      <c r="DN200" s="76" t="str">
        <f t="shared" si="317"/>
        <v xml:space="preserve"> </v>
      </c>
      <c r="DO200" s="76" t="str">
        <f t="shared" si="318"/>
        <v/>
      </c>
      <c r="DP200" s="76"/>
      <c r="DQ200" s="76" t="str">
        <f t="shared" si="319"/>
        <v xml:space="preserve"> </v>
      </c>
      <c r="DR200" s="76" t="str">
        <f t="shared" si="320"/>
        <v/>
      </c>
      <c r="DS200" s="76"/>
      <c r="DT200" s="76" t="e">
        <f t="shared" si="321"/>
        <v>#N/A</v>
      </c>
      <c r="DU200" s="76" t="str">
        <f t="shared" si="322"/>
        <v xml:space="preserve"> Pesos</v>
      </c>
      <c r="DV200" s="76" t="str">
        <f t="shared" si="323"/>
        <v xml:space="preserve"> </v>
      </c>
      <c r="DW200" s="76" t="str">
        <f t="shared" si="324"/>
        <v/>
      </c>
      <c r="DX200" s="76"/>
      <c r="DY200" s="76"/>
      <c r="DZ200" s="76"/>
      <c r="EA200" s="76" t="str">
        <f t="shared" si="325"/>
        <v xml:space="preserve"> </v>
      </c>
      <c r="EB200" s="76"/>
      <c r="EC200" s="76"/>
      <c r="ED200" s="76" t="str">
        <f t="shared" si="326"/>
        <v xml:space="preserve"> </v>
      </c>
      <c r="EE200" s="76"/>
      <c r="EF200" s="76"/>
      <c r="EG200" s="79" t="str">
        <f t="shared" si="327"/>
        <v xml:space="preserve"> </v>
      </c>
      <c r="EH200" s="76"/>
      <c r="EI200" s="76"/>
      <c r="EJ200" s="79" t="str">
        <f t="shared" si="328"/>
        <v xml:space="preserve"> </v>
      </c>
      <c r="EK200" s="76"/>
      <c r="EL200" s="76"/>
      <c r="EM200" s="79" t="str">
        <f t="shared" si="329"/>
        <v>Ciento Noventa y Siete Pesos</v>
      </c>
      <c r="EN200" s="79"/>
      <c r="EO200" s="79" t="str">
        <f t="shared" si="330"/>
        <v xml:space="preserve"> </v>
      </c>
      <c r="EP200" s="76"/>
    </row>
    <row r="201" spans="1:146" hidden="1" x14ac:dyDescent="0.2">
      <c r="A201" s="74">
        <v>198</v>
      </c>
      <c r="B201" s="75" t="str">
        <f t="shared" si="260"/>
        <v>Ciento Noventa y Ocho Pesos M/L</v>
      </c>
      <c r="C201" s="76"/>
      <c r="D201" s="77">
        <f t="shared" si="261"/>
        <v>198</v>
      </c>
      <c r="E201" s="76" t="str">
        <f t="shared" si="262"/>
        <v/>
      </c>
      <c r="F201" s="76" t="str">
        <f t="shared" si="263"/>
        <v xml:space="preserve"> Pesos</v>
      </c>
      <c r="G201" s="76" t="str">
        <f t="shared" si="264"/>
        <v xml:space="preserve">  billones</v>
      </c>
      <c r="H201" s="76"/>
      <c r="I201" s="76" t="str">
        <f t="shared" si="265"/>
        <v xml:space="preserve"> Pesos</v>
      </c>
      <c r="J201" s="76" t="s">
        <v>79</v>
      </c>
      <c r="K201" s="76"/>
      <c r="L201" s="76" t="str">
        <f t="shared" si="266"/>
        <v xml:space="preserve"> Pesos</v>
      </c>
      <c r="M201" s="76" t="str">
        <f t="shared" si="267"/>
        <v xml:space="preserve">  millones</v>
      </c>
      <c r="N201" s="76"/>
      <c r="O201" s="76" t="str">
        <f t="shared" si="268"/>
        <v xml:space="preserve"> Pesos</v>
      </c>
      <c r="P201" s="76" t="s">
        <v>79</v>
      </c>
      <c r="Q201" s="76"/>
      <c r="R201" s="76" t="str">
        <f t="shared" si="269"/>
        <v xml:space="preserve"> y </v>
      </c>
      <c r="S201" s="76" t="str">
        <f t="shared" si="270"/>
        <v xml:space="preserve"> Pesos</v>
      </c>
      <c r="T201" s="76" t="str">
        <f t="shared" si="271"/>
        <v xml:space="preserve"> Centavos</v>
      </c>
      <c r="U201" s="76" t="str">
        <f t="shared" si="272"/>
        <v xml:space="preserve"> centavos</v>
      </c>
      <c r="V201" s="76">
        <v>15</v>
      </c>
      <c r="W201" s="76">
        <v>14</v>
      </c>
      <c r="X201" s="76">
        <v>13</v>
      </c>
      <c r="Y201" s="76">
        <v>12</v>
      </c>
      <c r="Z201" s="76">
        <v>11</v>
      </c>
      <c r="AA201" s="76">
        <v>10</v>
      </c>
      <c r="AB201" s="76">
        <v>9</v>
      </c>
      <c r="AC201" s="76">
        <f t="shared" si="259"/>
        <v>8</v>
      </c>
      <c r="AD201" s="76">
        <f t="shared" si="259"/>
        <v>7</v>
      </c>
      <c r="AE201" s="76">
        <f t="shared" si="259"/>
        <v>6</v>
      </c>
      <c r="AF201" s="76">
        <f t="shared" si="259"/>
        <v>5</v>
      </c>
      <c r="AG201" s="76">
        <f t="shared" si="259"/>
        <v>4</v>
      </c>
      <c r="AH201" s="76">
        <f t="shared" si="259"/>
        <v>3</v>
      </c>
      <c r="AI201" s="76">
        <f t="shared" si="259"/>
        <v>2</v>
      </c>
      <c r="AJ201" s="76">
        <f t="shared" si="259"/>
        <v>1</v>
      </c>
      <c r="AK201" s="76">
        <f t="shared" si="259"/>
        <v>0</v>
      </c>
      <c r="AL201" s="76">
        <f t="shared" si="259"/>
        <v>-1</v>
      </c>
      <c r="AM201" s="76">
        <f t="shared" si="259"/>
        <v>-2</v>
      </c>
      <c r="AN201" s="76"/>
      <c r="AO201" s="78">
        <f t="shared" si="246"/>
        <v>0</v>
      </c>
      <c r="AP201" s="78">
        <f t="shared" si="247"/>
        <v>0</v>
      </c>
      <c r="AQ201" s="78">
        <f t="shared" si="248"/>
        <v>0</v>
      </c>
      <c r="AR201" s="78">
        <f t="shared" si="250"/>
        <v>0</v>
      </c>
      <c r="AS201" s="78">
        <f t="shared" si="251"/>
        <v>0</v>
      </c>
      <c r="AT201" s="78">
        <f t="shared" si="252"/>
        <v>0</v>
      </c>
      <c r="AU201" s="78">
        <f t="shared" si="253"/>
        <v>0</v>
      </c>
      <c r="AV201" s="78">
        <f t="shared" si="254"/>
        <v>0</v>
      </c>
      <c r="AW201" s="78">
        <f t="shared" si="255"/>
        <v>0</v>
      </c>
      <c r="AX201" s="78">
        <f t="shared" si="256"/>
        <v>0</v>
      </c>
      <c r="AY201" s="78">
        <f t="shared" si="257"/>
        <v>0</v>
      </c>
      <c r="AZ201" s="78">
        <f t="shared" si="258"/>
        <v>0</v>
      </c>
      <c r="BA201" s="78">
        <f t="shared" si="249"/>
        <v>1</v>
      </c>
      <c r="BB201" s="78">
        <f t="shared" si="243"/>
        <v>19</v>
      </c>
      <c r="BC201" s="78">
        <f t="shared" si="243"/>
        <v>198</v>
      </c>
      <c r="BD201" s="78">
        <f t="shared" si="243"/>
        <v>1980</v>
      </c>
      <c r="BE201" s="78">
        <f t="shared" si="243"/>
        <v>19800</v>
      </c>
      <c r="BF201" s="76"/>
      <c r="BG201" s="76">
        <f t="shared" si="273"/>
        <v>0</v>
      </c>
      <c r="BH201" s="78">
        <f t="shared" si="274"/>
        <v>0</v>
      </c>
      <c r="BI201" s="78">
        <f t="shared" si="275"/>
        <v>0</v>
      </c>
      <c r="BJ201" s="78">
        <f t="shared" si="276"/>
        <v>0</v>
      </c>
      <c r="BK201" s="78">
        <f t="shared" si="277"/>
        <v>0</v>
      </c>
      <c r="BL201" s="78">
        <f t="shared" si="278"/>
        <v>0</v>
      </c>
      <c r="BM201" s="78">
        <f t="shared" si="279"/>
        <v>0</v>
      </c>
      <c r="BN201" s="78">
        <f t="shared" si="280"/>
        <v>0</v>
      </c>
      <c r="BO201" s="78">
        <f t="shared" si="281"/>
        <v>0</v>
      </c>
      <c r="BP201" s="78">
        <f t="shared" si="282"/>
        <v>0</v>
      </c>
      <c r="BQ201" s="78">
        <f t="shared" si="283"/>
        <v>0</v>
      </c>
      <c r="BR201" s="78">
        <f t="shared" si="284"/>
        <v>0</v>
      </c>
      <c r="BS201" s="78">
        <f t="shared" si="285"/>
        <v>100</v>
      </c>
      <c r="BT201" s="78">
        <f t="shared" si="286"/>
        <v>90</v>
      </c>
      <c r="BU201" s="78">
        <f t="shared" si="287"/>
        <v>8</v>
      </c>
      <c r="BV201" s="78">
        <f t="shared" si="288"/>
        <v>0</v>
      </c>
      <c r="BW201" s="78">
        <f t="shared" si="289"/>
        <v>0</v>
      </c>
      <c r="BX201" s="76"/>
      <c r="BY201" s="76"/>
      <c r="BZ201" s="78">
        <f t="shared" si="290"/>
        <v>0</v>
      </c>
      <c r="CA201" s="78"/>
      <c r="CB201" s="78"/>
      <c r="CC201" s="78">
        <f t="shared" si="291"/>
        <v>0</v>
      </c>
      <c r="CD201" s="78"/>
      <c r="CE201" s="78"/>
      <c r="CF201" s="78">
        <f t="shared" si="292"/>
        <v>0</v>
      </c>
      <c r="CG201" s="76"/>
      <c r="CH201" s="78"/>
      <c r="CI201" s="78">
        <f t="shared" si="293"/>
        <v>0</v>
      </c>
      <c r="CJ201" s="76"/>
      <c r="CK201" s="78"/>
      <c r="CL201" s="78">
        <f t="shared" si="294"/>
        <v>98</v>
      </c>
      <c r="CM201" s="76"/>
      <c r="CN201" s="78">
        <f t="shared" si="295"/>
        <v>0</v>
      </c>
      <c r="CO201" s="76"/>
      <c r="CP201" s="76"/>
      <c r="CQ201" s="76" t="str">
        <f t="shared" si="296"/>
        <v/>
      </c>
      <c r="CR201" s="76" t="str">
        <f t="shared" si="297"/>
        <v/>
      </c>
      <c r="CS201" s="76" t="str">
        <f t="shared" si="298"/>
        <v xml:space="preserve">   billones</v>
      </c>
      <c r="CT201" s="76" t="str">
        <f t="shared" si="299"/>
        <v/>
      </c>
      <c r="CU201" s="76" t="str">
        <f t="shared" si="300"/>
        <v/>
      </c>
      <c r="CV201" s="76" t="str">
        <f t="shared" si="301"/>
        <v xml:space="preserve">  mil</v>
      </c>
      <c r="CW201" s="76" t="str">
        <f t="shared" si="302"/>
        <v/>
      </c>
      <c r="CX201" s="76" t="str">
        <f t="shared" si="303"/>
        <v/>
      </c>
      <c r="CY201" s="76" t="str">
        <f t="shared" si="304"/>
        <v xml:space="preserve">   millones</v>
      </c>
      <c r="CZ201" s="76" t="str">
        <f t="shared" si="305"/>
        <v/>
      </c>
      <c r="DA201" s="76" t="str">
        <f t="shared" si="306"/>
        <v/>
      </c>
      <c r="DB201" s="76" t="str">
        <f t="shared" si="307"/>
        <v xml:space="preserve">  mil</v>
      </c>
      <c r="DC201" s="76" t="str">
        <f t="shared" si="308"/>
        <v xml:space="preserve">Ciento </v>
      </c>
      <c r="DD201" s="76" t="str">
        <f t="shared" si="309"/>
        <v xml:space="preserve">Noventa y </v>
      </c>
      <c r="DE201" s="76" t="str">
        <f t="shared" si="310"/>
        <v>Ocho Pesos</v>
      </c>
      <c r="DF201" s="76" t="str">
        <f t="shared" si="311"/>
        <v xml:space="preserve">  Centavos</v>
      </c>
      <c r="DG201" s="76" t="str">
        <f t="shared" si="312"/>
        <v xml:space="preserve">  centavos</v>
      </c>
      <c r="DH201" s="76" t="str">
        <f t="shared" si="313"/>
        <v xml:space="preserve"> </v>
      </c>
      <c r="DI201" s="76" t="str">
        <f t="shared" si="314"/>
        <v/>
      </c>
      <c r="DJ201" s="76"/>
      <c r="DK201" s="76" t="str">
        <f t="shared" si="315"/>
        <v xml:space="preserve"> </v>
      </c>
      <c r="DL201" s="76" t="str">
        <f t="shared" si="316"/>
        <v/>
      </c>
      <c r="DM201" s="76"/>
      <c r="DN201" s="76" t="str">
        <f t="shared" si="317"/>
        <v xml:space="preserve"> </v>
      </c>
      <c r="DO201" s="76" t="str">
        <f t="shared" si="318"/>
        <v/>
      </c>
      <c r="DP201" s="76"/>
      <c r="DQ201" s="76" t="str">
        <f t="shared" si="319"/>
        <v xml:space="preserve"> </v>
      </c>
      <c r="DR201" s="76" t="str">
        <f t="shared" si="320"/>
        <v/>
      </c>
      <c r="DS201" s="76"/>
      <c r="DT201" s="76" t="e">
        <f t="shared" si="321"/>
        <v>#N/A</v>
      </c>
      <c r="DU201" s="76" t="str">
        <f t="shared" si="322"/>
        <v xml:space="preserve"> Pesos</v>
      </c>
      <c r="DV201" s="76" t="str">
        <f t="shared" si="323"/>
        <v xml:space="preserve"> </v>
      </c>
      <c r="DW201" s="76" t="str">
        <f t="shared" si="324"/>
        <v/>
      </c>
      <c r="DX201" s="76"/>
      <c r="DY201" s="76"/>
      <c r="DZ201" s="76"/>
      <c r="EA201" s="76" t="str">
        <f t="shared" si="325"/>
        <v xml:space="preserve"> </v>
      </c>
      <c r="EB201" s="76"/>
      <c r="EC201" s="76"/>
      <c r="ED201" s="76" t="str">
        <f t="shared" si="326"/>
        <v xml:space="preserve"> </v>
      </c>
      <c r="EE201" s="76"/>
      <c r="EF201" s="76"/>
      <c r="EG201" s="79" t="str">
        <f t="shared" si="327"/>
        <v xml:space="preserve"> </v>
      </c>
      <c r="EH201" s="76"/>
      <c r="EI201" s="76"/>
      <c r="EJ201" s="79" t="str">
        <f t="shared" si="328"/>
        <v xml:space="preserve"> </v>
      </c>
      <c r="EK201" s="76"/>
      <c r="EL201" s="76"/>
      <c r="EM201" s="79" t="str">
        <f t="shared" si="329"/>
        <v>Ciento Noventa y Ocho Pesos</v>
      </c>
      <c r="EN201" s="79"/>
      <c r="EO201" s="79" t="str">
        <f t="shared" si="330"/>
        <v xml:space="preserve"> </v>
      </c>
      <c r="EP201" s="76"/>
    </row>
    <row r="202" spans="1:146" hidden="1" x14ac:dyDescent="0.2">
      <c r="A202" s="74">
        <v>199</v>
      </c>
      <c r="B202" s="75" t="str">
        <f t="shared" si="260"/>
        <v>Ciento Noventa y Nueve Pesos M/L</v>
      </c>
      <c r="C202" s="76"/>
      <c r="D202" s="77">
        <f t="shared" si="261"/>
        <v>199</v>
      </c>
      <c r="E202" s="76" t="str">
        <f t="shared" si="262"/>
        <v/>
      </c>
      <c r="F202" s="76" t="str">
        <f t="shared" si="263"/>
        <v xml:space="preserve"> Pesos</v>
      </c>
      <c r="G202" s="76" t="str">
        <f t="shared" si="264"/>
        <v xml:space="preserve">  billones</v>
      </c>
      <c r="H202" s="76"/>
      <c r="I202" s="76" t="str">
        <f t="shared" si="265"/>
        <v xml:space="preserve"> Pesos</v>
      </c>
      <c r="J202" s="76" t="s">
        <v>79</v>
      </c>
      <c r="K202" s="76"/>
      <c r="L202" s="76" t="str">
        <f t="shared" si="266"/>
        <v xml:space="preserve"> Pesos</v>
      </c>
      <c r="M202" s="76" t="str">
        <f t="shared" si="267"/>
        <v xml:space="preserve">  millones</v>
      </c>
      <c r="N202" s="76"/>
      <c r="O202" s="76" t="str">
        <f t="shared" si="268"/>
        <v xml:space="preserve"> Pesos</v>
      </c>
      <c r="P202" s="76" t="s">
        <v>79</v>
      </c>
      <c r="Q202" s="76"/>
      <c r="R202" s="76" t="str">
        <f t="shared" si="269"/>
        <v xml:space="preserve"> y </v>
      </c>
      <c r="S202" s="76" t="str">
        <f t="shared" si="270"/>
        <v xml:space="preserve"> Pesos</v>
      </c>
      <c r="T202" s="76" t="str">
        <f t="shared" si="271"/>
        <v xml:space="preserve"> Centavos</v>
      </c>
      <c r="U202" s="76" t="str">
        <f t="shared" si="272"/>
        <v xml:space="preserve"> centavos</v>
      </c>
      <c r="V202" s="76">
        <v>15</v>
      </c>
      <c r="W202" s="76">
        <v>14</v>
      </c>
      <c r="X202" s="76">
        <v>13</v>
      </c>
      <c r="Y202" s="76">
        <v>12</v>
      </c>
      <c r="Z202" s="76">
        <v>11</v>
      </c>
      <c r="AA202" s="76">
        <v>10</v>
      </c>
      <c r="AB202" s="76">
        <v>9</v>
      </c>
      <c r="AC202" s="76">
        <f t="shared" si="259"/>
        <v>8</v>
      </c>
      <c r="AD202" s="76">
        <f t="shared" si="259"/>
        <v>7</v>
      </c>
      <c r="AE202" s="76">
        <f t="shared" si="259"/>
        <v>6</v>
      </c>
      <c r="AF202" s="76">
        <f t="shared" si="259"/>
        <v>5</v>
      </c>
      <c r="AG202" s="76">
        <f t="shared" si="259"/>
        <v>4</v>
      </c>
      <c r="AH202" s="76">
        <f t="shared" si="259"/>
        <v>3</v>
      </c>
      <c r="AI202" s="76">
        <f t="shared" si="259"/>
        <v>2</v>
      </c>
      <c r="AJ202" s="76">
        <f t="shared" si="259"/>
        <v>1</v>
      </c>
      <c r="AK202" s="76">
        <f t="shared" si="259"/>
        <v>0</v>
      </c>
      <c r="AL202" s="76">
        <f t="shared" si="259"/>
        <v>-1</v>
      </c>
      <c r="AM202" s="76">
        <f t="shared" si="259"/>
        <v>-2</v>
      </c>
      <c r="AN202" s="76"/>
      <c r="AO202" s="78">
        <f t="shared" si="246"/>
        <v>0</v>
      </c>
      <c r="AP202" s="78">
        <f t="shared" si="247"/>
        <v>0</v>
      </c>
      <c r="AQ202" s="78">
        <f t="shared" si="248"/>
        <v>0</v>
      </c>
      <c r="AR202" s="78">
        <f t="shared" si="250"/>
        <v>0</v>
      </c>
      <c r="AS202" s="78">
        <f t="shared" si="251"/>
        <v>0</v>
      </c>
      <c r="AT202" s="78">
        <f t="shared" si="252"/>
        <v>0</v>
      </c>
      <c r="AU202" s="78">
        <f t="shared" si="253"/>
        <v>0</v>
      </c>
      <c r="AV202" s="78">
        <f t="shared" si="254"/>
        <v>0</v>
      </c>
      <c r="AW202" s="78">
        <f t="shared" si="255"/>
        <v>0</v>
      </c>
      <c r="AX202" s="78">
        <f t="shared" si="256"/>
        <v>0</v>
      </c>
      <c r="AY202" s="78">
        <f t="shared" si="257"/>
        <v>0</v>
      </c>
      <c r="AZ202" s="78">
        <f t="shared" si="258"/>
        <v>0</v>
      </c>
      <c r="BA202" s="78">
        <f t="shared" si="249"/>
        <v>1</v>
      </c>
      <c r="BB202" s="78">
        <f t="shared" si="243"/>
        <v>19</v>
      </c>
      <c r="BC202" s="78">
        <f t="shared" si="243"/>
        <v>199</v>
      </c>
      <c r="BD202" s="78">
        <f t="shared" si="243"/>
        <v>1990</v>
      </c>
      <c r="BE202" s="78">
        <f t="shared" si="243"/>
        <v>19900</v>
      </c>
      <c r="BF202" s="76"/>
      <c r="BG202" s="76">
        <f t="shared" si="273"/>
        <v>0</v>
      </c>
      <c r="BH202" s="78">
        <f t="shared" si="274"/>
        <v>0</v>
      </c>
      <c r="BI202" s="78">
        <f t="shared" si="275"/>
        <v>0</v>
      </c>
      <c r="BJ202" s="78">
        <f t="shared" si="276"/>
        <v>0</v>
      </c>
      <c r="BK202" s="78">
        <f t="shared" si="277"/>
        <v>0</v>
      </c>
      <c r="BL202" s="78">
        <f t="shared" si="278"/>
        <v>0</v>
      </c>
      <c r="BM202" s="78">
        <f t="shared" si="279"/>
        <v>0</v>
      </c>
      <c r="BN202" s="78">
        <f t="shared" si="280"/>
        <v>0</v>
      </c>
      <c r="BO202" s="78">
        <f t="shared" si="281"/>
        <v>0</v>
      </c>
      <c r="BP202" s="78">
        <f t="shared" si="282"/>
        <v>0</v>
      </c>
      <c r="BQ202" s="78">
        <f t="shared" si="283"/>
        <v>0</v>
      </c>
      <c r="BR202" s="78">
        <f t="shared" si="284"/>
        <v>0</v>
      </c>
      <c r="BS202" s="78">
        <f t="shared" si="285"/>
        <v>100</v>
      </c>
      <c r="BT202" s="78">
        <f t="shared" si="286"/>
        <v>90</v>
      </c>
      <c r="BU202" s="78">
        <f t="shared" si="287"/>
        <v>9</v>
      </c>
      <c r="BV202" s="78">
        <f t="shared" si="288"/>
        <v>0</v>
      </c>
      <c r="BW202" s="78">
        <f t="shared" si="289"/>
        <v>0</v>
      </c>
      <c r="BX202" s="76"/>
      <c r="BY202" s="76"/>
      <c r="BZ202" s="78">
        <f t="shared" si="290"/>
        <v>0</v>
      </c>
      <c r="CA202" s="78"/>
      <c r="CB202" s="78"/>
      <c r="CC202" s="78">
        <f t="shared" si="291"/>
        <v>0</v>
      </c>
      <c r="CD202" s="78"/>
      <c r="CE202" s="78"/>
      <c r="CF202" s="78">
        <f t="shared" si="292"/>
        <v>0</v>
      </c>
      <c r="CG202" s="76"/>
      <c r="CH202" s="78"/>
      <c r="CI202" s="78">
        <f t="shared" si="293"/>
        <v>0</v>
      </c>
      <c r="CJ202" s="76"/>
      <c r="CK202" s="78"/>
      <c r="CL202" s="78">
        <f t="shared" si="294"/>
        <v>99</v>
      </c>
      <c r="CM202" s="76"/>
      <c r="CN202" s="78">
        <f t="shared" si="295"/>
        <v>0</v>
      </c>
      <c r="CO202" s="76"/>
      <c r="CP202" s="76"/>
      <c r="CQ202" s="76" t="str">
        <f t="shared" si="296"/>
        <v/>
      </c>
      <c r="CR202" s="76" t="str">
        <f t="shared" si="297"/>
        <v/>
      </c>
      <c r="CS202" s="76" t="str">
        <f t="shared" si="298"/>
        <v xml:space="preserve">   billones</v>
      </c>
      <c r="CT202" s="76" t="str">
        <f t="shared" si="299"/>
        <v/>
      </c>
      <c r="CU202" s="76" t="str">
        <f t="shared" si="300"/>
        <v/>
      </c>
      <c r="CV202" s="76" t="str">
        <f t="shared" si="301"/>
        <v xml:space="preserve">  mil</v>
      </c>
      <c r="CW202" s="76" t="str">
        <f t="shared" si="302"/>
        <v/>
      </c>
      <c r="CX202" s="76" t="str">
        <f t="shared" si="303"/>
        <v/>
      </c>
      <c r="CY202" s="76" t="str">
        <f t="shared" si="304"/>
        <v xml:space="preserve">   millones</v>
      </c>
      <c r="CZ202" s="76" t="str">
        <f t="shared" si="305"/>
        <v/>
      </c>
      <c r="DA202" s="76" t="str">
        <f t="shared" si="306"/>
        <v/>
      </c>
      <c r="DB202" s="76" t="str">
        <f t="shared" si="307"/>
        <v xml:space="preserve">  mil</v>
      </c>
      <c r="DC202" s="76" t="str">
        <f t="shared" si="308"/>
        <v xml:space="preserve">Ciento </v>
      </c>
      <c r="DD202" s="76" t="str">
        <f t="shared" si="309"/>
        <v xml:space="preserve">Noventa y </v>
      </c>
      <c r="DE202" s="76" t="str">
        <f t="shared" si="310"/>
        <v>Nueve Pesos</v>
      </c>
      <c r="DF202" s="76" t="str">
        <f t="shared" si="311"/>
        <v xml:space="preserve">  Centavos</v>
      </c>
      <c r="DG202" s="76" t="str">
        <f t="shared" si="312"/>
        <v xml:space="preserve">  centavos</v>
      </c>
      <c r="DH202" s="76" t="str">
        <f t="shared" si="313"/>
        <v xml:space="preserve"> </v>
      </c>
      <c r="DI202" s="76" t="str">
        <f t="shared" si="314"/>
        <v/>
      </c>
      <c r="DJ202" s="76"/>
      <c r="DK202" s="76" t="str">
        <f t="shared" si="315"/>
        <v xml:space="preserve"> </v>
      </c>
      <c r="DL202" s="76" t="str">
        <f t="shared" si="316"/>
        <v/>
      </c>
      <c r="DM202" s="76"/>
      <c r="DN202" s="76" t="str">
        <f t="shared" si="317"/>
        <v xml:space="preserve"> </v>
      </c>
      <c r="DO202" s="76" t="str">
        <f t="shared" si="318"/>
        <v/>
      </c>
      <c r="DP202" s="76"/>
      <c r="DQ202" s="76" t="str">
        <f t="shared" si="319"/>
        <v xml:space="preserve"> </v>
      </c>
      <c r="DR202" s="76" t="str">
        <f t="shared" si="320"/>
        <v/>
      </c>
      <c r="DS202" s="76"/>
      <c r="DT202" s="76" t="e">
        <f t="shared" si="321"/>
        <v>#N/A</v>
      </c>
      <c r="DU202" s="76" t="str">
        <f t="shared" si="322"/>
        <v xml:space="preserve"> Pesos</v>
      </c>
      <c r="DV202" s="76" t="str">
        <f t="shared" si="323"/>
        <v xml:space="preserve"> </v>
      </c>
      <c r="DW202" s="76" t="str">
        <f t="shared" si="324"/>
        <v/>
      </c>
      <c r="DX202" s="76"/>
      <c r="DY202" s="76"/>
      <c r="DZ202" s="76"/>
      <c r="EA202" s="76" t="str">
        <f t="shared" si="325"/>
        <v xml:space="preserve"> </v>
      </c>
      <c r="EB202" s="76"/>
      <c r="EC202" s="76"/>
      <c r="ED202" s="76" t="str">
        <f t="shared" si="326"/>
        <v xml:space="preserve"> </v>
      </c>
      <c r="EE202" s="76"/>
      <c r="EF202" s="76"/>
      <c r="EG202" s="79" t="str">
        <f t="shared" si="327"/>
        <v xml:space="preserve"> </v>
      </c>
      <c r="EH202" s="76"/>
      <c r="EI202" s="76"/>
      <c r="EJ202" s="79" t="str">
        <f t="shared" si="328"/>
        <v xml:space="preserve"> </v>
      </c>
      <c r="EK202" s="76"/>
      <c r="EL202" s="76"/>
      <c r="EM202" s="79" t="str">
        <f t="shared" si="329"/>
        <v>Ciento Noventa y Nueve Pesos</v>
      </c>
      <c r="EN202" s="79"/>
      <c r="EO202" s="79" t="str">
        <f t="shared" si="330"/>
        <v xml:space="preserve"> </v>
      </c>
      <c r="EP202" s="76"/>
    </row>
    <row r="203" spans="1:146" hidden="1" x14ac:dyDescent="0.2">
      <c r="A203" s="74">
        <v>200</v>
      </c>
      <c r="B203" s="75" t="str">
        <f t="shared" si="260"/>
        <v>Doscientos Pesos M/L</v>
      </c>
      <c r="C203" s="76"/>
      <c r="D203" s="77">
        <f t="shared" si="261"/>
        <v>200</v>
      </c>
      <c r="E203" s="76" t="str">
        <f t="shared" si="262"/>
        <v/>
      </c>
      <c r="F203" s="76" t="str">
        <f t="shared" si="263"/>
        <v xml:space="preserve"> Pesos</v>
      </c>
      <c r="G203" s="76" t="str">
        <f t="shared" si="264"/>
        <v xml:space="preserve">  billones</v>
      </c>
      <c r="H203" s="76"/>
      <c r="I203" s="76" t="str">
        <f t="shared" si="265"/>
        <v xml:space="preserve"> Pesos</v>
      </c>
      <c r="J203" s="76" t="s">
        <v>79</v>
      </c>
      <c r="K203" s="76"/>
      <c r="L203" s="76" t="str">
        <f t="shared" si="266"/>
        <v xml:space="preserve"> Pesos</v>
      </c>
      <c r="M203" s="76" t="str">
        <f t="shared" si="267"/>
        <v xml:space="preserve">  millones</v>
      </c>
      <c r="N203" s="76"/>
      <c r="O203" s="76" t="str">
        <f t="shared" si="268"/>
        <v xml:space="preserve"> Pesos</v>
      </c>
      <c r="P203" s="76" t="s">
        <v>79</v>
      </c>
      <c r="Q203" s="76"/>
      <c r="R203" s="76" t="str">
        <f t="shared" si="269"/>
        <v xml:space="preserve"> Pesos</v>
      </c>
      <c r="S203" s="76" t="str">
        <f t="shared" si="270"/>
        <v xml:space="preserve"> Pesos</v>
      </c>
      <c r="T203" s="76" t="str">
        <f t="shared" si="271"/>
        <v xml:space="preserve"> Centavos</v>
      </c>
      <c r="U203" s="76" t="str">
        <f t="shared" si="272"/>
        <v xml:space="preserve"> centavos</v>
      </c>
      <c r="V203" s="76">
        <v>15</v>
      </c>
      <c r="W203" s="76">
        <v>14</v>
      </c>
      <c r="X203" s="76">
        <v>13</v>
      </c>
      <c r="Y203" s="76">
        <v>12</v>
      </c>
      <c r="Z203" s="76">
        <v>11</v>
      </c>
      <c r="AA203" s="76">
        <v>10</v>
      </c>
      <c r="AB203" s="76">
        <v>9</v>
      </c>
      <c r="AC203" s="76">
        <f t="shared" si="259"/>
        <v>8</v>
      </c>
      <c r="AD203" s="76">
        <f t="shared" si="259"/>
        <v>7</v>
      </c>
      <c r="AE203" s="76">
        <f t="shared" si="259"/>
        <v>6</v>
      </c>
      <c r="AF203" s="76">
        <f t="shared" si="259"/>
        <v>5</v>
      </c>
      <c r="AG203" s="76">
        <f t="shared" si="259"/>
        <v>4</v>
      </c>
      <c r="AH203" s="76">
        <f t="shared" si="259"/>
        <v>3</v>
      </c>
      <c r="AI203" s="76">
        <f t="shared" si="259"/>
        <v>2</v>
      </c>
      <c r="AJ203" s="76">
        <f t="shared" si="259"/>
        <v>1</v>
      </c>
      <c r="AK203" s="76">
        <f t="shared" si="259"/>
        <v>0</v>
      </c>
      <c r="AL203" s="76">
        <f t="shared" si="259"/>
        <v>-1</v>
      </c>
      <c r="AM203" s="76">
        <f t="shared" si="259"/>
        <v>-2</v>
      </c>
      <c r="AN203" s="76"/>
      <c r="AO203" s="78">
        <f t="shared" si="246"/>
        <v>0</v>
      </c>
      <c r="AP203" s="78">
        <f t="shared" si="247"/>
        <v>0</v>
      </c>
      <c r="AQ203" s="78">
        <f t="shared" si="248"/>
        <v>0</v>
      </c>
      <c r="AR203" s="78">
        <f t="shared" si="250"/>
        <v>0</v>
      </c>
      <c r="AS203" s="78">
        <f t="shared" si="251"/>
        <v>0</v>
      </c>
      <c r="AT203" s="78">
        <f t="shared" si="252"/>
        <v>0</v>
      </c>
      <c r="AU203" s="78">
        <f t="shared" si="253"/>
        <v>0</v>
      </c>
      <c r="AV203" s="78">
        <f t="shared" si="254"/>
        <v>0</v>
      </c>
      <c r="AW203" s="78">
        <f t="shared" si="255"/>
        <v>0</v>
      </c>
      <c r="AX203" s="78">
        <f t="shared" si="256"/>
        <v>0</v>
      </c>
      <c r="AY203" s="78">
        <f t="shared" si="257"/>
        <v>0</v>
      </c>
      <c r="AZ203" s="78">
        <f t="shared" si="258"/>
        <v>0</v>
      </c>
      <c r="BA203" s="78">
        <f t="shared" si="249"/>
        <v>2</v>
      </c>
      <c r="BB203" s="78">
        <f t="shared" si="243"/>
        <v>20</v>
      </c>
      <c r="BC203" s="78">
        <f t="shared" si="243"/>
        <v>200</v>
      </c>
      <c r="BD203" s="78">
        <f t="shared" si="243"/>
        <v>2000</v>
      </c>
      <c r="BE203" s="78">
        <f t="shared" si="243"/>
        <v>20000</v>
      </c>
      <c r="BF203" s="76"/>
      <c r="BG203" s="76">
        <f t="shared" si="273"/>
        <v>0</v>
      </c>
      <c r="BH203" s="78">
        <f t="shared" si="274"/>
        <v>0</v>
      </c>
      <c r="BI203" s="78">
        <f t="shared" si="275"/>
        <v>0</v>
      </c>
      <c r="BJ203" s="78">
        <f t="shared" si="276"/>
        <v>0</v>
      </c>
      <c r="BK203" s="78">
        <f t="shared" si="277"/>
        <v>0</v>
      </c>
      <c r="BL203" s="78">
        <f t="shared" si="278"/>
        <v>0</v>
      </c>
      <c r="BM203" s="78">
        <f t="shared" si="279"/>
        <v>0</v>
      </c>
      <c r="BN203" s="78">
        <f t="shared" si="280"/>
        <v>0</v>
      </c>
      <c r="BO203" s="78">
        <f t="shared" si="281"/>
        <v>0</v>
      </c>
      <c r="BP203" s="78">
        <f t="shared" si="282"/>
        <v>0</v>
      </c>
      <c r="BQ203" s="78">
        <f t="shared" si="283"/>
        <v>0</v>
      </c>
      <c r="BR203" s="78">
        <f t="shared" si="284"/>
        <v>0</v>
      </c>
      <c r="BS203" s="78">
        <f t="shared" si="285"/>
        <v>200</v>
      </c>
      <c r="BT203" s="78">
        <f t="shared" si="286"/>
        <v>0</v>
      </c>
      <c r="BU203" s="78">
        <f t="shared" si="287"/>
        <v>0</v>
      </c>
      <c r="BV203" s="78">
        <f t="shared" si="288"/>
        <v>0</v>
      </c>
      <c r="BW203" s="78">
        <f t="shared" si="289"/>
        <v>0</v>
      </c>
      <c r="BX203" s="76"/>
      <c r="BY203" s="76"/>
      <c r="BZ203" s="78">
        <f t="shared" si="290"/>
        <v>0</v>
      </c>
      <c r="CA203" s="78"/>
      <c r="CB203" s="78"/>
      <c r="CC203" s="78">
        <f t="shared" si="291"/>
        <v>0</v>
      </c>
      <c r="CD203" s="78"/>
      <c r="CE203" s="78"/>
      <c r="CF203" s="78">
        <f t="shared" si="292"/>
        <v>0</v>
      </c>
      <c r="CG203" s="76"/>
      <c r="CH203" s="78"/>
      <c r="CI203" s="78">
        <f t="shared" si="293"/>
        <v>0</v>
      </c>
      <c r="CJ203" s="76"/>
      <c r="CK203" s="78"/>
      <c r="CL203" s="78">
        <f t="shared" si="294"/>
        <v>0</v>
      </c>
      <c r="CM203" s="76"/>
      <c r="CN203" s="78">
        <f t="shared" si="295"/>
        <v>0</v>
      </c>
      <c r="CO203" s="76"/>
      <c r="CP203" s="76"/>
      <c r="CQ203" s="76" t="str">
        <f t="shared" si="296"/>
        <v/>
      </c>
      <c r="CR203" s="76" t="str">
        <f t="shared" si="297"/>
        <v/>
      </c>
      <c r="CS203" s="76" t="str">
        <f t="shared" si="298"/>
        <v xml:space="preserve">   billones</v>
      </c>
      <c r="CT203" s="76" t="str">
        <f t="shared" si="299"/>
        <v/>
      </c>
      <c r="CU203" s="76" t="str">
        <f t="shared" si="300"/>
        <v/>
      </c>
      <c r="CV203" s="76" t="str">
        <f t="shared" si="301"/>
        <v xml:space="preserve">  mil</v>
      </c>
      <c r="CW203" s="76" t="str">
        <f t="shared" si="302"/>
        <v/>
      </c>
      <c r="CX203" s="76" t="str">
        <f t="shared" si="303"/>
        <v/>
      </c>
      <c r="CY203" s="76" t="str">
        <f t="shared" si="304"/>
        <v xml:space="preserve">   millones</v>
      </c>
      <c r="CZ203" s="76" t="str">
        <f t="shared" si="305"/>
        <v/>
      </c>
      <c r="DA203" s="76" t="str">
        <f t="shared" si="306"/>
        <v/>
      </c>
      <c r="DB203" s="76" t="str">
        <f t="shared" si="307"/>
        <v xml:space="preserve">  mil</v>
      </c>
      <c r="DC203" s="76" t="str">
        <f t="shared" si="308"/>
        <v xml:space="preserve">Doscientos </v>
      </c>
      <c r="DD203" s="76" t="str">
        <f t="shared" si="309"/>
        <v xml:space="preserve">  Pesos</v>
      </c>
      <c r="DE203" s="76" t="str">
        <f t="shared" si="310"/>
        <v xml:space="preserve">  Pesos</v>
      </c>
      <c r="DF203" s="76" t="str">
        <f t="shared" si="311"/>
        <v xml:space="preserve">  Centavos</v>
      </c>
      <c r="DG203" s="76" t="str">
        <f t="shared" si="312"/>
        <v xml:space="preserve">  centavos</v>
      </c>
      <c r="DH203" s="76" t="str">
        <f t="shared" si="313"/>
        <v xml:space="preserve"> </v>
      </c>
      <c r="DI203" s="76" t="str">
        <f t="shared" si="314"/>
        <v/>
      </c>
      <c r="DJ203" s="76"/>
      <c r="DK203" s="76" t="str">
        <f t="shared" si="315"/>
        <v xml:space="preserve"> </v>
      </c>
      <c r="DL203" s="76" t="str">
        <f t="shared" si="316"/>
        <v/>
      </c>
      <c r="DM203" s="76"/>
      <c r="DN203" s="76" t="str">
        <f t="shared" si="317"/>
        <v xml:space="preserve"> </v>
      </c>
      <c r="DO203" s="76" t="str">
        <f t="shared" si="318"/>
        <v/>
      </c>
      <c r="DP203" s="76"/>
      <c r="DQ203" s="76" t="str">
        <f t="shared" si="319"/>
        <v xml:space="preserve"> </v>
      </c>
      <c r="DR203" s="76" t="str">
        <f t="shared" si="320"/>
        <v/>
      </c>
      <c r="DS203" s="76"/>
      <c r="DT203" s="76" t="str">
        <f t="shared" si="321"/>
        <v xml:space="preserve"> </v>
      </c>
      <c r="DU203" s="76" t="str">
        <f t="shared" si="322"/>
        <v xml:space="preserve"> Pesos</v>
      </c>
      <c r="DV203" s="76" t="str">
        <f t="shared" si="323"/>
        <v xml:space="preserve"> </v>
      </c>
      <c r="DW203" s="76" t="str">
        <f t="shared" si="324"/>
        <v/>
      </c>
      <c r="DX203" s="76"/>
      <c r="DY203" s="76"/>
      <c r="DZ203" s="76"/>
      <c r="EA203" s="76" t="str">
        <f t="shared" si="325"/>
        <v xml:space="preserve"> </v>
      </c>
      <c r="EB203" s="76"/>
      <c r="EC203" s="76"/>
      <c r="ED203" s="76" t="str">
        <f t="shared" si="326"/>
        <v xml:space="preserve"> </v>
      </c>
      <c r="EE203" s="76"/>
      <c r="EF203" s="76"/>
      <c r="EG203" s="79" t="str">
        <f t="shared" si="327"/>
        <v xml:space="preserve"> </v>
      </c>
      <c r="EH203" s="76"/>
      <c r="EI203" s="76"/>
      <c r="EJ203" s="79" t="str">
        <f t="shared" si="328"/>
        <v xml:space="preserve"> </v>
      </c>
      <c r="EK203" s="76"/>
      <c r="EL203" s="76"/>
      <c r="EM203" s="79" t="str">
        <f t="shared" si="329"/>
        <v>Doscientos   Pesos</v>
      </c>
      <c r="EN203" s="79"/>
      <c r="EO203" s="79" t="str">
        <f t="shared" si="330"/>
        <v xml:space="preserve"> </v>
      </c>
      <c r="EP203" s="76"/>
    </row>
    <row r="204" spans="1:146" hidden="1" x14ac:dyDescent="0.2">
      <c r="A204" s="74">
        <v>201</v>
      </c>
      <c r="B204" s="75" t="str">
        <f t="shared" si="260"/>
        <v>Doscientos Un Pesos M/L</v>
      </c>
      <c r="C204" s="76"/>
      <c r="D204" s="77">
        <f t="shared" si="261"/>
        <v>201</v>
      </c>
      <c r="E204" s="76" t="str">
        <f t="shared" si="262"/>
        <v/>
      </c>
      <c r="F204" s="76" t="str">
        <f t="shared" si="263"/>
        <v xml:space="preserve"> Pesos</v>
      </c>
      <c r="G204" s="76" t="str">
        <f t="shared" si="264"/>
        <v xml:space="preserve">  billones</v>
      </c>
      <c r="H204" s="76"/>
      <c r="I204" s="76" t="str">
        <f t="shared" si="265"/>
        <v xml:space="preserve"> Pesos</v>
      </c>
      <c r="J204" s="76" t="s">
        <v>79</v>
      </c>
      <c r="K204" s="76"/>
      <c r="L204" s="76" t="str">
        <f t="shared" si="266"/>
        <v xml:space="preserve"> Pesos</v>
      </c>
      <c r="M204" s="76" t="str">
        <f t="shared" si="267"/>
        <v xml:space="preserve">  millones</v>
      </c>
      <c r="N204" s="76"/>
      <c r="O204" s="76" t="str">
        <f t="shared" si="268"/>
        <v xml:space="preserve"> Pesos</v>
      </c>
      <c r="P204" s="76" t="s">
        <v>79</v>
      </c>
      <c r="Q204" s="76"/>
      <c r="R204" s="76" t="str">
        <f t="shared" si="269"/>
        <v xml:space="preserve"> y </v>
      </c>
      <c r="S204" s="76" t="str">
        <f t="shared" si="270"/>
        <v xml:space="preserve"> Pesos</v>
      </c>
      <c r="T204" s="76" t="str">
        <f t="shared" si="271"/>
        <v xml:space="preserve"> Centavos</v>
      </c>
      <c r="U204" s="76" t="str">
        <f t="shared" si="272"/>
        <v xml:space="preserve"> centavos</v>
      </c>
      <c r="V204" s="76">
        <v>15</v>
      </c>
      <c r="W204" s="76">
        <v>14</v>
      </c>
      <c r="X204" s="76">
        <v>13</v>
      </c>
      <c r="Y204" s="76">
        <v>12</v>
      </c>
      <c r="Z204" s="76">
        <v>11</v>
      </c>
      <c r="AA204" s="76">
        <v>10</v>
      </c>
      <c r="AB204" s="76">
        <v>9</v>
      </c>
      <c r="AC204" s="76">
        <f t="shared" si="259"/>
        <v>8</v>
      </c>
      <c r="AD204" s="76">
        <f t="shared" si="259"/>
        <v>7</v>
      </c>
      <c r="AE204" s="76">
        <f t="shared" si="259"/>
        <v>6</v>
      </c>
      <c r="AF204" s="76">
        <f t="shared" si="259"/>
        <v>5</v>
      </c>
      <c r="AG204" s="76">
        <f t="shared" si="259"/>
        <v>4</v>
      </c>
      <c r="AH204" s="76">
        <f t="shared" si="259"/>
        <v>3</v>
      </c>
      <c r="AI204" s="76">
        <f t="shared" si="259"/>
        <v>2</v>
      </c>
      <c r="AJ204" s="76">
        <f t="shared" si="259"/>
        <v>1</v>
      </c>
      <c r="AK204" s="76">
        <f t="shared" si="259"/>
        <v>0</v>
      </c>
      <c r="AL204" s="76">
        <f t="shared" si="259"/>
        <v>-1</v>
      </c>
      <c r="AM204" s="76">
        <f t="shared" si="259"/>
        <v>-2</v>
      </c>
      <c r="AN204" s="76"/>
      <c r="AO204" s="78">
        <f t="shared" si="246"/>
        <v>0</v>
      </c>
      <c r="AP204" s="78">
        <f t="shared" si="247"/>
        <v>0</v>
      </c>
      <c r="AQ204" s="78">
        <f t="shared" si="248"/>
        <v>0</v>
      </c>
      <c r="AR204" s="78">
        <f t="shared" si="250"/>
        <v>0</v>
      </c>
      <c r="AS204" s="78">
        <f t="shared" si="251"/>
        <v>0</v>
      </c>
      <c r="AT204" s="78">
        <f t="shared" si="252"/>
        <v>0</v>
      </c>
      <c r="AU204" s="78">
        <f t="shared" si="253"/>
        <v>0</v>
      </c>
      <c r="AV204" s="78">
        <f t="shared" si="254"/>
        <v>0</v>
      </c>
      <c r="AW204" s="78">
        <f t="shared" si="255"/>
        <v>0</v>
      </c>
      <c r="AX204" s="78">
        <f t="shared" si="256"/>
        <v>0</v>
      </c>
      <c r="AY204" s="78">
        <f t="shared" si="257"/>
        <v>0</v>
      </c>
      <c r="AZ204" s="78">
        <f t="shared" si="258"/>
        <v>0</v>
      </c>
      <c r="BA204" s="78">
        <f t="shared" si="249"/>
        <v>2</v>
      </c>
      <c r="BB204" s="78">
        <f t="shared" si="243"/>
        <v>20</v>
      </c>
      <c r="BC204" s="78">
        <f t="shared" si="243"/>
        <v>201</v>
      </c>
      <c r="BD204" s="78">
        <f t="shared" si="243"/>
        <v>2010</v>
      </c>
      <c r="BE204" s="78">
        <f t="shared" si="243"/>
        <v>20100</v>
      </c>
      <c r="BF204" s="76"/>
      <c r="BG204" s="76">
        <f t="shared" si="273"/>
        <v>0</v>
      </c>
      <c r="BH204" s="78">
        <f t="shared" si="274"/>
        <v>0</v>
      </c>
      <c r="BI204" s="78">
        <f t="shared" si="275"/>
        <v>0</v>
      </c>
      <c r="BJ204" s="78">
        <f t="shared" si="276"/>
        <v>0</v>
      </c>
      <c r="BK204" s="78">
        <f t="shared" si="277"/>
        <v>0</v>
      </c>
      <c r="BL204" s="78">
        <f t="shared" si="278"/>
        <v>0</v>
      </c>
      <c r="BM204" s="78">
        <f t="shared" si="279"/>
        <v>0</v>
      </c>
      <c r="BN204" s="78">
        <f t="shared" si="280"/>
        <v>0</v>
      </c>
      <c r="BO204" s="78">
        <f t="shared" si="281"/>
        <v>0</v>
      </c>
      <c r="BP204" s="78">
        <f t="shared" si="282"/>
        <v>0</v>
      </c>
      <c r="BQ204" s="78">
        <f t="shared" si="283"/>
        <v>0</v>
      </c>
      <c r="BR204" s="78">
        <f t="shared" si="284"/>
        <v>0</v>
      </c>
      <c r="BS204" s="78">
        <f t="shared" si="285"/>
        <v>200</v>
      </c>
      <c r="BT204" s="78">
        <f t="shared" si="286"/>
        <v>0</v>
      </c>
      <c r="BU204" s="78">
        <f t="shared" si="287"/>
        <v>1</v>
      </c>
      <c r="BV204" s="78">
        <f t="shared" si="288"/>
        <v>0</v>
      </c>
      <c r="BW204" s="78">
        <f t="shared" si="289"/>
        <v>0</v>
      </c>
      <c r="BX204" s="76"/>
      <c r="BY204" s="76"/>
      <c r="BZ204" s="78">
        <f t="shared" si="290"/>
        <v>0</v>
      </c>
      <c r="CA204" s="78"/>
      <c r="CB204" s="78"/>
      <c r="CC204" s="78">
        <f t="shared" si="291"/>
        <v>0</v>
      </c>
      <c r="CD204" s="78"/>
      <c r="CE204" s="78"/>
      <c r="CF204" s="78">
        <f t="shared" si="292"/>
        <v>0</v>
      </c>
      <c r="CG204" s="76"/>
      <c r="CH204" s="78"/>
      <c r="CI204" s="78">
        <f t="shared" si="293"/>
        <v>0</v>
      </c>
      <c r="CJ204" s="76"/>
      <c r="CK204" s="78"/>
      <c r="CL204" s="78">
        <f t="shared" si="294"/>
        <v>1</v>
      </c>
      <c r="CM204" s="76"/>
      <c r="CN204" s="78">
        <f t="shared" si="295"/>
        <v>0</v>
      </c>
      <c r="CO204" s="76"/>
      <c r="CP204" s="76"/>
      <c r="CQ204" s="76" t="str">
        <f t="shared" si="296"/>
        <v/>
      </c>
      <c r="CR204" s="76" t="str">
        <f t="shared" si="297"/>
        <v/>
      </c>
      <c r="CS204" s="76" t="str">
        <f t="shared" si="298"/>
        <v xml:space="preserve">   billones</v>
      </c>
      <c r="CT204" s="76" t="str">
        <f t="shared" si="299"/>
        <v/>
      </c>
      <c r="CU204" s="76" t="str">
        <f t="shared" si="300"/>
        <v/>
      </c>
      <c r="CV204" s="76" t="str">
        <f t="shared" si="301"/>
        <v xml:space="preserve">  mil</v>
      </c>
      <c r="CW204" s="76" t="str">
        <f t="shared" si="302"/>
        <v/>
      </c>
      <c r="CX204" s="76" t="str">
        <f t="shared" si="303"/>
        <v/>
      </c>
      <c r="CY204" s="76" t="str">
        <f t="shared" si="304"/>
        <v xml:space="preserve">   millones</v>
      </c>
      <c r="CZ204" s="76" t="str">
        <f t="shared" si="305"/>
        <v/>
      </c>
      <c r="DA204" s="76" t="str">
        <f t="shared" si="306"/>
        <v/>
      </c>
      <c r="DB204" s="76" t="str">
        <f t="shared" si="307"/>
        <v xml:space="preserve">  mil</v>
      </c>
      <c r="DC204" s="76" t="str">
        <f t="shared" si="308"/>
        <v xml:space="preserve">Doscientos </v>
      </c>
      <c r="DD204" s="76" t="str">
        <f t="shared" si="309"/>
        <v xml:space="preserve">  y </v>
      </c>
      <c r="DE204" s="76" t="str">
        <f t="shared" si="310"/>
        <v>Un Pesos</v>
      </c>
      <c r="DF204" s="76" t="str">
        <f t="shared" si="311"/>
        <v xml:space="preserve">  Centavos</v>
      </c>
      <c r="DG204" s="76" t="str">
        <f t="shared" si="312"/>
        <v xml:space="preserve">  centavos</v>
      </c>
      <c r="DH204" s="76" t="str">
        <f t="shared" si="313"/>
        <v xml:space="preserve"> </v>
      </c>
      <c r="DI204" s="76" t="str">
        <f t="shared" si="314"/>
        <v/>
      </c>
      <c r="DJ204" s="76"/>
      <c r="DK204" s="76" t="str">
        <f t="shared" si="315"/>
        <v xml:space="preserve"> </v>
      </c>
      <c r="DL204" s="76" t="str">
        <f t="shared" si="316"/>
        <v/>
      </c>
      <c r="DM204" s="76"/>
      <c r="DN204" s="76" t="str">
        <f t="shared" si="317"/>
        <v xml:space="preserve"> </v>
      </c>
      <c r="DO204" s="76" t="str">
        <f t="shared" si="318"/>
        <v/>
      </c>
      <c r="DP204" s="76"/>
      <c r="DQ204" s="76" t="str">
        <f t="shared" si="319"/>
        <v xml:space="preserve"> </v>
      </c>
      <c r="DR204" s="76" t="str">
        <f t="shared" si="320"/>
        <v/>
      </c>
      <c r="DS204" s="76"/>
      <c r="DT204" s="76" t="str">
        <f t="shared" si="321"/>
        <v>Un</v>
      </c>
      <c r="DU204" s="76" t="str">
        <f t="shared" si="322"/>
        <v xml:space="preserve"> Pesos</v>
      </c>
      <c r="DV204" s="76" t="str">
        <f t="shared" si="323"/>
        <v xml:space="preserve"> </v>
      </c>
      <c r="DW204" s="76" t="str">
        <f t="shared" si="324"/>
        <v/>
      </c>
      <c r="DX204" s="76"/>
      <c r="DY204" s="76"/>
      <c r="DZ204" s="76"/>
      <c r="EA204" s="76" t="str">
        <f t="shared" si="325"/>
        <v xml:space="preserve"> </v>
      </c>
      <c r="EB204" s="76"/>
      <c r="EC204" s="76"/>
      <c r="ED204" s="76" t="str">
        <f t="shared" si="326"/>
        <v xml:space="preserve"> </v>
      </c>
      <c r="EE204" s="76"/>
      <c r="EF204" s="76"/>
      <c r="EG204" s="79" t="str">
        <f t="shared" si="327"/>
        <v xml:space="preserve"> </v>
      </c>
      <c r="EH204" s="76"/>
      <c r="EI204" s="76"/>
      <c r="EJ204" s="79" t="str">
        <f t="shared" si="328"/>
        <v xml:space="preserve"> </v>
      </c>
      <c r="EK204" s="76"/>
      <c r="EL204" s="76"/>
      <c r="EM204" s="79" t="str">
        <f t="shared" si="329"/>
        <v>Doscientos Un Pesos</v>
      </c>
      <c r="EN204" s="79"/>
      <c r="EO204" s="79" t="str">
        <f t="shared" si="330"/>
        <v xml:space="preserve"> </v>
      </c>
      <c r="EP204" s="76"/>
    </row>
    <row r="205" spans="1:146" hidden="1" x14ac:dyDescent="0.2">
      <c r="A205" s="74">
        <v>202</v>
      </c>
      <c r="B205" s="75" t="str">
        <f t="shared" si="260"/>
        <v>Doscientos Dos Pesos M/L</v>
      </c>
      <c r="C205" s="76"/>
      <c r="D205" s="77">
        <f t="shared" si="261"/>
        <v>202</v>
      </c>
      <c r="E205" s="76" t="str">
        <f t="shared" si="262"/>
        <v/>
      </c>
      <c r="F205" s="76" t="str">
        <f t="shared" si="263"/>
        <v xml:space="preserve"> Pesos</v>
      </c>
      <c r="G205" s="76" t="str">
        <f t="shared" si="264"/>
        <v xml:space="preserve">  billones</v>
      </c>
      <c r="H205" s="76"/>
      <c r="I205" s="76" t="str">
        <f t="shared" si="265"/>
        <v xml:space="preserve"> Pesos</v>
      </c>
      <c r="J205" s="76" t="s">
        <v>79</v>
      </c>
      <c r="K205" s="76"/>
      <c r="L205" s="76" t="str">
        <f t="shared" si="266"/>
        <v xml:space="preserve"> Pesos</v>
      </c>
      <c r="M205" s="76" t="str">
        <f t="shared" si="267"/>
        <v xml:space="preserve">  millones</v>
      </c>
      <c r="N205" s="76"/>
      <c r="O205" s="76" t="str">
        <f t="shared" si="268"/>
        <v xml:space="preserve"> Pesos</v>
      </c>
      <c r="P205" s="76" t="s">
        <v>79</v>
      </c>
      <c r="Q205" s="76"/>
      <c r="R205" s="76" t="str">
        <f t="shared" si="269"/>
        <v xml:space="preserve"> y </v>
      </c>
      <c r="S205" s="76" t="str">
        <f t="shared" si="270"/>
        <v xml:space="preserve"> Pesos</v>
      </c>
      <c r="T205" s="76" t="str">
        <f t="shared" si="271"/>
        <v xml:space="preserve"> Centavos</v>
      </c>
      <c r="U205" s="76" t="str">
        <f t="shared" si="272"/>
        <v xml:space="preserve"> centavos</v>
      </c>
      <c r="V205" s="76">
        <v>15</v>
      </c>
      <c r="W205" s="76">
        <v>14</v>
      </c>
      <c r="X205" s="76">
        <v>13</v>
      </c>
      <c r="Y205" s="76">
        <v>12</v>
      </c>
      <c r="Z205" s="76">
        <v>11</v>
      </c>
      <c r="AA205" s="76">
        <v>10</v>
      </c>
      <c r="AB205" s="76">
        <v>9</v>
      </c>
      <c r="AC205" s="76">
        <f t="shared" si="259"/>
        <v>8</v>
      </c>
      <c r="AD205" s="76">
        <f t="shared" si="259"/>
        <v>7</v>
      </c>
      <c r="AE205" s="76">
        <f t="shared" si="259"/>
        <v>6</v>
      </c>
      <c r="AF205" s="76">
        <f t="shared" si="259"/>
        <v>5</v>
      </c>
      <c r="AG205" s="76">
        <f t="shared" si="259"/>
        <v>4</v>
      </c>
      <c r="AH205" s="76">
        <f t="shared" si="259"/>
        <v>3</v>
      </c>
      <c r="AI205" s="76">
        <f t="shared" si="259"/>
        <v>2</v>
      </c>
      <c r="AJ205" s="76">
        <f t="shared" si="259"/>
        <v>1</v>
      </c>
      <c r="AK205" s="76">
        <f t="shared" si="259"/>
        <v>0</v>
      </c>
      <c r="AL205" s="76">
        <f t="shared" si="259"/>
        <v>-1</v>
      </c>
      <c r="AM205" s="76">
        <f t="shared" si="259"/>
        <v>-2</v>
      </c>
      <c r="AN205" s="76"/>
      <c r="AO205" s="78">
        <f t="shared" ref="AO205:AZ226" si="331">INT($D205/10^W205)</f>
        <v>0</v>
      </c>
      <c r="AP205" s="78">
        <f t="shared" si="331"/>
        <v>0</v>
      </c>
      <c r="AQ205" s="78">
        <f t="shared" si="331"/>
        <v>0</v>
      </c>
      <c r="AR205" s="78">
        <f t="shared" si="331"/>
        <v>0</v>
      </c>
      <c r="AS205" s="78">
        <f t="shared" si="331"/>
        <v>0</v>
      </c>
      <c r="AT205" s="78">
        <f t="shared" si="331"/>
        <v>0</v>
      </c>
      <c r="AU205" s="78">
        <f t="shared" si="331"/>
        <v>0</v>
      </c>
      <c r="AV205" s="78">
        <f t="shared" si="331"/>
        <v>0</v>
      </c>
      <c r="AW205" s="78">
        <f t="shared" si="331"/>
        <v>0</v>
      </c>
      <c r="AX205" s="78">
        <f t="shared" si="331"/>
        <v>0</v>
      </c>
      <c r="AY205" s="78">
        <f t="shared" si="331"/>
        <v>0</v>
      </c>
      <c r="AZ205" s="78">
        <f t="shared" si="331"/>
        <v>0</v>
      </c>
      <c r="BA205" s="78">
        <f t="shared" si="249"/>
        <v>2</v>
      </c>
      <c r="BB205" s="78">
        <f t="shared" si="243"/>
        <v>20</v>
      </c>
      <c r="BC205" s="78">
        <f t="shared" si="243"/>
        <v>202</v>
      </c>
      <c r="BD205" s="78">
        <f t="shared" si="243"/>
        <v>2020</v>
      </c>
      <c r="BE205" s="78">
        <f t="shared" si="243"/>
        <v>20200</v>
      </c>
      <c r="BF205" s="76"/>
      <c r="BG205" s="76">
        <f t="shared" si="273"/>
        <v>0</v>
      </c>
      <c r="BH205" s="78">
        <f t="shared" si="274"/>
        <v>0</v>
      </c>
      <c r="BI205" s="78">
        <f t="shared" si="275"/>
        <v>0</v>
      </c>
      <c r="BJ205" s="78">
        <f t="shared" si="276"/>
        <v>0</v>
      </c>
      <c r="BK205" s="78">
        <f t="shared" si="277"/>
        <v>0</v>
      </c>
      <c r="BL205" s="78">
        <f t="shared" si="278"/>
        <v>0</v>
      </c>
      <c r="BM205" s="78">
        <f t="shared" si="279"/>
        <v>0</v>
      </c>
      <c r="BN205" s="78">
        <f t="shared" si="280"/>
        <v>0</v>
      </c>
      <c r="BO205" s="78">
        <f t="shared" si="281"/>
        <v>0</v>
      </c>
      <c r="BP205" s="78">
        <f t="shared" si="282"/>
        <v>0</v>
      </c>
      <c r="BQ205" s="78">
        <f t="shared" si="283"/>
        <v>0</v>
      </c>
      <c r="BR205" s="78">
        <f t="shared" si="284"/>
        <v>0</v>
      </c>
      <c r="BS205" s="78">
        <f t="shared" si="285"/>
        <v>200</v>
      </c>
      <c r="BT205" s="78">
        <f t="shared" si="286"/>
        <v>0</v>
      </c>
      <c r="BU205" s="78">
        <f t="shared" si="287"/>
        <v>2</v>
      </c>
      <c r="BV205" s="78">
        <f t="shared" si="288"/>
        <v>0</v>
      </c>
      <c r="BW205" s="78">
        <f t="shared" si="289"/>
        <v>0</v>
      </c>
      <c r="BX205" s="76"/>
      <c r="BY205" s="76"/>
      <c r="BZ205" s="78">
        <f t="shared" si="290"/>
        <v>0</v>
      </c>
      <c r="CA205" s="78"/>
      <c r="CB205" s="78"/>
      <c r="CC205" s="78">
        <f t="shared" si="291"/>
        <v>0</v>
      </c>
      <c r="CD205" s="78"/>
      <c r="CE205" s="78"/>
      <c r="CF205" s="78">
        <f t="shared" si="292"/>
        <v>0</v>
      </c>
      <c r="CG205" s="76"/>
      <c r="CH205" s="78"/>
      <c r="CI205" s="78">
        <f t="shared" si="293"/>
        <v>0</v>
      </c>
      <c r="CJ205" s="76"/>
      <c r="CK205" s="78"/>
      <c r="CL205" s="78">
        <f t="shared" si="294"/>
        <v>2</v>
      </c>
      <c r="CM205" s="76"/>
      <c r="CN205" s="78">
        <f t="shared" si="295"/>
        <v>0</v>
      </c>
      <c r="CO205" s="76"/>
      <c r="CP205" s="76"/>
      <c r="CQ205" s="76" t="str">
        <f t="shared" si="296"/>
        <v/>
      </c>
      <c r="CR205" s="76" t="str">
        <f t="shared" si="297"/>
        <v/>
      </c>
      <c r="CS205" s="76" t="str">
        <f t="shared" si="298"/>
        <v xml:space="preserve">   billones</v>
      </c>
      <c r="CT205" s="76" t="str">
        <f t="shared" si="299"/>
        <v/>
      </c>
      <c r="CU205" s="76" t="str">
        <f t="shared" si="300"/>
        <v/>
      </c>
      <c r="CV205" s="76" t="str">
        <f t="shared" si="301"/>
        <v xml:space="preserve">  mil</v>
      </c>
      <c r="CW205" s="76" t="str">
        <f t="shared" si="302"/>
        <v/>
      </c>
      <c r="CX205" s="76" t="str">
        <f t="shared" si="303"/>
        <v/>
      </c>
      <c r="CY205" s="76" t="str">
        <f t="shared" si="304"/>
        <v xml:space="preserve">   millones</v>
      </c>
      <c r="CZ205" s="76" t="str">
        <f t="shared" si="305"/>
        <v/>
      </c>
      <c r="DA205" s="76" t="str">
        <f t="shared" si="306"/>
        <v/>
      </c>
      <c r="DB205" s="76" t="str">
        <f t="shared" si="307"/>
        <v xml:space="preserve">  mil</v>
      </c>
      <c r="DC205" s="76" t="str">
        <f t="shared" si="308"/>
        <v xml:space="preserve">Doscientos </v>
      </c>
      <c r="DD205" s="76" t="str">
        <f t="shared" si="309"/>
        <v xml:space="preserve">  y </v>
      </c>
      <c r="DE205" s="76" t="str">
        <f t="shared" si="310"/>
        <v>Dos Pesos</v>
      </c>
      <c r="DF205" s="76" t="str">
        <f t="shared" si="311"/>
        <v xml:space="preserve">  Centavos</v>
      </c>
      <c r="DG205" s="76" t="str">
        <f t="shared" si="312"/>
        <v xml:space="preserve">  centavos</v>
      </c>
      <c r="DH205" s="76" t="str">
        <f t="shared" si="313"/>
        <v xml:space="preserve"> </v>
      </c>
      <c r="DI205" s="76" t="str">
        <f t="shared" si="314"/>
        <v/>
      </c>
      <c r="DJ205" s="76"/>
      <c r="DK205" s="76" t="str">
        <f t="shared" si="315"/>
        <v xml:space="preserve"> </v>
      </c>
      <c r="DL205" s="76" t="str">
        <f t="shared" si="316"/>
        <v/>
      </c>
      <c r="DM205" s="76"/>
      <c r="DN205" s="76" t="str">
        <f t="shared" si="317"/>
        <v xml:space="preserve"> </v>
      </c>
      <c r="DO205" s="76" t="str">
        <f t="shared" si="318"/>
        <v/>
      </c>
      <c r="DP205" s="76"/>
      <c r="DQ205" s="76" t="str">
        <f t="shared" si="319"/>
        <v xml:space="preserve"> </v>
      </c>
      <c r="DR205" s="76" t="str">
        <f t="shared" si="320"/>
        <v/>
      </c>
      <c r="DS205" s="76"/>
      <c r="DT205" s="76" t="str">
        <f t="shared" si="321"/>
        <v>Dos</v>
      </c>
      <c r="DU205" s="76" t="str">
        <f t="shared" si="322"/>
        <v xml:space="preserve"> Pesos</v>
      </c>
      <c r="DV205" s="76" t="str">
        <f t="shared" si="323"/>
        <v xml:space="preserve"> </v>
      </c>
      <c r="DW205" s="76" t="str">
        <f t="shared" si="324"/>
        <v/>
      </c>
      <c r="DX205" s="76"/>
      <c r="DY205" s="76"/>
      <c r="DZ205" s="76"/>
      <c r="EA205" s="76" t="str">
        <f t="shared" si="325"/>
        <v xml:space="preserve"> </v>
      </c>
      <c r="EB205" s="76"/>
      <c r="EC205" s="76"/>
      <c r="ED205" s="76" t="str">
        <f t="shared" si="326"/>
        <v xml:space="preserve"> </v>
      </c>
      <c r="EE205" s="76"/>
      <c r="EF205" s="76"/>
      <c r="EG205" s="79" t="str">
        <f t="shared" si="327"/>
        <v xml:space="preserve"> </v>
      </c>
      <c r="EH205" s="76"/>
      <c r="EI205" s="76"/>
      <c r="EJ205" s="79" t="str">
        <f t="shared" si="328"/>
        <v xml:space="preserve"> </v>
      </c>
      <c r="EK205" s="76"/>
      <c r="EL205" s="76"/>
      <c r="EM205" s="79" t="str">
        <f t="shared" si="329"/>
        <v>Doscientos Dos Pesos</v>
      </c>
      <c r="EN205" s="79"/>
      <c r="EO205" s="79" t="str">
        <f t="shared" si="330"/>
        <v xml:space="preserve"> </v>
      </c>
      <c r="EP205" s="76"/>
    </row>
    <row r="206" spans="1:146" hidden="1" x14ac:dyDescent="0.2">
      <c r="A206" s="74">
        <v>203</v>
      </c>
      <c r="B206" s="75" t="str">
        <f t="shared" si="260"/>
        <v>Doscientos Tres Pesos M/L</v>
      </c>
      <c r="C206" s="76"/>
      <c r="D206" s="77">
        <f t="shared" si="261"/>
        <v>203</v>
      </c>
      <c r="E206" s="76" t="str">
        <f t="shared" si="262"/>
        <v/>
      </c>
      <c r="F206" s="76" t="str">
        <f t="shared" si="263"/>
        <v xml:space="preserve"> Pesos</v>
      </c>
      <c r="G206" s="76" t="str">
        <f t="shared" si="264"/>
        <v xml:space="preserve">  billones</v>
      </c>
      <c r="H206" s="76"/>
      <c r="I206" s="76" t="str">
        <f t="shared" si="265"/>
        <v xml:space="preserve"> Pesos</v>
      </c>
      <c r="J206" s="76" t="s">
        <v>79</v>
      </c>
      <c r="K206" s="76"/>
      <c r="L206" s="76" t="str">
        <f t="shared" si="266"/>
        <v xml:space="preserve"> Pesos</v>
      </c>
      <c r="M206" s="76" t="str">
        <f t="shared" si="267"/>
        <v xml:space="preserve">  millones</v>
      </c>
      <c r="N206" s="76"/>
      <c r="O206" s="76" t="str">
        <f t="shared" si="268"/>
        <v xml:space="preserve"> Pesos</v>
      </c>
      <c r="P206" s="76" t="s">
        <v>79</v>
      </c>
      <c r="Q206" s="76"/>
      <c r="R206" s="76" t="str">
        <f t="shared" si="269"/>
        <v xml:space="preserve"> y </v>
      </c>
      <c r="S206" s="76" t="str">
        <f t="shared" si="270"/>
        <v xml:space="preserve"> Pesos</v>
      </c>
      <c r="T206" s="76" t="str">
        <f t="shared" si="271"/>
        <v xml:space="preserve"> Centavos</v>
      </c>
      <c r="U206" s="76" t="str">
        <f t="shared" si="272"/>
        <v xml:space="preserve"> centavos</v>
      </c>
      <c r="V206" s="76">
        <v>15</v>
      </c>
      <c r="W206" s="76">
        <v>14</v>
      </c>
      <c r="X206" s="76">
        <v>13</v>
      </c>
      <c r="Y206" s="76">
        <v>12</v>
      </c>
      <c r="Z206" s="76">
        <v>11</v>
      </c>
      <c r="AA206" s="76">
        <v>10</v>
      </c>
      <c r="AB206" s="76">
        <v>9</v>
      </c>
      <c r="AC206" s="76">
        <f t="shared" si="259"/>
        <v>8</v>
      </c>
      <c r="AD206" s="76">
        <f t="shared" si="259"/>
        <v>7</v>
      </c>
      <c r="AE206" s="76">
        <f t="shared" si="259"/>
        <v>6</v>
      </c>
      <c r="AF206" s="76">
        <f t="shared" si="259"/>
        <v>5</v>
      </c>
      <c r="AG206" s="76">
        <f t="shared" si="259"/>
        <v>4</v>
      </c>
      <c r="AH206" s="76">
        <f t="shared" si="259"/>
        <v>3</v>
      </c>
      <c r="AI206" s="76">
        <f t="shared" si="259"/>
        <v>2</v>
      </c>
      <c r="AJ206" s="76">
        <f t="shared" si="259"/>
        <v>1</v>
      </c>
      <c r="AK206" s="76">
        <f t="shared" si="259"/>
        <v>0</v>
      </c>
      <c r="AL206" s="76">
        <f t="shared" si="259"/>
        <v>-1</v>
      </c>
      <c r="AM206" s="76">
        <f t="shared" si="259"/>
        <v>-2</v>
      </c>
      <c r="AN206" s="76"/>
      <c r="AO206" s="78">
        <f t="shared" si="331"/>
        <v>0</v>
      </c>
      <c r="AP206" s="78">
        <f t="shared" si="331"/>
        <v>0</v>
      </c>
      <c r="AQ206" s="78">
        <f t="shared" si="331"/>
        <v>0</v>
      </c>
      <c r="AR206" s="78">
        <f t="shared" si="331"/>
        <v>0</v>
      </c>
      <c r="AS206" s="78">
        <f t="shared" si="331"/>
        <v>0</v>
      </c>
      <c r="AT206" s="78">
        <f t="shared" si="331"/>
        <v>0</v>
      </c>
      <c r="AU206" s="78">
        <f t="shared" si="331"/>
        <v>0</v>
      </c>
      <c r="AV206" s="78">
        <f t="shared" si="331"/>
        <v>0</v>
      </c>
      <c r="AW206" s="78">
        <f t="shared" si="331"/>
        <v>0</v>
      </c>
      <c r="AX206" s="78">
        <f t="shared" si="331"/>
        <v>0</v>
      </c>
      <c r="AY206" s="78">
        <f t="shared" si="331"/>
        <v>0</v>
      </c>
      <c r="AZ206" s="78">
        <f t="shared" si="331"/>
        <v>0</v>
      </c>
      <c r="BA206" s="78">
        <f t="shared" si="249"/>
        <v>2</v>
      </c>
      <c r="BB206" s="78">
        <f t="shared" si="243"/>
        <v>20</v>
      </c>
      <c r="BC206" s="78">
        <f t="shared" si="243"/>
        <v>203</v>
      </c>
      <c r="BD206" s="78">
        <f t="shared" si="243"/>
        <v>2030</v>
      </c>
      <c r="BE206" s="78">
        <f t="shared" si="243"/>
        <v>20300</v>
      </c>
      <c r="BF206" s="76"/>
      <c r="BG206" s="76">
        <f t="shared" si="273"/>
        <v>0</v>
      </c>
      <c r="BH206" s="78">
        <f t="shared" si="274"/>
        <v>0</v>
      </c>
      <c r="BI206" s="78">
        <f t="shared" si="275"/>
        <v>0</v>
      </c>
      <c r="BJ206" s="78">
        <f t="shared" si="276"/>
        <v>0</v>
      </c>
      <c r="BK206" s="78">
        <f t="shared" si="277"/>
        <v>0</v>
      </c>
      <c r="BL206" s="78">
        <f t="shared" si="278"/>
        <v>0</v>
      </c>
      <c r="BM206" s="78">
        <f t="shared" si="279"/>
        <v>0</v>
      </c>
      <c r="BN206" s="78">
        <f t="shared" si="280"/>
        <v>0</v>
      </c>
      <c r="BO206" s="78">
        <f t="shared" si="281"/>
        <v>0</v>
      </c>
      <c r="BP206" s="78">
        <f t="shared" si="282"/>
        <v>0</v>
      </c>
      <c r="BQ206" s="78">
        <f t="shared" si="283"/>
        <v>0</v>
      </c>
      <c r="BR206" s="78">
        <f t="shared" si="284"/>
        <v>0</v>
      </c>
      <c r="BS206" s="78">
        <f t="shared" si="285"/>
        <v>200</v>
      </c>
      <c r="BT206" s="78">
        <f t="shared" si="286"/>
        <v>0</v>
      </c>
      <c r="BU206" s="78">
        <f t="shared" si="287"/>
        <v>3</v>
      </c>
      <c r="BV206" s="78">
        <f t="shared" si="288"/>
        <v>0</v>
      </c>
      <c r="BW206" s="78">
        <f t="shared" si="289"/>
        <v>0</v>
      </c>
      <c r="BX206" s="76"/>
      <c r="BY206" s="76"/>
      <c r="BZ206" s="78">
        <f t="shared" si="290"/>
        <v>0</v>
      </c>
      <c r="CA206" s="78"/>
      <c r="CB206" s="78"/>
      <c r="CC206" s="78">
        <f t="shared" si="291"/>
        <v>0</v>
      </c>
      <c r="CD206" s="78"/>
      <c r="CE206" s="78"/>
      <c r="CF206" s="78">
        <f t="shared" si="292"/>
        <v>0</v>
      </c>
      <c r="CG206" s="76"/>
      <c r="CH206" s="78"/>
      <c r="CI206" s="78">
        <f t="shared" si="293"/>
        <v>0</v>
      </c>
      <c r="CJ206" s="76"/>
      <c r="CK206" s="78"/>
      <c r="CL206" s="78">
        <f t="shared" si="294"/>
        <v>3</v>
      </c>
      <c r="CM206" s="76"/>
      <c r="CN206" s="78">
        <f t="shared" si="295"/>
        <v>0</v>
      </c>
      <c r="CO206" s="76"/>
      <c r="CP206" s="76"/>
      <c r="CQ206" s="76" t="str">
        <f t="shared" si="296"/>
        <v/>
      </c>
      <c r="CR206" s="76" t="str">
        <f t="shared" si="297"/>
        <v/>
      </c>
      <c r="CS206" s="76" t="str">
        <f t="shared" si="298"/>
        <v xml:space="preserve">   billones</v>
      </c>
      <c r="CT206" s="76" t="str">
        <f t="shared" si="299"/>
        <v/>
      </c>
      <c r="CU206" s="76" t="str">
        <f t="shared" si="300"/>
        <v/>
      </c>
      <c r="CV206" s="76" t="str">
        <f t="shared" si="301"/>
        <v xml:space="preserve">  mil</v>
      </c>
      <c r="CW206" s="76" t="str">
        <f t="shared" si="302"/>
        <v/>
      </c>
      <c r="CX206" s="76" t="str">
        <f t="shared" si="303"/>
        <v/>
      </c>
      <c r="CY206" s="76" t="str">
        <f t="shared" si="304"/>
        <v xml:space="preserve">   millones</v>
      </c>
      <c r="CZ206" s="76" t="str">
        <f t="shared" si="305"/>
        <v/>
      </c>
      <c r="DA206" s="76" t="str">
        <f t="shared" si="306"/>
        <v/>
      </c>
      <c r="DB206" s="76" t="str">
        <f t="shared" si="307"/>
        <v xml:space="preserve">  mil</v>
      </c>
      <c r="DC206" s="76" t="str">
        <f t="shared" si="308"/>
        <v xml:space="preserve">Doscientos </v>
      </c>
      <c r="DD206" s="76" t="str">
        <f t="shared" si="309"/>
        <v xml:space="preserve">  y </v>
      </c>
      <c r="DE206" s="76" t="str">
        <f t="shared" si="310"/>
        <v>Tres Pesos</v>
      </c>
      <c r="DF206" s="76" t="str">
        <f t="shared" si="311"/>
        <v xml:space="preserve">  Centavos</v>
      </c>
      <c r="DG206" s="76" t="str">
        <f t="shared" si="312"/>
        <v xml:space="preserve">  centavos</v>
      </c>
      <c r="DH206" s="76" t="str">
        <f t="shared" si="313"/>
        <v xml:space="preserve"> </v>
      </c>
      <c r="DI206" s="76" t="str">
        <f t="shared" si="314"/>
        <v/>
      </c>
      <c r="DJ206" s="76"/>
      <c r="DK206" s="76" t="str">
        <f t="shared" si="315"/>
        <v xml:space="preserve"> </v>
      </c>
      <c r="DL206" s="76" t="str">
        <f t="shared" si="316"/>
        <v/>
      </c>
      <c r="DM206" s="76"/>
      <c r="DN206" s="76" t="str">
        <f t="shared" si="317"/>
        <v xml:space="preserve"> </v>
      </c>
      <c r="DO206" s="76" t="str">
        <f t="shared" si="318"/>
        <v/>
      </c>
      <c r="DP206" s="76"/>
      <c r="DQ206" s="76" t="str">
        <f t="shared" si="319"/>
        <v xml:space="preserve"> </v>
      </c>
      <c r="DR206" s="76" t="str">
        <f t="shared" si="320"/>
        <v/>
      </c>
      <c r="DS206" s="76"/>
      <c r="DT206" s="76" t="str">
        <f t="shared" si="321"/>
        <v>Tres</v>
      </c>
      <c r="DU206" s="76" t="str">
        <f t="shared" si="322"/>
        <v xml:space="preserve"> Pesos</v>
      </c>
      <c r="DV206" s="76" t="str">
        <f t="shared" si="323"/>
        <v xml:space="preserve"> </v>
      </c>
      <c r="DW206" s="76" t="str">
        <f t="shared" si="324"/>
        <v/>
      </c>
      <c r="DX206" s="76"/>
      <c r="DY206" s="76"/>
      <c r="DZ206" s="76"/>
      <c r="EA206" s="76" t="str">
        <f t="shared" si="325"/>
        <v xml:space="preserve"> </v>
      </c>
      <c r="EB206" s="76"/>
      <c r="EC206" s="76"/>
      <c r="ED206" s="76" t="str">
        <f t="shared" si="326"/>
        <v xml:space="preserve"> </v>
      </c>
      <c r="EE206" s="76"/>
      <c r="EF206" s="76"/>
      <c r="EG206" s="79" t="str">
        <f t="shared" si="327"/>
        <v xml:space="preserve"> </v>
      </c>
      <c r="EH206" s="76"/>
      <c r="EI206" s="76"/>
      <c r="EJ206" s="79" t="str">
        <f t="shared" si="328"/>
        <v xml:space="preserve"> </v>
      </c>
      <c r="EK206" s="76"/>
      <c r="EL206" s="76"/>
      <c r="EM206" s="79" t="str">
        <f t="shared" si="329"/>
        <v>Doscientos Tres Pesos</v>
      </c>
      <c r="EN206" s="79"/>
      <c r="EO206" s="79" t="str">
        <f t="shared" si="330"/>
        <v xml:space="preserve"> </v>
      </c>
      <c r="EP206" s="76"/>
    </row>
    <row r="207" spans="1:146" hidden="1" x14ac:dyDescent="0.2">
      <c r="A207" s="74">
        <v>204</v>
      </c>
      <c r="B207" s="75" t="str">
        <f t="shared" si="260"/>
        <v>Doscientos Cuatro Pesos M/L</v>
      </c>
      <c r="C207" s="76"/>
      <c r="D207" s="77">
        <f t="shared" si="261"/>
        <v>204</v>
      </c>
      <c r="E207" s="76" t="str">
        <f t="shared" si="262"/>
        <v/>
      </c>
      <c r="F207" s="76" t="str">
        <f t="shared" si="263"/>
        <v xml:space="preserve"> Pesos</v>
      </c>
      <c r="G207" s="76" t="str">
        <f t="shared" si="264"/>
        <v xml:space="preserve">  billones</v>
      </c>
      <c r="H207" s="76"/>
      <c r="I207" s="76" t="str">
        <f t="shared" si="265"/>
        <v xml:space="preserve"> Pesos</v>
      </c>
      <c r="J207" s="76" t="s">
        <v>79</v>
      </c>
      <c r="K207" s="76"/>
      <c r="L207" s="76" t="str">
        <f t="shared" si="266"/>
        <v xml:space="preserve"> Pesos</v>
      </c>
      <c r="M207" s="76" t="str">
        <f t="shared" si="267"/>
        <v xml:space="preserve">  millones</v>
      </c>
      <c r="N207" s="76"/>
      <c r="O207" s="76" t="str">
        <f t="shared" si="268"/>
        <v xml:space="preserve"> Pesos</v>
      </c>
      <c r="P207" s="76" t="s">
        <v>79</v>
      </c>
      <c r="Q207" s="76"/>
      <c r="R207" s="76" t="str">
        <f t="shared" si="269"/>
        <v xml:space="preserve"> y </v>
      </c>
      <c r="S207" s="76" t="str">
        <f t="shared" si="270"/>
        <v xml:space="preserve"> Pesos</v>
      </c>
      <c r="T207" s="76" t="str">
        <f t="shared" si="271"/>
        <v xml:space="preserve"> Centavos</v>
      </c>
      <c r="U207" s="76" t="str">
        <f t="shared" si="272"/>
        <v xml:space="preserve"> centavos</v>
      </c>
      <c r="V207" s="76">
        <v>15</v>
      </c>
      <c r="W207" s="76">
        <v>14</v>
      </c>
      <c r="X207" s="76">
        <v>13</v>
      </c>
      <c r="Y207" s="76">
        <v>12</v>
      </c>
      <c r="Z207" s="76">
        <v>11</v>
      </c>
      <c r="AA207" s="76">
        <v>10</v>
      </c>
      <c r="AB207" s="76">
        <v>9</v>
      </c>
      <c r="AC207" s="76">
        <f t="shared" si="259"/>
        <v>8</v>
      </c>
      <c r="AD207" s="76">
        <f t="shared" si="259"/>
        <v>7</v>
      </c>
      <c r="AE207" s="76">
        <f t="shared" si="259"/>
        <v>6</v>
      </c>
      <c r="AF207" s="76">
        <f t="shared" si="259"/>
        <v>5</v>
      </c>
      <c r="AG207" s="76">
        <f t="shared" si="259"/>
        <v>4</v>
      </c>
      <c r="AH207" s="76">
        <f t="shared" si="259"/>
        <v>3</v>
      </c>
      <c r="AI207" s="76">
        <f t="shared" si="259"/>
        <v>2</v>
      </c>
      <c r="AJ207" s="76">
        <f t="shared" si="259"/>
        <v>1</v>
      </c>
      <c r="AK207" s="76">
        <f t="shared" si="259"/>
        <v>0</v>
      </c>
      <c r="AL207" s="76">
        <f t="shared" si="259"/>
        <v>-1</v>
      </c>
      <c r="AM207" s="76">
        <f t="shared" si="259"/>
        <v>-2</v>
      </c>
      <c r="AN207" s="76"/>
      <c r="AO207" s="78">
        <f t="shared" si="331"/>
        <v>0</v>
      </c>
      <c r="AP207" s="78">
        <f t="shared" si="331"/>
        <v>0</v>
      </c>
      <c r="AQ207" s="78">
        <f t="shared" si="331"/>
        <v>0</v>
      </c>
      <c r="AR207" s="78">
        <f t="shared" si="331"/>
        <v>0</v>
      </c>
      <c r="AS207" s="78">
        <f t="shared" si="331"/>
        <v>0</v>
      </c>
      <c r="AT207" s="78">
        <f t="shared" si="331"/>
        <v>0</v>
      </c>
      <c r="AU207" s="78">
        <f t="shared" si="331"/>
        <v>0</v>
      </c>
      <c r="AV207" s="78">
        <f t="shared" si="331"/>
        <v>0</v>
      </c>
      <c r="AW207" s="78">
        <f t="shared" si="331"/>
        <v>0</v>
      </c>
      <c r="AX207" s="78">
        <f t="shared" si="331"/>
        <v>0</v>
      </c>
      <c r="AY207" s="78">
        <f t="shared" si="331"/>
        <v>0</v>
      </c>
      <c r="AZ207" s="78">
        <f t="shared" si="331"/>
        <v>0</v>
      </c>
      <c r="BA207" s="78">
        <f t="shared" si="249"/>
        <v>2</v>
      </c>
      <c r="BB207" s="78">
        <f t="shared" si="243"/>
        <v>20</v>
      </c>
      <c r="BC207" s="78">
        <f t="shared" si="243"/>
        <v>204</v>
      </c>
      <c r="BD207" s="78">
        <f t="shared" si="243"/>
        <v>2040</v>
      </c>
      <c r="BE207" s="78">
        <f t="shared" si="243"/>
        <v>20400</v>
      </c>
      <c r="BF207" s="76"/>
      <c r="BG207" s="76">
        <f t="shared" si="273"/>
        <v>0</v>
      </c>
      <c r="BH207" s="78">
        <f t="shared" si="274"/>
        <v>0</v>
      </c>
      <c r="BI207" s="78">
        <f t="shared" si="275"/>
        <v>0</v>
      </c>
      <c r="BJ207" s="78">
        <f t="shared" si="276"/>
        <v>0</v>
      </c>
      <c r="BK207" s="78">
        <f t="shared" si="277"/>
        <v>0</v>
      </c>
      <c r="BL207" s="78">
        <f t="shared" si="278"/>
        <v>0</v>
      </c>
      <c r="BM207" s="78">
        <f t="shared" si="279"/>
        <v>0</v>
      </c>
      <c r="BN207" s="78">
        <f t="shared" si="280"/>
        <v>0</v>
      </c>
      <c r="BO207" s="78">
        <f t="shared" si="281"/>
        <v>0</v>
      </c>
      <c r="BP207" s="78">
        <f t="shared" si="282"/>
        <v>0</v>
      </c>
      <c r="BQ207" s="78">
        <f t="shared" si="283"/>
        <v>0</v>
      </c>
      <c r="BR207" s="78">
        <f t="shared" si="284"/>
        <v>0</v>
      </c>
      <c r="BS207" s="78">
        <f t="shared" si="285"/>
        <v>200</v>
      </c>
      <c r="BT207" s="78">
        <f t="shared" si="286"/>
        <v>0</v>
      </c>
      <c r="BU207" s="78">
        <f t="shared" si="287"/>
        <v>4</v>
      </c>
      <c r="BV207" s="78">
        <f t="shared" si="288"/>
        <v>0</v>
      </c>
      <c r="BW207" s="78">
        <f t="shared" si="289"/>
        <v>0</v>
      </c>
      <c r="BX207" s="76"/>
      <c r="BY207" s="76"/>
      <c r="BZ207" s="78">
        <f t="shared" si="290"/>
        <v>0</v>
      </c>
      <c r="CA207" s="78"/>
      <c r="CB207" s="78"/>
      <c r="CC207" s="78">
        <f t="shared" si="291"/>
        <v>0</v>
      </c>
      <c r="CD207" s="78"/>
      <c r="CE207" s="78"/>
      <c r="CF207" s="78">
        <f t="shared" si="292"/>
        <v>0</v>
      </c>
      <c r="CG207" s="76"/>
      <c r="CH207" s="78"/>
      <c r="CI207" s="78">
        <f t="shared" si="293"/>
        <v>0</v>
      </c>
      <c r="CJ207" s="76"/>
      <c r="CK207" s="78"/>
      <c r="CL207" s="78">
        <f t="shared" si="294"/>
        <v>4</v>
      </c>
      <c r="CM207" s="76"/>
      <c r="CN207" s="78">
        <f t="shared" si="295"/>
        <v>0</v>
      </c>
      <c r="CO207" s="76"/>
      <c r="CP207" s="76"/>
      <c r="CQ207" s="76" t="str">
        <f t="shared" si="296"/>
        <v/>
      </c>
      <c r="CR207" s="76" t="str">
        <f t="shared" si="297"/>
        <v/>
      </c>
      <c r="CS207" s="76" t="str">
        <f t="shared" si="298"/>
        <v xml:space="preserve">   billones</v>
      </c>
      <c r="CT207" s="76" t="str">
        <f t="shared" si="299"/>
        <v/>
      </c>
      <c r="CU207" s="76" t="str">
        <f t="shared" si="300"/>
        <v/>
      </c>
      <c r="CV207" s="76" t="str">
        <f t="shared" si="301"/>
        <v xml:space="preserve">  mil</v>
      </c>
      <c r="CW207" s="76" t="str">
        <f t="shared" si="302"/>
        <v/>
      </c>
      <c r="CX207" s="76" t="str">
        <f t="shared" si="303"/>
        <v/>
      </c>
      <c r="CY207" s="76" t="str">
        <f t="shared" si="304"/>
        <v xml:space="preserve">   millones</v>
      </c>
      <c r="CZ207" s="76" t="str">
        <f t="shared" si="305"/>
        <v/>
      </c>
      <c r="DA207" s="76" t="str">
        <f t="shared" si="306"/>
        <v/>
      </c>
      <c r="DB207" s="76" t="str">
        <f t="shared" si="307"/>
        <v xml:space="preserve">  mil</v>
      </c>
      <c r="DC207" s="76" t="str">
        <f t="shared" si="308"/>
        <v xml:space="preserve">Doscientos </v>
      </c>
      <c r="DD207" s="76" t="str">
        <f t="shared" si="309"/>
        <v xml:space="preserve">  y </v>
      </c>
      <c r="DE207" s="76" t="str">
        <f t="shared" si="310"/>
        <v>Cuatro Pesos</v>
      </c>
      <c r="DF207" s="76" t="str">
        <f t="shared" si="311"/>
        <v xml:space="preserve">  Centavos</v>
      </c>
      <c r="DG207" s="76" t="str">
        <f t="shared" si="312"/>
        <v xml:space="preserve">  centavos</v>
      </c>
      <c r="DH207" s="76" t="str">
        <f t="shared" si="313"/>
        <v xml:space="preserve"> </v>
      </c>
      <c r="DI207" s="76" t="str">
        <f t="shared" si="314"/>
        <v/>
      </c>
      <c r="DJ207" s="76"/>
      <c r="DK207" s="76" t="str">
        <f t="shared" si="315"/>
        <v xml:space="preserve"> </v>
      </c>
      <c r="DL207" s="76" t="str">
        <f t="shared" si="316"/>
        <v/>
      </c>
      <c r="DM207" s="76"/>
      <c r="DN207" s="76" t="str">
        <f t="shared" si="317"/>
        <v xml:space="preserve"> </v>
      </c>
      <c r="DO207" s="76" t="str">
        <f t="shared" si="318"/>
        <v/>
      </c>
      <c r="DP207" s="76"/>
      <c r="DQ207" s="76" t="str">
        <f t="shared" si="319"/>
        <v xml:space="preserve"> </v>
      </c>
      <c r="DR207" s="76" t="str">
        <f t="shared" si="320"/>
        <v/>
      </c>
      <c r="DS207" s="76"/>
      <c r="DT207" s="76" t="str">
        <f t="shared" si="321"/>
        <v>Cuatro</v>
      </c>
      <c r="DU207" s="76" t="str">
        <f t="shared" si="322"/>
        <v xml:space="preserve"> Pesos</v>
      </c>
      <c r="DV207" s="76" t="str">
        <f t="shared" si="323"/>
        <v xml:space="preserve"> </v>
      </c>
      <c r="DW207" s="76" t="str">
        <f t="shared" si="324"/>
        <v/>
      </c>
      <c r="DX207" s="76"/>
      <c r="DY207" s="76"/>
      <c r="DZ207" s="76"/>
      <c r="EA207" s="76" t="str">
        <f t="shared" si="325"/>
        <v xml:space="preserve"> </v>
      </c>
      <c r="EB207" s="76"/>
      <c r="EC207" s="76"/>
      <c r="ED207" s="76" t="str">
        <f t="shared" si="326"/>
        <v xml:space="preserve"> </v>
      </c>
      <c r="EE207" s="76"/>
      <c r="EF207" s="76"/>
      <c r="EG207" s="79" t="str">
        <f t="shared" si="327"/>
        <v xml:space="preserve"> </v>
      </c>
      <c r="EH207" s="76"/>
      <c r="EI207" s="76"/>
      <c r="EJ207" s="79" t="str">
        <f t="shared" si="328"/>
        <v xml:space="preserve"> </v>
      </c>
      <c r="EK207" s="76"/>
      <c r="EL207" s="76"/>
      <c r="EM207" s="79" t="str">
        <f t="shared" si="329"/>
        <v>Doscientos Cuatro Pesos</v>
      </c>
      <c r="EN207" s="79"/>
      <c r="EO207" s="79" t="str">
        <f t="shared" si="330"/>
        <v xml:space="preserve"> </v>
      </c>
      <c r="EP207" s="76"/>
    </row>
    <row r="208" spans="1:146" hidden="1" x14ac:dyDescent="0.2">
      <c r="A208" s="74">
        <v>205</v>
      </c>
      <c r="B208" s="75" t="str">
        <f t="shared" si="260"/>
        <v>Doscientos Cinco Pesos M/L</v>
      </c>
      <c r="C208" s="76"/>
      <c r="D208" s="77">
        <f t="shared" si="261"/>
        <v>205</v>
      </c>
      <c r="E208" s="76" t="str">
        <f t="shared" si="262"/>
        <v/>
      </c>
      <c r="F208" s="76" t="str">
        <f t="shared" si="263"/>
        <v xml:space="preserve"> Pesos</v>
      </c>
      <c r="G208" s="76" t="str">
        <f t="shared" si="264"/>
        <v xml:space="preserve">  billones</v>
      </c>
      <c r="H208" s="76"/>
      <c r="I208" s="76" t="str">
        <f t="shared" si="265"/>
        <v xml:space="preserve"> Pesos</v>
      </c>
      <c r="J208" s="76" t="s">
        <v>79</v>
      </c>
      <c r="K208" s="76"/>
      <c r="L208" s="76" t="str">
        <f t="shared" si="266"/>
        <v xml:space="preserve"> Pesos</v>
      </c>
      <c r="M208" s="76" t="str">
        <f t="shared" si="267"/>
        <v xml:space="preserve">  millones</v>
      </c>
      <c r="N208" s="76"/>
      <c r="O208" s="76" t="str">
        <f t="shared" si="268"/>
        <v xml:space="preserve"> Pesos</v>
      </c>
      <c r="P208" s="76" t="s">
        <v>79</v>
      </c>
      <c r="Q208" s="76"/>
      <c r="R208" s="76" t="str">
        <f t="shared" si="269"/>
        <v xml:space="preserve"> y </v>
      </c>
      <c r="S208" s="76" t="str">
        <f t="shared" si="270"/>
        <v xml:space="preserve"> Pesos</v>
      </c>
      <c r="T208" s="76" t="str">
        <f t="shared" si="271"/>
        <v xml:space="preserve"> Centavos</v>
      </c>
      <c r="U208" s="76" t="str">
        <f t="shared" si="272"/>
        <v xml:space="preserve"> centavos</v>
      </c>
      <c r="V208" s="76">
        <v>15</v>
      </c>
      <c r="W208" s="76">
        <v>14</v>
      </c>
      <c r="X208" s="76">
        <v>13</v>
      </c>
      <c r="Y208" s="76">
        <v>12</v>
      </c>
      <c r="Z208" s="76">
        <v>11</v>
      </c>
      <c r="AA208" s="76">
        <v>10</v>
      </c>
      <c r="AB208" s="76">
        <v>9</v>
      </c>
      <c r="AC208" s="76">
        <f t="shared" si="259"/>
        <v>8</v>
      </c>
      <c r="AD208" s="76">
        <f t="shared" si="259"/>
        <v>7</v>
      </c>
      <c r="AE208" s="76">
        <f t="shared" si="259"/>
        <v>6</v>
      </c>
      <c r="AF208" s="76">
        <f t="shared" si="259"/>
        <v>5</v>
      </c>
      <c r="AG208" s="76">
        <f t="shared" si="259"/>
        <v>4</v>
      </c>
      <c r="AH208" s="76">
        <f t="shared" si="259"/>
        <v>3</v>
      </c>
      <c r="AI208" s="76">
        <f t="shared" si="259"/>
        <v>2</v>
      </c>
      <c r="AJ208" s="76">
        <f t="shared" si="259"/>
        <v>1</v>
      </c>
      <c r="AK208" s="76">
        <f t="shared" si="259"/>
        <v>0</v>
      </c>
      <c r="AL208" s="76">
        <f t="shared" si="259"/>
        <v>-1</v>
      </c>
      <c r="AM208" s="76">
        <f t="shared" si="259"/>
        <v>-2</v>
      </c>
      <c r="AN208" s="76"/>
      <c r="AO208" s="78">
        <f t="shared" si="331"/>
        <v>0</v>
      </c>
      <c r="AP208" s="78">
        <f t="shared" si="331"/>
        <v>0</v>
      </c>
      <c r="AQ208" s="78">
        <f t="shared" si="331"/>
        <v>0</v>
      </c>
      <c r="AR208" s="78">
        <f t="shared" si="331"/>
        <v>0</v>
      </c>
      <c r="AS208" s="78">
        <f t="shared" si="331"/>
        <v>0</v>
      </c>
      <c r="AT208" s="78">
        <f t="shared" si="331"/>
        <v>0</v>
      </c>
      <c r="AU208" s="78">
        <f t="shared" si="331"/>
        <v>0</v>
      </c>
      <c r="AV208" s="78">
        <f t="shared" si="331"/>
        <v>0</v>
      </c>
      <c r="AW208" s="78">
        <f t="shared" si="331"/>
        <v>0</v>
      </c>
      <c r="AX208" s="78">
        <f t="shared" si="331"/>
        <v>0</v>
      </c>
      <c r="AY208" s="78">
        <f t="shared" si="331"/>
        <v>0</v>
      </c>
      <c r="AZ208" s="78">
        <f t="shared" si="331"/>
        <v>0</v>
      </c>
      <c r="BA208" s="78">
        <f t="shared" si="249"/>
        <v>2</v>
      </c>
      <c r="BB208" s="78">
        <f t="shared" si="243"/>
        <v>20</v>
      </c>
      <c r="BC208" s="78">
        <f t="shared" si="243"/>
        <v>205</v>
      </c>
      <c r="BD208" s="78">
        <f t="shared" si="243"/>
        <v>2050</v>
      </c>
      <c r="BE208" s="78">
        <f t="shared" si="243"/>
        <v>20500</v>
      </c>
      <c r="BF208" s="76"/>
      <c r="BG208" s="76">
        <f t="shared" si="273"/>
        <v>0</v>
      </c>
      <c r="BH208" s="78">
        <f t="shared" si="274"/>
        <v>0</v>
      </c>
      <c r="BI208" s="78">
        <f t="shared" si="275"/>
        <v>0</v>
      </c>
      <c r="BJ208" s="78">
        <f t="shared" si="276"/>
        <v>0</v>
      </c>
      <c r="BK208" s="78">
        <f t="shared" si="277"/>
        <v>0</v>
      </c>
      <c r="BL208" s="78">
        <f t="shared" si="278"/>
        <v>0</v>
      </c>
      <c r="BM208" s="78">
        <f t="shared" si="279"/>
        <v>0</v>
      </c>
      <c r="BN208" s="78">
        <f t="shared" si="280"/>
        <v>0</v>
      </c>
      <c r="BO208" s="78">
        <f t="shared" si="281"/>
        <v>0</v>
      </c>
      <c r="BP208" s="78">
        <f t="shared" si="282"/>
        <v>0</v>
      </c>
      <c r="BQ208" s="78">
        <f t="shared" si="283"/>
        <v>0</v>
      </c>
      <c r="BR208" s="78">
        <f t="shared" si="284"/>
        <v>0</v>
      </c>
      <c r="BS208" s="78">
        <f t="shared" si="285"/>
        <v>200</v>
      </c>
      <c r="BT208" s="78">
        <f t="shared" si="286"/>
        <v>0</v>
      </c>
      <c r="BU208" s="78">
        <f t="shared" si="287"/>
        <v>5</v>
      </c>
      <c r="BV208" s="78">
        <f t="shared" si="288"/>
        <v>0</v>
      </c>
      <c r="BW208" s="78">
        <f t="shared" si="289"/>
        <v>0</v>
      </c>
      <c r="BX208" s="76"/>
      <c r="BY208" s="76"/>
      <c r="BZ208" s="78">
        <f t="shared" si="290"/>
        <v>0</v>
      </c>
      <c r="CA208" s="78"/>
      <c r="CB208" s="78"/>
      <c r="CC208" s="78">
        <f t="shared" si="291"/>
        <v>0</v>
      </c>
      <c r="CD208" s="78"/>
      <c r="CE208" s="78"/>
      <c r="CF208" s="78">
        <f t="shared" si="292"/>
        <v>0</v>
      </c>
      <c r="CG208" s="76"/>
      <c r="CH208" s="78"/>
      <c r="CI208" s="78">
        <f t="shared" si="293"/>
        <v>0</v>
      </c>
      <c r="CJ208" s="76"/>
      <c r="CK208" s="78"/>
      <c r="CL208" s="78">
        <f t="shared" si="294"/>
        <v>5</v>
      </c>
      <c r="CM208" s="76"/>
      <c r="CN208" s="78">
        <f t="shared" si="295"/>
        <v>0</v>
      </c>
      <c r="CO208" s="76"/>
      <c r="CP208" s="76"/>
      <c r="CQ208" s="76" t="str">
        <f t="shared" si="296"/>
        <v/>
      </c>
      <c r="CR208" s="76" t="str">
        <f t="shared" si="297"/>
        <v/>
      </c>
      <c r="CS208" s="76" t="str">
        <f t="shared" si="298"/>
        <v xml:space="preserve">   billones</v>
      </c>
      <c r="CT208" s="76" t="str">
        <f t="shared" si="299"/>
        <v/>
      </c>
      <c r="CU208" s="76" t="str">
        <f t="shared" si="300"/>
        <v/>
      </c>
      <c r="CV208" s="76" t="str">
        <f t="shared" si="301"/>
        <v xml:space="preserve">  mil</v>
      </c>
      <c r="CW208" s="76" t="str">
        <f t="shared" si="302"/>
        <v/>
      </c>
      <c r="CX208" s="76" t="str">
        <f t="shared" si="303"/>
        <v/>
      </c>
      <c r="CY208" s="76" t="str">
        <f t="shared" si="304"/>
        <v xml:space="preserve">   millones</v>
      </c>
      <c r="CZ208" s="76" t="str">
        <f t="shared" si="305"/>
        <v/>
      </c>
      <c r="DA208" s="76" t="str">
        <f t="shared" si="306"/>
        <v/>
      </c>
      <c r="DB208" s="76" t="str">
        <f t="shared" si="307"/>
        <v xml:space="preserve">  mil</v>
      </c>
      <c r="DC208" s="76" t="str">
        <f t="shared" si="308"/>
        <v xml:space="preserve">Doscientos </v>
      </c>
      <c r="DD208" s="76" t="str">
        <f t="shared" si="309"/>
        <v xml:space="preserve">  y </v>
      </c>
      <c r="DE208" s="76" t="str">
        <f t="shared" si="310"/>
        <v>Cinco Pesos</v>
      </c>
      <c r="DF208" s="76" t="str">
        <f t="shared" si="311"/>
        <v xml:space="preserve">  Centavos</v>
      </c>
      <c r="DG208" s="76" t="str">
        <f t="shared" si="312"/>
        <v xml:space="preserve">  centavos</v>
      </c>
      <c r="DH208" s="76" t="str">
        <f t="shared" si="313"/>
        <v xml:space="preserve"> </v>
      </c>
      <c r="DI208" s="76" t="str">
        <f t="shared" si="314"/>
        <v/>
      </c>
      <c r="DJ208" s="76"/>
      <c r="DK208" s="76" t="str">
        <f t="shared" si="315"/>
        <v xml:space="preserve"> </v>
      </c>
      <c r="DL208" s="76" t="str">
        <f t="shared" si="316"/>
        <v/>
      </c>
      <c r="DM208" s="76"/>
      <c r="DN208" s="76" t="str">
        <f t="shared" si="317"/>
        <v xml:space="preserve"> </v>
      </c>
      <c r="DO208" s="76" t="str">
        <f t="shared" si="318"/>
        <v/>
      </c>
      <c r="DP208" s="76"/>
      <c r="DQ208" s="76" t="str">
        <f t="shared" si="319"/>
        <v xml:space="preserve"> </v>
      </c>
      <c r="DR208" s="76" t="str">
        <f t="shared" si="320"/>
        <v/>
      </c>
      <c r="DS208" s="76"/>
      <c r="DT208" s="76" t="str">
        <f t="shared" si="321"/>
        <v>Cinco</v>
      </c>
      <c r="DU208" s="76" t="str">
        <f t="shared" si="322"/>
        <v xml:space="preserve"> Pesos</v>
      </c>
      <c r="DV208" s="76" t="str">
        <f t="shared" si="323"/>
        <v xml:space="preserve"> </v>
      </c>
      <c r="DW208" s="76" t="str">
        <f t="shared" si="324"/>
        <v/>
      </c>
      <c r="DX208" s="76"/>
      <c r="DY208" s="76"/>
      <c r="DZ208" s="76"/>
      <c r="EA208" s="76" t="str">
        <f t="shared" si="325"/>
        <v xml:space="preserve"> </v>
      </c>
      <c r="EB208" s="76"/>
      <c r="EC208" s="76"/>
      <c r="ED208" s="76" t="str">
        <f t="shared" si="326"/>
        <v xml:space="preserve"> </v>
      </c>
      <c r="EE208" s="76"/>
      <c r="EF208" s="76"/>
      <c r="EG208" s="79" t="str">
        <f t="shared" si="327"/>
        <v xml:space="preserve"> </v>
      </c>
      <c r="EH208" s="76"/>
      <c r="EI208" s="76"/>
      <c r="EJ208" s="79" t="str">
        <f t="shared" si="328"/>
        <v xml:space="preserve"> </v>
      </c>
      <c r="EK208" s="76"/>
      <c r="EL208" s="76"/>
      <c r="EM208" s="79" t="str">
        <f t="shared" si="329"/>
        <v>Doscientos Cinco Pesos</v>
      </c>
      <c r="EN208" s="79"/>
      <c r="EO208" s="79" t="str">
        <f t="shared" si="330"/>
        <v xml:space="preserve"> </v>
      </c>
      <c r="EP208" s="76"/>
    </row>
    <row r="209" spans="1:146" hidden="1" x14ac:dyDescent="0.2">
      <c r="A209" s="74">
        <v>206</v>
      </c>
      <c r="B209" s="75" t="str">
        <f t="shared" si="260"/>
        <v>Doscientos Seis Pesos M/L</v>
      </c>
      <c r="C209" s="76"/>
      <c r="D209" s="77">
        <f t="shared" si="261"/>
        <v>206</v>
      </c>
      <c r="E209" s="76" t="str">
        <f t="shared" si="262"/>
        <v/>
      </c>
      <c r="F209" s="76" t="str">
        <f t="shared" si="263"/>
        <v xml:space="preserve"> Pesos</v>
      </c>
      <c r="G209" s="76" t="str">
        <f t="shared" si="264"/>
        <v xml:space="preserve">  billones</v>
      </c>
      <c r="H209" s="76"/>
      <c r="I209" s="76" t="str">
        <f t="shared" si="265"/>
        <v xml:space="preserve"> Pesos</v>
      </c>
      <c r="J209" s="76" t="s">
        <v>79</v>
      </c>
      <c r="K209" s="76"/>
      <c r="L209" s="76" t="str">
        <f t="shared" si="266"/>
        <v xml:space="preserve"> Pesos</v>
      </c>
      <c r="M209" s="76" t="str">
        <f t="shared" si="267"/>
        <v xml:space="preserve">  millones</v>
      </c>
      <c r="N209" s="76"/>
      <c r="O209" s="76" t="str">
        <f t="shared" si="268"/>
        <v xml:space="preserve"> Pesos</v>
      </c>
      <c r="P209" s="76" t="s">
        <v>79</v>
      </c>
      <c r="Q209" s="76"/>
      <c r="R209" s="76" t="str">
        <f t="shared" si="269"/>
        <v xml:space="preserve"> y </v>
      </c>
      <c r="S209" s="76" t="str">
        <f t="shared" si="270"/>
        <v xml:space="preserve"> Pesos</v>
      </c>
      <c r="T209" s="76" t="str">
        <f t="shared" si="271"/>
        <v xml:space="preserve"> Centavos</v>
      </c>
      <c r="U209" s="76" t="str">
        <f t="shared" si="272"/>
        <v xml:space="preserve"> centavos</v>
      </c>
      <c r="V209" s="76">
        <v>15</v>
      </c>
      <c r="W209" s="76">
        <v>14</v>
      </c>
      <c r="X209" s="76">
        <v>13</v>
      </c>
      <c r="Y209" s="76">
        <v>12</v>
      </c>
      <c r="Z209" s="76">
        <v>11</v>
      </c>
      <c r="AA209" s="76">
        <v>10</v>
      </c>
      <c r="AB209" s="76">
        <v>9</v>
      </c>
      <c r="AC209" s="76">
        <f t="shared" si="259"/>
        <v>8</v>
      </c>
      <c r="AD209" s="76">
        <f t="shared" si="259"/>
        <v>7</v>
      </c>
      <c r="AE209" s="76">
        <f t="shared" si="259"/>
        <v>6</v>
      </c>
      <c r="AF209" s="76">
        <f t="shared" si="259"/>
        <v>5</v>
      </c>
      <c r="AG209" s="76">
        <f t="shared" si="259"/>
        <v>4</v>
      </c>
      <c r="AH209" s="76">
        <f t="shared" si="259"/>
        <v>3</v>
      </c>
      <c r="AI209" s="76">
        <f t="shared" si="259"/>
        <v>2</v>
      </c>
      <c r="AJ209" s="76">
        <f t="shared" si="259"/>
        <v>1</v>
      </c>
      <c r="AK209" s="76">
        <f t="shared" si="259"/>
        <v>0</v>
      </c>
      <c r="AL209" s="76">
        <f t="shared" si="259"/>
        <v>-1</v>
      </c>
      <c r="AM209" s="76">
        <f t="shared" si="259"/>
        <v>-2</v>
      </c>
      <c r="AN209" s="76"/>
      <c r="AO209" s="78">
        <f t="shared" si="331"/>
        <v>0</v>
      </c>
      <c r="AP209" s="78">
        <f t="shared" si="331"/>
        <v>0</v>
      </c>
      <c r="AQ209" s="78">
        <f t="shared" si="331"/>
        <v>0</v>
      </c>
      <c r="AR209" s="78">
        <f t="shared" si="331"/>
        <v>0</v>
      </c>
      <c r="AS209" s="78">
        <f t="shared" si="331"/>
        <v>0</v>
      </c>
      <c r="AT209" s="78">
        <f t="shared" si="331"/>
        <v>0</v>
      </c>
      <c r="AU209" s="78">
        <f t="shared" si="331"/>
        <v>0</v>
      </c>
      <c r="AV209" s="78">
        <f t="shared" si="331"/>
        <v>0</v>
      </c>
      <c r="AW209" s="78">
        <f t="shared" si="331"/>
        <v>0</v>
      </c>
      <c r="AX209" s="78">
        <f t="shared" si="331"/>
        <v>0</v>
      </c>
      <c r="AY209" s="78">
        <f t="shared" si="331"/>
        <v>0</v>
      </c>
      <c r="AZ209" s="78">
        <f t="shared" si="331"/>
        <v>0</v>
      </c>
      <c r="BA209" s="78">
        <f t="shared" si="249"/>
        <v>2</v>
      </c>
      <c r="BB209" s="78">
        <f t="shared" si="243"/>
        <v>20</v>
      </c>
      <c r="BC209" s="78">
        <f t="shared" si="243"/>
        <v>206</v>
      </c>
      <c r="BD209" s="78">
        <f t="shared" si="243"/>
        <v>2060</v>
      </c>
      <c r="BE209" s="78">
        <f t="shared" si="243"/>
        <v>20600</v>
      </c>
      <c r="BF209" s="76"/>
      <c r="BG209" s="76">
        <f t="shared" si="273"/>
        <v>0</v>
      </c>
      <c r="BH209" s="78">
        <f t="shared" si="274"/>
        <v>0</v>
      </c>
      <c r="BI209" s="78">
        <f t="shared" si="275"/>
        <v>0</v>
      </c>
      <c r="BJ209" s="78">
        <f t="shared" si="276"/>
        <v>0</v>
      </c>
      <c r="BK209" s="78">
        <f t="shared" si="277"/>
        <v>0</v>
      </c>
      <c r="BL209" s="78">
        <f t="shared" si="278"/>
        <v>0</v>
      </c>
      <c r="BM209" s="78">
        <f t="shared" si="279"/>
        <v>0</v>
      </c>
      <c r="BN209" s="78">
        <f t="shared" si="280"/>
        <v>0</v>
      </c>
      <c r="BO209" s="78">
        <f t="shared" si="281"/>
        <v>0</v>
      </c>
      <c r="BP209" s="78">
        <f t="shared" si="282"/>
        <v>0</v>
      </c>
      <c r="BQ209" s="78">
        <f t="shared" si="283"/>
        <v>0</v>
      </c>
      <c r="BR209" s="78">
        <f t="shared" si="284"/>
        <v>0</v>
      </c>
      <c r="BS209" s="78">
        <f t="shared" si="285"/>
        <v>200</v>
      </c>
      <c r="BT209" s="78">
        <f t="shared" si="286"/>
        <v>0</v>
      </c>
      <c r="BU209" s="78">
        <f t="shared" si="287"/>
        <v>6</v>
      </c>
      <c r="BV209" s="78">
        <f t="shared" si="288"/>
        <v>0</v>
      </c>
      <c r="BW209" s="78">
        <f t="shared" si="289"/>
        <v>0</v>
      </c>
      <c r="BX209" s="76"/>
      <c r="BY209" s="76"/>
      <c r="BZ209" s="78">
        <f t="shared" si="290"/>
        <v>0</v>
      </c>
      <c r="CA209" s="78"/>
      <c r="CB209" s="78"/>
      <c r="CC209" s="78">
        <f t="shared" si="291"/>
        <v>0</v>
      </c>
      <c r="CD209" s="78"/>
      <c r="CE209" s="78"/>
      <c r="CF209" s="78">
        <f t="shared" si="292"/>
        <v>0</v>
      </c>
      <c r="CG209" s="76"/>
      <c r="CH209" s="78"/>
      <c r="CI209" s="78">
        <f t="shared" si="293"/>
        <v>0</v>
      </c>
      <c r="CJ209" s="76"/>
      <c r="CK209" s="78"/>
      <c r="CL209" s="78">
        <f t="shared" si="294"/>
        <v>6</v>
      </c>
      <c r="CM209" s="76"/>
      <c r="CN209" s="78">
        <f t="shared" si="295"/>
        <v>0</v>
      </c>
      <c r="CO209" s="76"/>
      <c r="CP209" s="76"/>
      <c r="CQ209" s="76" t="str">
        <f t="shared" si="296"/>
        <v/>
      </c>
      <c r="CR209" s="76" t="str">
        <f t="shared" si="297"/>
        <v/>
      </c>
      <c r="CS209" s="76" t="str">
        <f t="shared" si="298"/>
        <v xml:space="preserve">   billones</v>
      </c>
      <c r="CT209" s="76" t="str">
        <f t="shared" si="299"/>
        <v/>
      </c>
      <c r="CU209" s="76" t="str">
        <f t="shared" si="300"/>
        <v/>
      </c>
      <c r="CV209" s="76" t="str">
        <f t="shared" si="301"/>
        <v xml:space="preserve">  mil</v>
      </c>
      <c r="CW209" s="76" t="str">
        <f t="shared" si="302"/>
        <v/>
      </c>
      <c r="CX209" s="76" t="str">
        <f t="shared" si="303"/>
        <v/>
      </c>
      <c r="CY209" s="76" t="str">
        <f t="shared" si="304"/>
        <v xml:space="preserve">   millones</v>
      </c>
      <c r="CZ209" s="76" t="str">
        <f t="shared" si="305"/>
        <v/>
      </c>
      <c r="DA209" s="76" t="str">
        <f t="shared" si="306"/>
        <v/>
      </c>
      <c r="DB209" s="76" t="str">
        <f t="shared" si="307"/>
        <v xml:space="preserve">  mil</v>
      </c>
      <c r="DC209" s="76" t="str">
        <f t="shared" si="308"/>
        <v xml:space="preserve">Doscientos </v>
      </c>
      <c r="DD209" s="76" t="str">
        <f t="shared" si="309"/>
        <v xml:space="preserve">  y </v>
      </c>
      <c r="DE209" s="76" t="str">
        <f t="shared" si="310"/>
        <v>Seis Pesos</v>
      </c>
      <c r="DF209" s="76" t="str">
        <f t="shared" si="311"/>
        <v xml:space="preserve">  Centavos</v>
      </c>
      <c r="DG209" s="76" t="str">
        <f t="shared" si="312"/>
        <v xml:space="preserve">  centavos</v>
      </c>
      <c r="DH209" s="76" t="str">
        <f t="shared" si="313"/>
        <v xml:space="preserve"> </v>
      </c>
      <c r="DI209" s="76" t="str">
        <f t="shared" si="314"/>
        <v/>
      </c>
      <c r="DJ209" s="76"/>
      <c r="DK209" s="76" t="str">
        <f t="shared" si="315"/>
        <v xml:space="preserve"> </v>
      </c>
      <c r="DL209" s="76" t="str">
        <f t="shared" si="316"/>
        <v/>
      </c>
      <c r="DM209" s="76"/>
      <c r="DN209" s="76" t="str">
        <f t="shared" si="317"/>
        <v xml:space="preserve"> </v>
      </c>
      <c r="DO209" s="76" t="str">
        <f t="shared" si="318"/>
        <v/>
      </c>
      <c r="DP209" s="76"/>
      <c r="DQ209" s="76" t="str">
        <f t="shared" si="319"/>
        <v xml:space="preserve"> </v>
      </c>
      <c r="DR209" s="76" t="str">
        <f t="shared" si="320"/>
        <v/>
      </c>
      <c r="DS209" s="76"/>
      <c r="DT209" s="76" t="str">
        <f t="shared" si="321"/>
        <v>Seis</v>
      </c>
      <c r="DU209" s="76" t="str">
        <f t="shared" si="322"/>
        <v xml:space="preserve"> Pesos</v>
      </c>
      <c r="DV209" s="76" t="str">
        <f t="shared" si="323"/>
        <v xml:space="preserve"> </v>
      </c>
      <c r="DW209" s="76" t="str">
        <f t="shared" si="324"/>
        <v/>
      </c>
      <c r="DX209" s="76"/>
      <c r="DY209" s="76"/>
      <c r="DZ209" s="76"/>
      <c r="EA209" s="76" t="str">
        <f t="shared" si="325"/>
        <v xml:space="preserve"> </v>
      </c>
      <c r="EB209" s="76"/>
      <c r="EC209" s="76"/>
      <c r="ED209" s="76" t="str">
        <f t="shared" si="326"/>
        <v xml:space="preserve"> </v>
      </c>
      <c r="EE209" s="76"/>
      <c r="EF209" s="76"/>
      <c r="EG209" s="79" t="str">
        <f t="shared" si="327"/>
        <v xml:space="preserve"> </v>
      </c>
      <c r="EH209" s="76"/>
      <c r="EI209" s="76"/>
      <c r="EJ209" s="79" t="str">
        <f t="shared" si="328"/>
        <v xml:space="preserve"> </v>
      </c>
      <c r="EK209" s="76"/>
      <c r="EL209" s="76"/>
      <c r="EM209" s="79" t="str">
        <f t="shared" si="329"/>
        <v>Doscientos Seis Pesos</v>
      </c>
      <c r="EN209" s="79"/>
      <c r="EO209" s="79" t="str">
        <f t="shared" si="330"/>
        <v xml:space="preserve"> </v>
      </c>
      <c r="EP209" s="76"/>
    </row>
    <row r="210" spans="1:146" hidden="1" x14ac:dyDescent="0.2">
      <c r="A210" s="74">
        <v>207</v>
      </c>
      <c r="B210" s="75" t="str">
        <f t="shared" si="260"/>
        <v>Doscientos Siete Pesos M/L</v>
      </c>
      <c r="C210" s="76"/>
      <c r="D210" s="77">
        <f t="shared" si="261"/>
        <v>207</v>
      </c>
      <c r="E210" s="76" t="str">
        <f t="shared" si="262"/>
        <v/>
      </c>
      <c r="F210" s="76" t="str">
        <f t="shared" si="263"/>
        <v xml:space="preserve"> Pesos</v>
      </c>
      <c r="G210" s="76" t="str">
        <f t="shared" si="264"/>
        <v xml:space="preserve">  billones</v>
      </c>
      <c r="H210" s="76"/>
      <c r="I210" s="76" t="str">
        <f t="shared" si="265"/>
        <v xml:space="preserve"> Pesos</v>
      </c>
      <c r="J210" s="76" t="s">
        <v>79</v>
      </c>
      <c r="K210" s="76"/>
      <c r="L210" s="76" t="str">
        <f t="shared" si="266"/>
        <v xml:space="preserve"> Pesos</v>
      </c>
      <c r="M210" s="76" t="str">
        <f t="shared" si="267"/>
        <v xml:space="preserve">  millones</v>
      </c>
      <c r="N210" s="76"/>
      <c r="O210" s="76" t="str">
        <f t="shared" si="268"/>
        <v xml:space="preserve"> Pesos</v>
      </c>
      <c r="P210" s="76" t="s">
        <v>79</v>
      </c>
      <c r="Q210" s="76"/>
      <c r="R210" s="76" t="str">
        <f t="shared" si="269"/>
        <v xml:space="preserve"> y </v>
      </c>
      <c r="S210" s="76" t="str">
        <f t="shared" si="270"/>
        <v xml:space="preserve"> Pesos</v>
      </c>
      <c r="T210" s="76" t="str">
        <f t="shared" si="271"/>
        <v xml:space="preserve"> Centavos</v>
      </c>
      <c r="U210" s="76" t="str">
        <f t="shared" si="272"/>
        <v xml:space="preserve"> centavos</v>
      </c>
      <c r="V210" s="76">
        <v>15</v>
      </c>
      <c r="W210" s="76">
        <v>14</v>
      </c>
      <c r="X210" s="76">
        <v>13</v>
      </c>
      <c r="Y210" s="76">
        <v>12</v>
      </c>
      <c r="Z210" s="76">
        <v>11</v>
      </c>
      <c r="AA210" s="76">
        <v>10</v>
      </c>
      <c r="AB210" s="76">
        <v>9</v>
      </c>
      <c r="AC210" s="76">
        <f t="shared" si="259"/>
        <v>8</v>
      </c>
      <c r="AD210" s="76">
        <f t="shared" si="259"/>
        <v>7</v>
      </c>
      <c r="AE210" s="76">
        <f t="shared" si="259"/>
        <v>6</v>
      </c>
      <c r="AF210" s="76">
        <f t="shared" si="259"/>
        <v>5</v>
      </c>
      <c r="AG210" s="76">
        <f t="shared" si="259"/>
        <v>4</v>
      </c>
      <c r="AH210" s="76">
        <f t="shared" si="259"/>
        <v>3</v>
      </c>
      <c r="AI210" s="76">
        <f t="shared" si="259"/>
        <v>2</v>
      </c>
      <c r="AJ210" s="76">
        <f t="shared" si="259"/>
        <v>1</v>
      </c>
      <c r="AK210" s="76">
        <f t="shared" si="259"/>
        <v>0</v>
      </c>
      <c r="AL210" s="76">
        <f t="shared" si="259"/>
        <v>-1</v>
      </c>
      <c r="AM210" s="76">
        <f t="shared" si="259"/>
        <v>-2</v>
      </c>
      <c r="AN210" s="76"/>
      <c r="AO210" s="78">
        <f t="shared" si="331"/>
        <v>0</v>
      </c>
      <c r="AP210" s="78">
        <f t="shared" si="331"/>
        <v>0</v>
      </c>
      <c r="AQ210" s="78">
        <f t="shared" si="331"/>
        <v>0</v>
      </c>
      <c r="AR210" s="78">
        <f t="shared" si="331"/>
        <v>0</v>
      </c>
      <c r="AS210" s="78">
        <f t="shared" si="331"/>
        <v>0</v>
      </c>
      <c r="AT210" s="78">
        <f t="shared" si="331"/>
        <v>0</v>
      </c>
      <c r="AU210" s="78">
        <f t="shared" si="331"/>
        <v>0</v>
      </c>
      <c r="AV210" s="78">
        <f t="shared" si="331"/>
        <v>0</v>
      </c>
      <c r="AW210" s="78">
        <f t="shared" si="331"/>
        <v>0</v>
      </c>
      <c r="AX210" s="78">
        <f t="shared" si="331"/>
        <v>0</v>
      </c>
      <c r="AY210" s="78">
        <f t="shared" si="331"/>
        <v>0</v>
      </c>
      <c r="AZ210" s="78">
        <f t="shared" si="331"/>
        <v>0</v>
      </c>
      <c r="BA210" s="78">
        <f t="shared" si="249"/>
        <v>2</v>
      </c>
      <c r="BB210" s="78">
        <f t="shared" si="243"/>
        <v>20</v>
      </c>
      <c r="BC210" s="78">
        <f t="shared" si="243"/>
        <v>207</v>
      </c>
      <c r="BD210" s="78">
        <f t="shared" si="243"/>
        <v>2070</v>
      </c>
      <c r="BE210" s="78">
        <f t="shared" si="243"/>
        <v>20700</v>
      </c>
      <c r="BF210" s="76"/>
      <c r="BG210" s="76">
        <f t="shared" si="273"/>
        <v>0</v>
      </c>
      <c r="BH210" s="78">
        <f t="shared" si="274"/>
        <v>0</v>
      </c>
      <c r="BI210" s="78">
        <f t="shared" si="275"/>
        <v>0</v>
      </c>
      <c r="BJ210" s="78">
        <f t="shared" si="276"/>
        <v>0</v>
      </c>
      <c r="BK210" s="78">
        <f t="shared" si="277"/>
        <v>0</v>
      </c>
      <c r="BL210" s="78">
        <f t="shared" si="278"/>
        <v>0</v>
      </c>
      <c r="BM210" s="78">
        <f t="shared" si="279"/>
        <v>0</v>
      </c>
      <c r="BN210" s="78">
        <f t="shared" si="280"/>
        <v>0</v>
      </c>
      <c r="BO210" s="78">
        <f t="shared" si="281"/>
        <v>0</v>
      </c>
      <c r="BP210" s="78">
        <f t="shared" si="282"/>
        <v>0</v>
      </c>
      <c r="BQ210" s="78">
        <f t="shared" si="283"/>
        <v>0</v>
      </c>
      <c r="BR210" s="78">
        <f t="shared" si="284"/>
        <v>0</v>
      </c>
      <c r="BS210" s="78">
        <f t="shared" si="285"/>
        <v>200</v>
      </c>
      <c r="BT210" s="78">
        <f t="shared" si="286"/>
        <v>0</v>
      </c>
      <c r="BU210" s="78">
        <f t="shared" si="287"/>
        <v>7</v>
      </c>
      <c r="BV210" s="78">
        <f t="shared" si="288"/>
        <v>0</v>
      </c>
      <c r="BW210" s="78">
        <f t="shared" si="289"/>
        <v>0</v>
      </c>
      <c r="BX210" s="76"/>
      <c r="BY210" s="76"/>
      <c r="BZ210" s="78">
        <f t="shared" si="290"/>
        <v>0</v>
      </c>
      <c r="CA210" s="78"/>
      <c r="CB210" s="78"/>
      <c r="CC210" s="78">
        <f t="shared" si="291"/>
        <v>0</v>
      </c>
      <c r="CD210" s="78"/>
      <c r="CE210" s="78"/>
      <c r="CF210" s="78">
        <f t="shared" si="292"/>
        <v>0</v>
      </c>
      <c r="CG210" s="76"/>
      <c r="CH210" s="78"/>
      <c r="CI210" s="78">
        <f t="shared" si="293"/>
        <v>0</v>
      </c>
      <c r="CJ210" s="76"/>
      <c r="CK210" s="78"/>
      <c r="CL210" s="78">
        <f t="shared" si="294"/>
        <v>7</v>
      </c>
      <c r="CM210" s="76"/>
      <c r="CN210" s="78">
        <f t="shared" si="295"/>
        <v>0</v>
      </c>
      <c r="CO210" s="76"/>
      <c r="CP210" s="76"/>
      <c r="CQ210" s="76" t="str">
        <f t="shared" si="296"/>
        <v/>
      </c>
      <c r="CR210" s="76" t="str">
        <f t="shared" si="297"/>
        <v/>
      </c>
      <c r="CS210" s="76" t="str">
        <f t="shared" si="298"/>
        <v xml:space="preserve">   billones</v>
      </c>
      <c r="CT210" s="76" t="str">
        <f t="shared" si="299"/>
        <v/>
      </c>
      <c r="CU210" s="76" t="str">
        <f t="shared" si="300"/>
        <v/>
      </c>
      <c r="CV210" s="76" t="str">
        <f t="shared" si="301"/>
        <v xml:space="preserve">  mil</v>
      </c>
      <c r="CW210" s="76" t="str">
        <f t="shared" si="302"/>
        <v/>
      </c>
      <c r="CX210" s="76" t="str">
        <f t="shared" si="303"/>
        <v/>
      </c>
      <c r="CY210" s="76" t="str">
        <f t="shared" si="304"/>
        <v xml:space="preserve">   millones</v>
      </c>
      <c r="CZ210" s="76" t="str">
        <f t="shared" si="305"/>
        <v/>
      </c>
      <c r="DA210" s="76" t="str">
        <f t="shared" si="306"/>
        <v/>
      </c>
      <c r="DB210" s="76" t="str">
        <f t="shared" si="307"/>
        <v xml:space="preserve">  mil</v>
      </c>
      <c r="DC210" s="76" t="str">
        <f t="shared" si="308"/>
        <v xml:space="preserve">Doscientos </v>
      </c>
      <c r="DD210" s="76" t="str">
        <f t="shared" si="309"/>
        <v xml:space="preserve">  y </v>
      </c>
      <c r="DE210" s="76" t="str">
        <f t="shared" si="310"/>
        <v>Siete Pesos</v>
      </c>
      <c r="DF210" s="76" t="str">
        <f t="shared" si="311"/>
        <v xml:space="preserve">  Centavos</v>
      </c>
      <c r="DG210" s="76" t="str">
        <f t="shared" si="312"/>
        <v xml:space="preserve">  centavos</v>
      </c>
      <c r="DH210" s="76" t="str">
        <f t="shared" si="313"/>
        <v xml:space="preserve"> </v>
      </c>
      <c r="DI210" s="76" t="str">
        <f t="shared" si="314"/>
        <v/>
      </c>
      <c r="DJ210" s="76"/>
      <c r="DK210" s="76" t="str">
        <f t="shared" si="315"/>
        <v xml:space="preserve"> </v>
      </c>
      <c r="DL210" s="76" t="str">
        <f t="shared" si="316"/>
        <v/>
      </c>
      <c r="DM210" s="76"/>
      <c r="DN210" s="76" t="str">
        <f t="shared" si="317"/>
        <v xml:space="preserve"> </v>
      </c>
      <c r="DO210" s="76" t="str">
        <f t="shared" si="318"/>
        <v/>
      </c>
      <c r="DP210" s="76"/>
      <c r="DQ210" s="76" t="str">
        <f t="shared" si="319"/>
        <v xml:space="preserve"> </v>
      </c>
      <c r="DR210" s="76" t="str">
        <f t="shared" si="320"/>
        <v/>
      </c>
      <c r="DS210" s="76"/>
      <c r="DT210" s="76" t="str">
        <f t="shared" si="321"/>
        <v>Siete</v>
      </c>
      <c r="DU210" s="76" t="str">
        <f t="shared" si="322"/>
        <v xml:space="preserve"> Pesos</v>
      </c>
      <c r="DV210" s="76" t="str">
        <f t="shared" si="323"/>
        <v xml:space="preserve"> </v>
      </c>
      <c r="DW210" s="76" t="str">
        <f t="shared" si="324"/>
        <v/>
      </c>
      <c r="DX210" s="76"/>
      <c r="DY210" s="76"/>
      <c r="DZ210" s="76"/>
      <c r="EA210" s="76" t="str">
        <f t="shared" si="325"/>
        <v xml:space="preserve"> </v>
      </c>
      <c r="EB210" s="76"/>
      <c r="EC210" s="76"/>
      <c r="ED210" s="76" t="str">
        <f t="shared" si="326"/>
        <v xml:space="preserve"> </v>
      </c>
      <c r="EE210" s="76"/>
      <c r="EF210" s="76"/>
      <c r="EG210" s="79" t="str">
        <f t="shared" si="327"/>
        <v xml:space="preserve"> </v>
      </c>
      <c r="EH210" s="76"/>
      <c r="EI210" s="76"/>
      <c r="EJ210" s="79" t="str">
        <f t="shared" si="328"/>
        <v xml:space="preserve"> </v>
      </c>
      <c r="EK210" s="76"/>
      <c r="EL210" s="76"/>
      <c r="EM210" s="79" t="str">
        <f t="shared" si="329"/>
        <v>Doscientos Siete Pesos</v>
      </c>
      <c r="EN210" s="79"/>
      <c r="EO210" s="79" t="str">
        <f t="shared" si="330"/>
        <v xml:space="preserve"> </v>
      </c>
      <c r="EP210" s="76"/>
    </row>
    <row r="211" spans="1:146" hidden="1" x14ac:dyDescent="0.2">
      <c r="A211" s="74">
        <v>208</v>
      </c>
      <c r="B211" s="75" t="str">
        <f t="shared" si="260"/>
        <v>Doscientos Ocho Pesos M/L</v>
      </c>
      <c r="C211" s="76"/>
      <c r="D211" s="77">
        <f t="shared" si="261"/>
        <v>208</v>
      </c>
      <c r="E211" s="76" t="str">
        <f t="shared" si="262"/>
        <v/>
      </c>
      <c r="F211" s="76" t="str">
        <f t="shared" si="263"/>
        <v xml:space="preserve"> Pesos</v>
      </c>
      <c r="G211" s="76" t="str">
        <f t="shared" si="264"/>
        <v xml:space="preserve">  billones</v>
      </c>
      <c r="H211" s="76"/>
      <c r="I211" s="76" t="str">
        <f t="shared" si="265"/>
        <v xml:space="preserve"> Pesos</v>
      </c>
      <c r="J211" s="76" t="s">
        <v>79</v>
      </c>
      <c r="K211" s="76"/>
      <c r="L211" s="76" t="str">
        <f t="shared" si="266"/>
        <v xml:space="preserve"> Pesos</v>
      </c>
      <c r="M211" s="76" t="str">
        <f t="shared" si="267"/>
        <v xml:space="preserve">  millones</v>
      </c>
      <c r="N211" s="76"/>
      <c r="O211" s="76" t="str">
        <f t="shared" si="268"/>
        <v xml:space="preserve"> Pesos</v>
      </c>
      <c r="P211" s="76" t="s">
        <v>79</v>
      </c>
      <c r="Q211" s="76"/>
      <c r="R211" s="76" t="str">
        <f t="shared" si="269"/>
        <v xml:space="preserve"> y </v>
      </c>
      <c r="S211" s="76" t="str">
        <f t="shared" si="270"/>
        <v xml:space="preserve"> Pesos</v>
      </c>
      <c r="T211" s="76" t="str">
        <f t="shared" si="271"/>
        <v xml:space="preserve"> Centavos</v>
      </c>
      <c r="U211" s="76" t="str">
        <f t="shared" si="272"/>
        <v xml:space="preserve"> centavos</v>
      </c>
      <c r="V211" s="76">
        <v>15</v>
      </c>
      <c r="W211" s="76">
        <v>14</v>
      </c>
      <c r="X211" s="76">
        <v>13</v>
      </c>
      <c r="Y211" s="76">
        <v>12</v>
      </c>
      <c r="Z211" s="76">
        <v>11</v>
      </c>
      <c r="AA211" s="76">
        <v>10</v>
      </c>
      <c r="AB211" s="76">
        <v>9</v>
      </c>
      <c r="AC211" s="76">
        <f t="shared" si="259"/>
        <v>8</v>
      </c>
      <c r="AD211" s="76">
        <f t="shared" si="259"/>
        <v>7</v>
      </c>
      <c r="AE211" s="76">
        <f t="shared" si="259"/>
        <v>6</v>
      </c>
      <c r="AF211" s="76">
        <f t="shared" si="259"/>
        <v>5</v>
      </c>
      <c r="AG211" s="76">
        <f t="shared" si="259"/>
        <v>4</v>
      </c>
      <c r="AH211" s="76">
        <f t="shared" si="259"/>
        <v>3</v>
      </c>
      <c r="AI211" s="76">
        <f t="shared" si="259"/>
        <v>2</v>
      </c>
      <c r="AJ211" s="76">
        <f t="shared" si="259"/>
        <v>1</v>
      </c>
      <c r="AK211" s="76">
        <f t="shared" si="259"/>
        <v>0</v>
      </c>
      <c r="AL211" s="76">
        <f t="shared" si="259"/>
        <v>-1</v>
      </c>
      <c r="AM211" s="76">
        <f t="shared" si="259"/>
        <v>-2</v>
      </c>
      <c r="AN211" s="76"/>
      <c r="AO211" s="78">
        <f t="shared" si="331"/>
        <v>0</v>
      </c>
      <c r="AP211" s="78">
        <f t="shared" si="331"/>
        <v>0</v>
      </c>
      <c r="AQ211" s="78">
        <f t="shared" si="331"/>
        <v>0</v>
      </c>
      <c r="AR211" s="78">
        <f t="shared" si="331"/>
        <v>0</v>
      </c>
      <c r="AS211" s="78">
        <f t="shared" si="331"/>
        <v>0</v>
      </c>
      <c r="AT211" s="78">
        <f t="shared" si="331"/>
        <v>0</v>
      </c>
      <c r="AU211" s="78">
        <f t="shared" si="331"/>
        <v>0</v>
      </c>
      <c r="AV211" s="78">
        <f t="shared" si="331"/>
        <v>0</v>
      </c>
      <c r="AW211" s="78">
        <f t="shared" si="331"/>
        <v>0</v>
      </c>
      <c r="AX211" s="78">
        <f t="shared" si="331"/>
        <v>0</v>
      </c>
      <c r="AY211" s="78">
        <f t="shared" si="331"/>
        <v>0</v>
      </c>
      <c r="AZ211" s="78">
        <f t="shared" si="331"/>
        <v>0</v>
      </c>
      <c r="BA211" s="78">
        <f t="shared" si="249"/>
        <v>2</v>
      </c>
      <c r="BB211" s="78">
        <f t="shared" si="243"/>
        <v>20</v>
      </c>
      <c r="BC211" s="78">
        <f t="shared" si="243"/>
        <v>208</v>
      </c>
      <c r="BD211" s="78">
        <f t="shared" si="243"/>
        <v>2080</v>
      </c>
      <c r="BE211" s="78">
        <f t="shared" si="243"/>
        <v>20800</v>
      </c>
      <c r="BF211" s="76"/>
      <c r="BG211" s="76">
        <f t="shared" si="273"/>
        <v>0</v>
      </c>
      <c r="BH211" s="78">
        <f t="shared" si="274"/>
        <v>0</v>
      </c>
      <c r="BI211" s="78">
        <f t="shared" si="275"/>
        <v>0</v>
      </c>
      <c r="BJ211" s="78">
        <f t="shared" si="276"/>
        <v>0</v>
      </c>
      <c r="BK211" s="78">
        <f t="shared" si="277"/>
        <v>0</v>
      </c>
      <c r="BL211" s="78">
        <f t="shared" si="278"/>
        <v>0</v>
      </c>
      <c r="BM211" s="78">
        <f t="shared" si="279"/>
        <v>0</v>
      </c>
      <c r="BN211" s="78">
        <f t="shared" si="280"/>
        <v>0</v>
      </c>
      <c r="BO211" s="78">
        <f t="shared" si="281"/>
        <v>0</v>
      </c>
      <c r="BP211" s="78">
        <f t="shared" si="282"/>
        <v>0</v>
      </c>
      <c r="BQ211" s="78">
        <f t="shared" si="283"/>
        <v>0</v>
      </c>
      <c r="BR211" s="78">
        <f t="shared" si="284"/>
        <v>0</v>
      </c>
      <c r="BS211" s="78">
        <f t="shared" si="285"/>
        <v>200</v>
      </c>
      <c r="BT211" s="78">
        <f t="shared" si="286"/>
        <v>0</v>
      </c>
      <c r="BU211" s="78">
        <f t="shared" si="287"/>
        <v>8</v>
      </c>
      <c r="BV211" s="78">
        <f t="shared" si="288"/>
        <v>0</v>
      </c>
      <c r="BW211" s="78">
        <f t="shared" si="289"/>
        <v>0</v>
      </c>
      <c r="BX211" s="76"/>
      <c r="BY211" s="76"/>
      <c r="BZ211" s="78">
        <f t="shared" si="290"/>
        <v>0</v>
      </c>
      <c r="CA211" s="78"/>
      <c r="CB211" s="78"/>
      <c r="CC211" s="78">
        <f t="shared" si="291"/>
        <v>0</v>
      </c>
      <c r="CD211" s="78"/>
      <c r="CE211" s="78"/>
      <c r="CF211" s="78">
        <f t="shared" si="292"/>
        <v>0</v>
      </c>
      <c r="CG211" s="76"/>
      <c r="CH211" s="78"/>
      <c r="CI211" s="78">
        <f t="shared" si="293"/>
        <v>0</v>
      </c>
      <c r="CJ211" s="76"/>
      <c r="CK211" s="78"/>
      <c r="CL211" s="78">
        <f t="shared" si="294"/>
        <v>8</v>
      </c>
      <c r="CM211" s="76"/>
      <c r="CN211" s="78">
        <f t="shared" si="295"/>
        <v>0</v>
      </c>
      <c r="CO211" s="76"/>
      <c r="CP211" s="76"/>
      <c r="CQ211" s="76" t="str">
        <f t="shared" si="296"/>
        <v/>
      </c>
      <c r="CR211" s="76" t="str">
        <f t="shared" si="297"/>
        <v/>
      </c>
      <c r="CS211" s="76" t="str">
        <f t="shared" si="298"/>
        <v xml:space="preserve">   billones</v>
      </c>
      <c r="CT211" s="76" t="str">
        <f t="shared" si="299"/>
        <v/>
      </c>
      <c r="CU211" s="76" t="str">
        <f t="shared" si="300"/>
        <v/>
      </c>
      <c r="CV211" s="76" t="str">
        <f t="shared" si="301"/>
        <v xml:space="preserve">  mil</v>
      </c>
      <c r="CW211" s="76" t="str">
        <f t="shared" si="302"/>
        <v/>
      </c>
      <c r="CX211" s="76" t="str">
        <f t="shared" si="303"/>
        <v/>
      </c>
      <c r="CY211" s="76" t="str">
        <f t="shared" si="304"/>
        <v xml:space="preserve">   millones</v>
      </c>
      <c r="CZ211" s="76" t="str">
        <f t="shared" si="305"/>
        <v/>
      </c>
      <c r="DA211" s="76" t="str">
        <f t="shared" si="306"/>
        <v/>
      </c>
      <c r="DB211" s="76" t="str">
        <f t="shared" si="307"/>
        <v xml:space="preserve">  mil</v>
      </c>
      <c r="DC211" s="76" t="str">
        <f t="shared" si="308"/>
        <v xml:space="preserve">Doscientos </v>
      </c>
      <c r="DD211" s="76" t="str">
        <f t="shared" si="309"/>
        <v xml:space="preserve">  y </v>
      </c>
      <c r="DE211" s="76" t="str">
        <f t="shared" si="310"/>
        <v>Ocho Pesos</v>
      </c>
      <c r="DF211" s="76" t="str">
        <f t="shared" si="311"/>
        <v xml:space="preserve">  Centavos</v>
      </c>
      <c r="DG211" s="76" t="str">
        <f t="shared" si="312"/>
        <v xml:space="preserve">  centavos</v>
      </c>
      <c r="DH211" s="76" t="str">
        <f t="shared" si="313"/>
        <v xml:space="preserve"> </v>
      </c>
      <c r="DI211" s="76" t="str">
        <f t="shared" si="314"/>
        <v/>
      </c>
      <c r="DJ211" s="76"/>
      <c r="DK211" s="76" t="str">
        <f t="shared" si="315"/>
        <v xml:space="preserve"> </v>
      </c>
      <c r="DL211" s="76" t="str">
        <f t="shared" si="316"/>
        <v/>
      </c>
      <c r="DM211" s="76"/>
      <c r="DN211" s="76" t="str">
        <f t="shared" si="317"/>
        <v xml:space="preserve"> </v>
      </c>
      <c r="DO211" s="76" t="str">
        <f t="shared" si="318"/>
        <v/>
      </c>
      <c r="DP211" s="76"/>
      <c r="DQ211" s="76" t="str">
        <f t="shared" si="319"/>
        <v xml:space="preserve"> </v>
      </c>
      <c r="DR211" s="76" t="str">
        <f t="shared" si="320"/>
        <v/>
      </c>
      <c r="DS211" s="76"/>
      <c r="DT211" s="76" t="str">
        <f t="shared" si="321"/>
        <v>Ocho</v>
      </c>
      <c r="DU211" s="76" t="str">
        <f t="shared" si="322"/>
        <v xml:space="preserve"> Pesos</v>
      </c>
      <c r="DV211" s="76" t="str">
        <f t="shared" si="323"/>
        <v xml:space="preserve"> </v>
      </c>
      <c r="DW211" s="76" t="str">
        <f t="shared" si="324"/>
        <v/>
      </c>
      <c r="DX211" s="76"/>
      <c r="DY211" s="76"/>
      <c r="DZ211" s="76"/>
      <c r="EA211" s="76" t="str">
        <f t="shared" si="325"/>
        <v xml:space="preserve"> </v>
      </c>
      <c r="EB211" s="76"/>
      <c r="EC211" s="76"/>
      <c r="ED211" s="76" t="str">
        <f t="shared" si="326"/>
        <v xml:space="preserve"> </v>
      </c>
      <c r="EE211" s="76"/>
      <c r="EF211" s="76"/>
      <c r="EG211" s="79" t="str">
        <f t="shared" si="327"/>
        <v xml:space="preserve"> </v>
      </c>
      <c r="EH211" s="76"/>
      <c r="EI211" s="76"/>
      <c r="EJ211" s="79" t="str">
        <f t="shared" si="328"/>
        <v xml:space="preserve"> </v>
      </c>
      <c r="EK211" s="76"/>
      <c r="EL211" s="76"/>
      <c r="EM211" s="79" t="str">
        <f t="shared" si="329"/>
        <v>Doscientos Ocho Pesos</v>
      </c>
      <c r="EN211" s="79"/>
      <c r="EO211" s="79" t="str">
        <f t="shared" si="330"/>
        <v xml:space="preserve"> </v>
      </c>
      <c r="EP211" s="76"/>
    </row>
    <row r="212" spans="1:146" hidden="1" x14ac:dyDescent="0.2">
      <c r="A212" s="74">
        <v>209</v>
      </c>
      <c r="B212" s="75" t="str">
        <f t="shared" si="260"/>
        <v>Doscientos Nueve Pesos M/L</v>
      </c>
      <c r="C212" s="76"/>
      <c r="D212" s="77">
        <f t="shared" si="261"/>
        <v>209</v>
      </c>
      <c r="E212" s="76" t="str">
        <f t="shared" si="262"/>
        <v/>
      </c>
      <c r="F212" s="76" t="str">
        <f t="shared" si="263"/>
        <v xml:space="preserve"> Pesos</v>
      </c>
      <c r="G212" s="76" t="str">
        <f t="shared" si="264"/>
        <v xml:space="preserve">  billones</v>
      </c>
      <c r="H212" s="76"/>
      <c r="I212" s="76" t="str">
        <f t="shared" si="265"/>
        <v xml:space="preserve"> Pesos</v>
      </c>
      <c r="J212" s="76" t="s">
        <v>79</v>
      </c>
      <c r="K212" s="76"/>
      <c r="L212" s="76" t="str">
        <f t="shared" si="266"/>
        <v xml:space="preserve"> Pesos</v>
      </c>
      <c r="M212" s="76" t="str">
        <f t="shared" si="267"/>
        <v xml:space="preserve">  millones</v>
      </c>
      <c r="N212" s="76"/>
      <c r="O212" s="76" t="str">
        <f t="shared" si="268"/>
        <v xml:space="preserve"> Pesos</v>
      </c>
      <c r="P212" s="76" t="s">
        <v>79</v>
      </c>
      <c r="Q212" s="76"/>
      <c r="R212" s="76" t="str">
        <f t="shared" si="269"/>
        <v xml:space="preserve"> y </v>
      </c>
      <c r="S212" s="76" t="str">
        <f t="shared" si="270"/>
        <v xml:space="preserve"> Pesos</v>
      </c>
      <c r="T212" s="76" t="str">
        <f t="shared" si="271"/>
        <v xml:space="preserve"> Centavos</v>
      </c>
      <c r="U212" s="76" t="str">
        <f t="shared" si="272"/>
        <v xml:space="preserve"> centavos</v>
      </c>
      <c r="V212" s="76">
        <v>15</v>
      </c>
      <c r="W212" s="76">
        <v>14</v>
      </c>
      <c r="X212" s="76">
        <v>13</v>
      </c>
      <c r="Y212" s="76">
        <v>12</v>
      </c>
      <c r="Z212" s="76">
        <v>11</v>
      </c>
      <c r="AA212" s="76">
        <v>10</v>
      </c>
      <c r="AB212" s="76">
        <v>9</v>
      </c>
      <c r="AC212" s="76">
        <f t="shared" ref="AC212:AM227" si="332">AB212-1</f>
        <v>8</v>
      </c>
      <c r="AD212" s="76">
        <f t="shared" si="332"/>
        <v>7</v>
      </c>
      <c r="AE212" s="76">
        <f t="shared" si="332"/>
        <v>6</v>
      </c>
      <c r="AF212" s="76">
        <f t="shared" si="332"/>
        <v>5</v>
      </c>
      <c r="AG212" s="76">
        <f t="shared" si="332"/>
        <v>4</v>
      </c>
      <c r="AH212" s="76">
        <f t="shared" si="332"/>
        <v>3</v>
      </c>
      <c r="AI212" s="76">
        <f t="shared" si="332"/>
        <v>2</v>
      </c>
      <c r="AJ212" s="76">
        <f t="shared" si="332"/>
        <v>1</v>
      </c>
      <c r="AK212" s="76">
        <f t="shared" si="332"/>
        <v>0</v>
      </c>
      <c r="AL212" s="76">
        <f t="shared" si="332"/>
        <v>-1</v>
      </c>
      <c r="AM212" s="76">
        <f t="shared" si="332"/>
        <v>-2</v>
      </c>
      <c r="AN212" s="76"/>
      <c r="AO212" s="78">
        <f t="shared" si="331"/>
        <v>0</v>
      </c>
      <c r="AP212" s="78">
        <f t="shared" si="331"/>
        <v>0</v>
      </c>
      <c r="AQ212" s="78">
        <f t="shared" si="331"/>
        <v>0</v>
      </c>
      <c r="AR212" s="78">
        <f t="shared" si="331"/>
        <v>0</v>
      </c>
      <c r="AS212" s="78">
        <f t="shared" si="331"/>
        <v>0</v>
      </c>
      <c r="AT212" s="78">
        <f t="shared" si="331"/>
        <v>0</v>
      </c>
      <c r="AU212" s="78">
        <f t="shared" si="331"/>
        <v>0</v>
      </c>
      <c r="AV212" s="78">
        <f t="shared" si="331"/>
        <v>0</v>
      </c>
      <c r="AW212" s="78">
        <f t="shared" si="331"/>
        <v>0</v>
      </c>
      <c r="AX212" s="78">
        <f t="shared" si="331"/>
        <v>0</v>
      </c>
      <c r="AY212" s="78">
        <f t="shared" si="331"/>
        <v>0</v>
      </c>
      <c r="AZ212" s="78">
        <f t="shared" si="331"/>
        <v>0</v>
      </c>
      <c r="BA212" s="78">
        <f t="shared" si="249"/>
        <v>2</v>
      </c>
      <c r="BB212" s="78">
        <f t="shared" si="243"/>
        <v>20</v>
      </c>
      <c r="BC212" s="78">
        <f t="shared" si="243"/>
        <v>209</v>
      </c>
      <c r="BD212" s="78">
        <f t="shared" si="243"/>
        <v>2090</v>
      </c>
      <c r="BE212" s="78">
        <f t="shared" si="243"/>
        <v>20900</v>
      </c>
      <c r="BF212" s="76"/>
      <c r="BG212" s="76">
        <f t="shared" si="273"/>
        <v>0</v>
      </c>
      <c r="BH212" s="78">
        <f t="shared" si="274"/>
        <v>0</v>
      </c>
      <c r="BI212" s="78">
        <f t="shared" si="275"/>
        <v>0</v>
      </c>
      <c r="BJ212" s="78">
        <f t="shared" si="276"/>
        <v>0</v>
      </c>
      <c r="BK212" s="78">
        <f t="shared" si="277"/>
        <v>0</v>
      </c>
      <c r="BL212" s="78">
        <f t="shared" si="278"/>
        <v>0</v>
      </c>
      <c r="BM212" s="78">
        <f t="shared" si="279"/>
        <v>0</v>
      </c>
      <c r="BN212" s="78">
        <f t="shared" si="280"/>
        <v>0</v>
      </c>
      <c r="BO212" s="78">
        <f t="shared" si="281"/>
        <v>0</v>
      </c>
      <c r="BP212" s="78">
        <f t="shared" si="282"/>
        <v>0</v>
      </c>
      <c r="BQ212" s="78">
        <f t="shared" si="283"/>
        <v>0</v>
      </c>
      <c r="BR212" s="78">
        <f t="shared" si="284"/>
        <v>0</v>
      </c>
      <c r="BS212" s="78">
        <f t="shared" si="285"/>
        <v>200</v>
      </c>
      <c r="BT212" s="78">
        <f t="shared" si="286"/>
        <v>0</v>
      </c>
      <c r="BU212" s="78">
        <f t="shared" si="287"/>
        <v>9</v>
      </c>
      <c r="BV212" s="78">
        <f t="shared" si="288"/>
        <v>0</v>
      </c>
      <c r="BW212" s="78">
        <f t="shared" si="289"/>
        <v>0</v>
      </c>
      <c r="BX212" s="76"/>
      <c r="BY212" s="76"/>
      <c r="BZ212" s="78">
        <f t="shared" si="290"/>
        <v>0</v>
      </c>
      <c r="CA212" s="78"/>
      <c r="CB212" s="78"/>
      <c r="CC212" s="78">
        <f t="shared" si="291"/>
        <v>0</v>
      </c>
      <c r="CD212" s="78"/>
      <c r="CE212" s="78"/>
      <c r="CF212" s="78">
        <f t="shared" si="292"/>
        <v>0</v>
      </c>
      <c r="CG212" s="76"/>
      <c r="CH212" s="78"/>
      <c r="CI212" s="78">
        <f t="shared" si="293"/>
        <v>0</v>
      </c>
      <c r="CJ212" s="76"/>
      <c r="CK212" s="78"/>
      <c r="CL212" s="78">
        <f t="shared" si="294"/>
        <v>9</v>
      </c>
      <c r="CM212" s="76"/>
      <c r="CN212" s="78">
        <f t="shared" si="295"/>
        <v>0</v>
      </c>
      <c r="CO212" s="76"/>
      <c r="CP212" s="76"/>
      <c r="CQ212" s="76" t="str">
        <f t="shared" si="296"/>
        <v/>
      </c>
      <c r="CR212" s="76" t="str">
        <f t="shared" si="297"/>
        <v/>
      </c>
      <c r="CS212" s="76" t="str">
        <f t="shared" si="298"/>
        <v xml:space="preserve">   billones</v>
      </c>
      <c r="CT212" s="76" t="str">
        <f t="shared" si="299"/>
        <v/>
      </c>
      <c r="CU212" s="76" t="str">
        <f t="shared" si="300"/>
        <v/>
      </c>
      <c r="CV212" s="76" t="str">
        <f t="shared" si="301"/>
        <v xml:space="preserve">  mil</v>
      </c>
      <c r="CW212" s="76" t="str">
        <f t="shared" si="302"/>
        <v/>
      </c>
      <c r="CX212" s="76" t="str">
        <f t="shared" si="303"/>
        <v/>
      </c>
      <c r="CY212" s="76" t="str">
        <f t="shared" si="304"/>
        <v xml:space="preserve">   millones</v>
      </c>
      <c r="CZ212" s="76" t="str">
        <f t="shared" si="305"/>
        <v/>
      </c>
      <c r="DA212" s="76" t="str">
        <f t="shared" si="306"/>
        <v/>
      </c>
      <c r="DB212" s="76" t="str">
        <f t="shared" si="307"/>
        <v xml:space="preserve">  mil</v>
      </c>
      <c r="DC212" s="76" t="str">
        <f t="shared" si="308"/>
        <v xml:space="preserve">Doscientos </v>
      </c>
      <c r="DD212" s="76" t="str">
        <f t="shared" si="309"/>
        <v xml:space="preserve">  y </v>
      </c>
      <c r="DE212" s="76" t="str">
        <f t="shared" si="310"/>
        <v>Nueve Pesos</v>
      </c>
      <c r="DF212" s="76" t="str">
        <f t="shared" si="311"/>
        <v xml:space="preserve">  Centavos</v>
      </c>
      <c r="DG212" s="76" t="str">
        <f t="shared" si="312"/>
        <v xml:space="preserve">  centavos</v>
      </c>
      <c r="DH212" s="76" t="str">
        <f t="shared" si="313"/>
        <v xml:space="preserve"> </v>
      </c>
      <c r="DI212" s="76" t="str">
        <f t="shared" si="314"/>
        <v/>
      </c>
      <c r="DJ212" s="76"/>
      <c r="DK212" s="76" t="str">
        <f t="shared" si="315"/>
        <v xml:space="preserve"> </v>
      </c>
      <c r="DL212" s="76" t="str">
        <f t="shared" si="316"/>
        <v/>
      </c>
      <c r="DM212" s="76"/>
      <c r="DN212" s="76" t="str">
        <f t="shared" si="317"/>
        <v xml:space="preserve"> </v>
      </c>
      <c r="DO212" s="76" t="str">
        <f t="shared" si="318"/>
        <v/>
      </c>
      <c r="DP212" s="76"/>
      <c r="DQ212" s="76" t="str">
        <f t="shared" si="319"/>
        <v xml:space="preserve"> </v>
      </c>
      <c r="DR212" s="76" t="str">
        <f t="shared" si="320"/>
        <v/>
      </c>
      <c r="DS212" s="76"/>
      <c r="DT212" s="76" t="str">
        <f t="shared" si="321"/>
        <v>Nueve</v>
      </c>
      <c r="DU212" s="76" t="str">
        <f t="shared" si="322"/>
        <v xml:space="preserve"> Pesos</v>
      </c>
      <c r="DV212" s="76" t="str">
        <f t="shared" si="323"/>
        <v xml:space="preserve"> </v>
      </c>
      <c r="DW212" s="76" t="str">
        <f t="shared" si="324"/>
        <v/>
      </c>
      <c r="DX212" s="76"/>
      <c r="DY212" s="76"/>
      <c r="DZ212" s="76"/>
      <c r="EA212" s="76" t="str">
        <f t="shared" si="325"/>
        <v xml:space="preserve"> </v>
      </c>
      <c r="EB212" s="76"/>
      <c r="EC212" s="76"/>
      <c r="ED212" s="76" t="str">
        <f t="shared" si="326"/>
        <v xml:space="preserve"> </v>
      </c>
      <c r="EE212" s="76"/>
      <c r="EF212" s="76"/>
      <c r="EG212" s="79" t="str">
        <f t="shared" si="327"/>
        <v xml:space="preserve"> </v>
      </c>
      <c r="EH212" s="76"/>
      <c r="EI212" s="76"/>
      <c r="EJ212" s="79" t="str">
        <f t="shared" si="328"/>
        <v xml:space="preserve"> </v>
      </c>
      <c r="EK212" s="76"/>
      <c r="EL212" s="76"/>
      <c r="EM212" s="79" t="str">
        <f t="shared" si="329"/>
        <v>Doscientos Nueve Pesos</v>
      </c>
      <c r="EN212" s="79"/>
      <c r="EO212" s="79" t="str">
        <f t="shared" si="330"/>
        <v xml:space="preserve"> </v>
      </c>
      <c r="EP212" s="76"/>
    </row>
    <row r="213" spans="1:146" hidden="1" x14ac:dyDescent="0.2">
      <c r="A213" s="74">
        <v>210</v>
      </c>
      <c r="B213" s="75" t="str">
        <f t="shared" si="260"/>
        <v>Doscientos Diez Pesos M/L</v>
      </c>
      <c r="C213" s="76"/>
      <c r="D213" s="77">
        <f t="shared" si="261"/>
        <v>210</v>
      </c>
      <c r="E213" s="76" t="str">
        <f t="shared" si="262"/>
        <v/>
      </c>
      <c r="F213" s="76" t="str">
        <f t="shared" si="263"/>
        <v xml:space="preserve"> Pesos</v>
      </c>
      <c r="G213" s="76" t="str">
        <f t="shared" si="264"/>
        <v xml:space="preserve">  billones</v>
      </c>
      <c r="H213" s="76"/>
      <c r="I213" s="76" t="str">
        <f t="shared" si="265"/>
        <v xml:space="preserve"> Pesos</v>
      </c>
      <c r="J213" s="76" t="s">
        <v>79</v>
      </c>
      <c r="K213" s="76"/>
      <c r="L213" s="76" t="str">
        <f t="shared" si="266"/>
        <v xml:space="preserve"> Pesos</v>
      </c>
      <c r="M213" s="76" t="str">
        <f t="shared" si="267"/>
        <v xml:space="preserve">  millones</v>
      </c>
      <c r="N213" s="76"/>
      <c r="O213" s="76" t="str">
        <f t="shared" si="268"/>
        <v xml:space="preserve"> Pesos</v>
      </c>
      <c r="P213" s="76" t="s">
        <v>79</v>
      </c>
      <c r="Q213" s="76"/>
      <c r="R213" s="76" t="str">
        <f t="shared" si="269"/>
        <v xml:space="preserve"> Pesos</v>
      </c>
      <c r="S213" s="76" t="str">
        <f t="shared" si="270"/>
        <v xml:space="preserve"> Pesos</v>
      </c>
      <c r="T213" s="76" t="str">
        <f t="shared" si="271"/>
        <v xml:space="preserve"> Centavos</v>
      </c>
      <c r="U213" s="76" t="str">
        <f t="shared" si="272"/>
        <v xml:space="preserve"> centavos</v>
      </c>
      <c r="V213" s="76">
        <v>15</v>
      </c>
      <c r="W213" s="76">
        <v>14</v>
      </c>
      <c r="X213" s="76">
        <v>13</v>
      </c>
      <c r="Y213" s="76">
        <v>12</v>
      </c>
      <c r="Z213" s="76">
        <v>11</v>
      </c>
      <c r="AA213" s="76">
        <v>10</v>
      </c>
      <c r="AB213" s="76">
        <v>9</v>
      </c>
      <c r="AC213" s="76">
        <f t="shared" si="332"/>
        <v>8</v>
      </c>
      <c r="AD213" s="76">
        <f t="shared" si="332"/>
        <v>7</v>
      </c>
      <c r="AE213" s="76">
        <f t="shared" si="332"/>
        <v>6</v>
      </c>
      <c r="AF213" s="76">
        <f t="shared" si="332"/>
        <v>5</v>
      </c>
      <c r="AG213" s="76">
        <f t="shared" si="332"/>
        <v>4</v>
      </c>
      <c r="AH213" s="76">
        <f t="shared" si="332"/>
        <v>3</v>
      </c>
      <c r="AI213" s="76">
        <f t="shared" si="332"/>
        <v>2</v>
      </c>
      <c r="AJ213" s="76">
        <f t="shared" si="332"/>
        <v>1</v>
      </c>
      <c r="AK213" s="76">
        <f t="shared" si="332"/>
        <v>0</v>
      </c>
      <c r="AL213" s="76">
        <f t="shared" si="332"/>
        <v>-1</v>
      </c>
      <c r="AM213" s="76">
        <f t="shared" si="332"/>
        <v>-2</v>
      </c>
      <c r="AN213" s="76"/>
      <c r="AO213" s="78">
        <f t="shared" si="331"/>
        <v>0</v>
      </c>
      <c r="AP213" s="78">
        <f t="shared" si="331"/>
        <v>0</v>
      </c>
      <c r="AQ213" s="78">
        <f t="shared" si="331"/>
        <v>0</v>
      </c>
      <c r="AR213" s="78">
        <f t="shared" si="331"/>
        <v>0</v>
      </c>
      <c r="AS213" s="78">
        <f t="shared" si="331"/>
        <v>0</v>
      </c>
      <c r="AT213" s="78">
        <f t="shared" si="331"/>
        <v>0</v>
      </c>
      <c r="AU213" s="78">
        <f t="shared" si="331"/>
        <v>0</v>
      </c>
      <c r="AV213" s="78">
        <f t="shared" si="331"/>
        <v>0</v>
      </c>
      <c r="AW213" s="78">
        <f t="shared" si="331"/>
        <v>0</v>
      </c>
      <c r="AX213" s="78">
        <f t="shared" si="331"/>
        <v>0</v>
      </c>
      <c r="AY213" s="78">
        <f t="shared" si="331"/>
        <v>0</v>
      </c>
      <c r="AZ213" s="78">
        <f t="shared" si="331"/>
        <v>0</v>
      </c>
      <c r="BA213" s="78">
        <f t="shared" si="249"/>
        <v>2</v>
      </c>
      <c r="BB213" s="78">
        <f t="shared" si="243"/>
        <v>21</v>
      </c>
      <c r="BC213" s="78">
        <f t="shared" si="243"/>
        <v>210</v>
      </c>
      <c r="BD213" s="78">
        <f t="shared" si="243"/>
        <v>2100</v>
      </c>
      <c r="BE213" s="78">
        <f t="shared" si="243"/>
        <v>21000</v>
      </c>
      <c r="BF213" s="76"/>
      <c r="BG213" s="76">
        <f t="shared" si="273"/>
        <v>0</v>
      </c>
      <c r="BH213" s="78">
        <f t="shared" si="274"/>
        <v>0</v>
      </c>
      <c r="BI213" s="78">
        <f t="shared" si="275"/>
        <v>0</v>
      </c>
      <c r="BJ213" s="78">
        <f t="shared" si="276"/>
        <v>0</v>
      </c>
      <c r="BK213" s="78">
        <f t="shared" si="277"/>
        <v>0</v>
      </c>
      <c r="BL213" s="78">
        <f t="shared" si="278"/>
        <v>0</v>
      </c>
      <c r="BM213" s="78">
        <f t="shared" si="279"/>
        <v>0</v>
      </c>
      <c r="BN213" s="78">
        <f t="shared" si="280"/>
        <v>0</v>
      </c>
      <c r="BO213" s="78">
        <f t="shared" si="281"/>
        <v>0</v>
      </c>
      <c r="BP213" s="78">
        <f t="shared" si="282"/>
        <v>0</v>
      </c>
      <c r="BQ213" s="78">
        <f t="shared" si="283"/>
        <v>0</v>
      </c>
      <c r="BR213" s="78">
        <f t="shared" si="284"/>
        <v>0</v>
      </c>
      <c r="BS213" s="78">
        <f t="shared" si="285"/>
        <v>200</v>
      </c>
      <c r="BT213" s="78">
        <f t="shared" si="286"/>
        <v>10</v>
      </c>
      <c r="BU213" s="78">
        <f t="shared" si="287"/>
        <v>0</v>
      </c>
      <c r="BV213" s="78">
        <f t="shared" si="288"/>
        <v>0</v>
      </c>
      <c r="BW213" s="78">
        <f t="shared" si="289"/>
        <v>0</v>
      </c>
      <c r="BX213" s="76"/>
      <c r="BY213" s="76"/>
      <c r="BZ213" s="78">
        <f t="shared" si="290"/>
        <v>0</v>
      </c>
      <c r="CA213" s="78"/>
      <c r="CB213" s="78"/>
      <c r="CC213" s="78">
        <f t="shared" si="291"/>
        <v>0</v>
      </c>
      <c r="CD213" s="78"/>
      <c r="CE213" s="78"/>
      <c r="CF213" s="78">
        <f t="shared" si="292"/>
        <v>0</v>
      </c>
      <c r="CG213" s="76"/>
      <c r="CH213" s="78"/>
      <c r="CI213" s="78">
        <f t="shared" si="293"/>
        <v>0</v>
      </c>
      <c r="CJ213" s="76"/>
      <c r="CK213" s="78"/>
      <c r="CL213" s="78">
        <f t="shared" si="294"/>
        <v>10</v>
      </c>
      <c r="CM213" s="76"/>
      <c r="CN213" s="78">
        <f t="shared" si="295"/>
        <v>0</v>
      </c>
      <c r="CO213" s="76"/>
      <c r="CP213" s="76"/>
      <c r="CQ213" s="76" t="str">
        <f t="shared" si="296"/>
        <v/>
      </c>
      <c r="CR213" s="76" t="str">
        <f t="shared" si="297"/>
        <v/>
      </c>
      <c r="CS213" s="76" t="str">
        <f t="shared" si="298"/>
        <v xml:space="preserve">   billones</v>
      </c>
      <c r="CT213" s="76" t="str">
        <f t="shared" si="299"/>
        <v/>
      </c>
      <c r="CU213" s="76" t="str">
        <f t="shared" si="300"/>
        <v/>
      </c>
      <c r="CV213" s="76" t="str">
        <f t="shared" si="301"/>
        <v xml:space="preserve">  mil</v>
      </c>
      <c r="CW213" s="76" t="str">
        <f t="shared" si="302"/>
        <v/>
      </c>
      <c r="CX213" s="76" t="str">
        <f t="shared" si="303"/>
        <v/>
      </c>
      <c r="CY213" s="76" t="str">
        <f t="shared" si="304"/>
        <v xml:space="preserve">   millones</v>
      </c>
      <c r="CZ213" s="76" t="str">
        <f t="shared" si="305"/>
        <v/>
      </c>
      <c r="DA213" s="76" t="str">
        <f t="shared" si="306"/>
        <v/>
      </c>
      <c r="DB213" s="76" t="str">
        <f t="shared" si="307"/>
        <v xml:space="preserve">  mil</v>
      </c>
      <c r="DC213" s="76" t="str">
        <f t="shared" si="308"/>
        <v xml:space="preserve">Doscientos </v>
      </c>
      <c r="DD213" s="76" t="str">
        <f t="shared" si="309"/>
        <v>Diez Pesos</v>
      </c>
      <c r="DE213" s="76" t="str">
        <f t="shared" si="310"/>
        <v xml:space="preserve">  Pesos</v>
      </c>
      <c r="DF213" s="76" t="str">
        <f t="shared" si="311"/>
        <v xml:space="preserve">  Centavos</v>
      </c>
      <c r="DG213" s="76" t="str">
        <f t="shared" si="312"/>
        <v xml:space="preserve">  centavos</v>
      </c>
      <c r="DH213" s="76" t="str">
        <f t="shared" si="313"/>
        <v xml:space="preserve"> </v>
      </c>
      <c r="DI213" s="76" t="str">
        <f t="shared" si="314"/>
        <v/>
      </c>
      <c r="DJ213" s="76"/>
      <c r="DK213" s="76" t="str">
        <f t="shared" si="315"/>
        <v xml:space="preserve"> </v>
      </c>
      <c r="DL213" s="76" t="str">
        <f t="shared" si="316"/>
        <v/>
      </c>
      <c r="DM213" s="76"/>
      <c r="DN213" s="76" t="str">
        <f t="shared" si="317"/>
        <v xml:space="preserve"> </v>
      </c>
      <c r="DO213" s="76" t="str">
        <f t="shared" si="318"/>
        <v/>
      </c>
      <c r="DP213" s="76"/>
      <c r="DQ213" s="76" t="str">
        <f t="shared" si="319"/>
        <v xml:space="preserve"> </v>
      </c>
      <c r="DR213" s="76" t="str">
        <f t="shared" si="320"/>
        <v/>
      </c>
      <c r="DS213" s="76"/>
      <c r="DT213" s="76" t="str">
        <f t="shared" si="321"/>
        <v>Diez</v>
      </c>
      <c r="DU213" s="76" t="str">
        <f t="shared" si="322"/>
        <v xml:space="preserve"> Pesos</v>
      </c>
      <c r="DV213" s="76" t="str">
        <f t="shared" si="323"/>
        <v xml:space="preserve"> </v>
      </c>
      <c r="DW213" s="76" t="str">
        <f t="shared" si="324"/>
        <v/>
      </c>
      <c r="DX213" s="76"/>
      <c r="DY213" s="76"/>
      <c r="DZ213" s="76"/>
      <c r="EA213" s="76" t="str">
        <f t="shared" si="325"/>
        <v xml:space="preserve"> </v>
      </c>
      <c r="EB213" s="76"/>
      <c r="EC213" s="76"/>
      <c r="ED213" s="76" t="str">
        <f t="shared" si="326"/>
        <v xml:space="preserve"> </v>
      </c>
      <c r="EE213" s="76"/>
      <c r="EF213" s="76"/>
      <c r="EG213" s="79" t="str">
        <f t="shared" si="327"/>
        <v xml:space="preserve"> </v>
      </c>
      <c r="EH213" s="76"/>
      <c r="EI213" s="76"/>
      <c r="EJ213" s="79" t="str">
        <f t="shared" si="328"/>
        <v xml:space="preserve"> </v>
      </c>
      <c r="EK213" s="76"/>
      <c r="EL213" s="76"/>
      <c r="EM213" s="79" t="str">
        <f t="shared" si="329"/>
        <v>Doscientos Diez Pesos</v>
      </c>
      <c r="EN213" s="79"/>
      <c r="EO213" s="79" t="str">
        <f t="shared" si="330"/>
        <v xml:space="preserve"> </v>
      </c>
      <c r="EP213" s="76"/>
    </row>
    <row r="214" spans="1:146" hidden="1" x14ac:dyDescent="0.2">
      <c r="A214" s="74">
        <v>211</v>
      </c>
      <c r="B214" s="75" t="str">
        <f t="shared" si="260"/>
        <v>Doscientos Once Pesos M/L</v>
      </c>
      <c r="C214" s="76"/>
      <c r="D214" s="77">
        <f t="shared" si="261"/>
        <v>211</v>
      </c>
      <c r="E214" s="76" t="str">
        <f t="shared" si="262"/>
        <v/>
      </c>
      <c r="F214" s="76" t="str">
        <f t="shared" si="263"/>
        <v xml:space="preserve"> Pesos</v>
      </c>
      <c r="G214" s="76" t="str">
        <f t="shared" si="264"/>
        <v xml:space="preserve">  billones</v>
      </c>
      <c r="H214" s="76"/>
      <c r="I214" s="76" t="str">
        <f t="shared" si="265"/>
        <v xml:space="preserve"> Pesos</v>
      </c>
      <c r="J214" s="76" t="s">
        <v>79</v>
      </c>
      <c r="K214" s="76"/>
      <c r="L214" s="76" t="str">
        <f t="shared" si="266"/>
        <v xml:space="preserve"> Pesos</v>
      </c>
      <c r="M214" s="76" t="str">
        <f t="shared" si="267"/>
        <v xml:space="preserve">  millones</v>
      </c>
      <c r="N214" s="76"/>
      <c r="O214" s="76" t="str">
        <f t="shared" si="268"/>
        <v xml:space="preserve"> Pesos</v>
      </c>
      <c r="P214" s="76" t="s">
        <v>79</v>
      </c>
      <c r="Q214" s="76"/>
      <c r="R214" s="76" t="str">
        <f t="shared" si="269"/>
        <v xml:space="preserve"> y </v>
      </c>
      <c r="S214" s="76" t="str">
        <f t="shared" si="270"/>
        <v xml:space="preserve"> Pesos</v>
      </c>
      <c r="T214" s="76" t="str">
        <f t="shared" si="271"/>
        <v xml:space="preserve"> Centavos</v>
      </c>
      <c r="U214" s="76" t="str">
        <f t="shared" si="272"/>
        <v xml:space="preserve"> centavos</v>
      </c>
      <c r="V214" s="76">
        <v>15</v>
      </c>
      <c r="W214" s="76">
        <v>14</v>
      </c>
      <c r="X214" s="76">
        <v>13</v>
      </c>
      <c r="Y214" s="76">
        <v>12</v>
      </c>
      <c r="Z214" s="76">
        <v>11</v>
      </c>
      <c r="AA214" s="76">
        <v>10</v>
      </c>
      <c r="AB214" s="76">
        <v>9</v>
      </c>
      <c r="AC214" s="76">
        <f t="shared" si="332"/>
        <v>8</v>
      </c>
      <c r="AD214" s="76">
        <f t="shared" si="332"/>
        <v>7</v>
      </c>
      <c r="AE214" s="76">
        <f t="shared" si="332"/>
        <v>6</v>
      </c>
      <c r="AF214" s="76">
        <f t="shared" si="332"/>
        <v>5</v>
      </c>
      <c r="AG214" s="76">
        <f t="shared" si="332"/>
        <v>4</v>
      </c>
      <c r="AH214" s="76">
        <f t="shared" si="332"/>
        <v>3</v>
      </c>
      <c r="AI214" s="76">
        <f t="shared" si="332"/>
        <v>2</v>
      </c>
      <c r="AJ214" s="76">
        <f t="shared" si="332"/>
        <v>1</v>
      </c>
      <c r="AK214" s="76">
        <f t="shared" si="332"/>
        <v>0</v>
      </c>
      <c r="AL214" s="76">
        <f t="shared" si="332"/>
        <v>-1</v>
      </c>
      <c r="AM214" s="76">
        <f t="shared" si="332"/>
        <v>-2</v>
      </c>
      <c r="AN214" s="76"/>
      <c r="AO214" s="78">
        <f t="shared" si="331"/>
        <v>0</v>
      </c>
      <c r="AP214" s="78">
        <f t="shared" si="331"/>
        <v>0</v>
      </c>
      <c r="AQ214" s="78">
        <f t="shared" si="331"/>
        <v>0</v>
      </c>
      <c r="AR214" s="78">
        <f t="shared" si="331"/>
        <v>0</v>
      </c>
      <c r="AS214" s="78">
        <f t="shared" si="331"/>
        <v>0</v>
      </c>
      <c r="AT214" s="78">
        <f t="shared" si="331"/>
        <v>0</v>
      </c>
      <c r="AU214" s="78">
        <f t="shared" si="331"/>
        <v>0</v>
      </c>
      <c r="AV214" s="78">
        <f t="shared" si="331"/>
        <v>0</v>
      </c>
      <c r="AW214" s="78">
        <f t="shared" si="331"/>
        <v>0</v>
      </c>
      <c r="AX214" s="78">
        <f t="shared" si="331"/>
        <v>0</v>
      </c>
      <c r="AY214" s="78">
        <f t="shared" si="331"/>
        <v>0</v>
      </c>
      <c r="AZ214" s="78">
        <f t="shared" si="331"/>
        <v>0</v>
      </c>
      <c r="BA214" s="78">
        <f t="shared" si="249"/>
        <v>2</v>
      </c>
      <c r="BB214" s="78">
        <f t="shared" si="243"/>
        <v>21</v>
      </c>
      <c r="BC214" s="78">
        <f t="shared" si="243"/>
        <v>211</v>
      </c>
      <c r="BD214" s="78">
        <f t="shared" si="243"/>
        <v>2110</v>
      </c>
      <c r="BE214" s="78">
        <f t="shared" si="243"/>
        <v>21100</v>
      </c>
      <c r="BF214" s="76"/>
      <c r="BG214" s="76">
        <f t="shared" si="273"/>
        <v>0</v>
      </c>
      <c r="BH214" s="78">
        <f t="shared" si="274"/>
        <v>0</v>
      </c>
      <c r="BI214" s="78">
        <f t="shared" si="275"/>
        <v>0</v>
      </c>
      <c r="BJ214" s="78">
        <f t="shared" si="276"/>
        <v>0</v>
      </c>
      <c r="BK214" s="78">
        <f t="shared" si="277"/>
        <v>0</v>
      </c>
      <c r="BL214" s="78">
        <f t="shared" si="278"/>
        <v>0</v>
      </c>
      <c r="BM214" s="78">
        <f t="shared" si="279"/>
        <v>0</v>
      </c>
      <c r="BN214" s="78">
        <f t="shared" si="280"/>
        <v>0</v>
      </c>
      <c r="BO214" s="78">
        <f t="shared" si="281"/>
        <v>0</v>
      </c>
      <c r="BP214" s="78">
        <f t="shared" si="282"/>
        <v>0</v>
      </c>
      <c r="BQ214" s="78">
        <f t="shared" si="283"/>
        <v>0</v>
      </c>
      <c r="BR214" s="78">
        <f t="shared" si="284"/>
        <v>0</v>
      </c>
      <c r="BS214" s="78">
        <f t="shared" si="285"/>
        <v>200</v>
      </c>
      <c r="BT214" s="78">
        <f t="shared" si="286"/>
        <v>10</v>
      </c>
      <c r="BU214" s="78">
        <f t="shared" si="287"/>
        <v>1</v>
      </c>
      <c r="BV214" s="78">
        <f t="shared" si="288"/>
        <v>0</v>
      </c>
      <c r="BW214" s="78">
        <f t="shared" si="289"/>
        <v>0</v>
      </c>
      <c r="BX214" s="76"/>
      <c r="BY214" s="76"/>
      <c r="BZ214" s="78">
        <f t="shared" si="290"/>
        <v>0</v>
      </c>
      <c r="CA214" s="78"/>
      <c r="CB214" s="78"/>
      <c r="CC214" s="78">
        <f t="shared" si="291"/>
        <v>0</v>
      </c>
      <c r="CD214" s="78"/>
      <c r="CE214" s="78"/>
      <c r="CF214" s="78">
        <f t="shared" si="292"/>
        <v>0</v>
      </c>
      <c r="CG214" s="76"/>
      <c r="CH214" s="78"/>
      <c r="CI214" s="78">
        <f t="shared" si="293"/>
        <v>0</v>
      </c>
      <c r="CJ214" s="76"/>
      <c r="CK214" s="78"/>
      <c r="CL214" s="78">
        <f t="shared" si="294"/>
        <v>11</v>
      </c>
      <c r="CM214" s="76"/>
      <c r="CN214" s="78">
        <f t="shared" si="295"/>
        <v>0</v>
      </c>
      <c r="CO214" s="76"/>
      <c r="CP214" s="76"/>
      <c r="CQ214" s="76" t="str">
        <f t="shared" si="296"/>
        <v/>
      </c>
      <c r="CR214" s="76" t="str">
        <f t="shared" si="297"/>
        <v/>
      </c>
      <c r="CS214" s="76" t="str">
        <f t="shared" si="298"/>
        <v xml:space="preserve">   billones</v>
      </c>
      <c r="CT214" s="76" t="str">
        <f t="shared" si="299"/>
        <v/>
      </c>
      <c r="CU214" s="76" t="str">
        <f t="shared" si="300"/>
        <v/>
      </c>
      <c r="CV214" s="76" t="str">
        <f t="shared" si="301"/>
        <v xml:space="preserve">  mil</v>
      </c>
      <c r="CW214" s="76" t="str">
        <f t="shared" si="302"/>
        <v/>
      </c>
      <c r="CX214" s="76" t="str">
        <f t="shared" si="303"/>
        <v/>
      </c>
      <c r="CY214" s="76" t="str">
        <f t="shared" si="304"/>
        <v xml:space="preserve">   millones</v>
      </c>
      <c r="CZ214" s="76" t="str">
        <f t="shared" si="305"/>
        <v/>
      </c>
      <c r="DA214" s="76" t="str">
        <f t="shared" si="306"/>
        <v/>
      </c>
      <c r="DB214" s="76" t="str">
        <f t="shared" si="307"/>
        <v xml:space="preserve">  mil</v>
      </c>
      <c r="DC214" s="76" t="str">
        <f t="shared" si="308"/>
        <v xml:space="preserve">Doscientos </v>
      </c>
      <c r="DD214" s="76" t="str">
        <f t="shared" si="309"/>
        <v xml:space="preserve">Diez y </v>
      </c>
      <c r="DE214" s="76" t="str">
        <f t="shared" si="310"/>
        <v>Un Pesos</v>
      </c>
      <c r="DF214" s="76" t="str">
        <f t="shared" si="311"/>
        <v xml:space="preserve">  Centavos</v>
      </c>
      <c r="DG214" s="76" t="str">
        <f t="shared" si="312"/>
        <v xml:space="preserve">  centavos</v>
      </c>
      <c r="DH214" s="76" t="str">
        <f t="shared" si="313"/>
        <v xml:space="preserve"> </v>
      </c>
      <c r="DI214" s="76" t="str">
        <f t="shared" si="314"/>
        <v/>
      </c>
      <c r="DJ214" s="76"/>
      <c r="DK214" s="76" t="str">
        <f t="shared" si="315"/>
        <v xml:space="preserve"> </v>
      </c>
      <c r="DL214" s="76" t="str">
        <f t="shared" si="316"/>
        <v/>
      </c>
      <c r="DM214" s="76"/>
      <c r="DN214" s="76" t="str">
        <f t="shared" si="317"/>
        <v xml:space="preserve"> </v>
      </c>
      <c r="DO214" s="76" t="str">
        <f t="shared" si="318"/>
        <v/>
      </c>
      <c r="DP214" s="76"/>
      <c r="DQ214" s="76" t="str">
        <f t="shared" si="319"/>
        <v xml:space="preserve"> </v>
      </c>
      <c r="DR214" s="76" t="str">
        <f t="shared" si="320"/>
        <v/>
      </c>
      <c r="DS214" s="76"/>
      <c r="DT214" s="76" t="str">
        <f t="shared" si="321"/>
        <v>Once</v>
      </c>
      <c r="DU214" s="76" t="str">
        <f t="shared" si="322"/>
        <v xml:space="preserve"> Pesos</v>
      </c>
      <c r="DV214" s="76" t="str">
        <f t="shared" si="323"/>
        <v xml:space="preserve"> </v>
      </c>
      <c r="DW214" s="76" t="str">
        <f t="shared" si="324"/>
        <v/>
      </c>
      <c r="DX214" s="76"/>
      <c r="DY214" s="76"/>
      <c r="DZ214" s="76"/>
      <c r="EA214" s="76" t="str">
        <f t="shared" si="325"/>
        <v xml:space="preserve"> </v>
      </c>
      <c r="EB214" s="76"/>
      <c r="EC214" s="76"/>
      <c r="ED214" s="76" t="str">
        <f t="shared" si="326"/>
        <v xml:space="preserve"> </v>
      </c>
      <c r="EE214" s="76"/>
      <c r="EF214" s="76"/>
      <c r="EG214" s="79" t="str">
        <f t="shared" si="327"/>
        <v xml:space="preserve"> </v>
      </c>
      <c r="EH214" s="76"/>
      <c r="EI214" s="76"/>
      <c r="EJ214" s="79" t="str">
        <f t="shared" si="328"/>
        <v xml:space="preserve"> </v>
      </c>
      <c r="EK214" s="76"/>
      <c r="EL214" s="76"/>
      <c r="EM214" s="79" t="str">
        <f t="shared" si="329"/>
        <v>Doscientos Once Pesos</v>
      </c>
      <c r="EN214" s="79"/>
      <c r="EO214" s="79" t="str">
        <f t="shared" si="330"/>
        <v xml:space="preserve"> </v>
      </c>
      <c r="EP214" s="76"/>
    </row>
    <row r="215" spans="1:146" hidden="1" x14ac:dyDescent="0.2">
      <c r="A215" s="74">
        <v>212</v>
      </c>
      <c r="B215" s="75" t="str">
        <f t="shared" si="260"/>
        <v>Doscientos Doce Pesos M/L</v>
      </c>
      <c r="C215" s="76"/>
      <c r="D215" s="77">
        <f t="shared" si="261"/>
        <v>212</v>
      </c>
      <c r="E215" s="76" t="str">
        <f t="shared" si="262"/>
        <v/>
      </c>
      <c r="F215" s="76" t="str">
        <f t="shared" si="263"/>
        <v xml:space="preserve"> Pesos</v>
      </c>
      <c r="G215" s="76" t="str">
        <f t="shared" si="264"/>
        <v xml:space="preserve">  billones</v>
      </c>
      <c r="H215" s="76"/>
      <c r="I215" s="76" t="str">
        <f t="shared" si="265"/>
        <v xml:space="preserve"> Pesos</v>
      </c>
      <c r="J215" s="76" t="s">
        <v>79</v>
      </c>
      <c r="K215" s="76"/>
      <c r="L215" s="76" t="str">
        <f t="shared" si="266"/>
        <v xml:space="preserve"> Pesos</v>
      </c>
      <c r="M215" s="76" t="str">
        <f t="shared" si="267"/>
        <v xml:space="preserve">  millones</v>
      </c>
      <c r="N215" s="76"/>
      <c r="O215" s="76" t="str">
        <f t="shared" si="268"/>
        <v xml:space="preserve"> Pesos</v>
      </c>
      <c r="P215" s="76" t="s">
        <v>79</v>
      </c>
      <c r="Q215" s="76"/>
      <c r="R215" s="76" t="str">
        <f t="shared" si="269"/>
        <v xml:space="preserve"> y </v>
      </c>
      <c r="S215" s="76" t="str">
        <f t="shared" si="270"/>
        <v xml:space="preserve"> Pesos</v>
      </c>
      <c r="T215" s="76" t="str">
        <f t="shared" si="271"/>
        <v xml:space="preserve"> Centavos</v>
      </c>
      <c r="U215" s="76" t="str">
        <f t="shared" si="272"/>
        <v xml:space="preserve"> centavos</v>
      </c>
      <c r="V215" s="76">
        <v>15</v>
      </c>
      <c r="W215" s="76">
        <v>14</v>
      </c>
      <c r="X215" s="76">
        <v>13</v>
      </c>
      <c r="Y215" s="76">
        <v>12</v>
      </c>
      <c r="Z215" s="76">
        <v>11</v>
      </c>
      <c r="AA215" s="76">
        <v>10</v>
      </c>
      <c r="AB215" s="76">
        <v>9</v>
      </c>
      <c r="AC215" s="76">
        <f t="shared" si="332"/>
        <v>8</v>
      </c>
      <c r="AD215" s="76">
        <f t="shared" si="332"/>
        <v>7</v>
      </c>
      <c r="AE215" s="76">
        <f t="shared" si="332"/>
        <v>6</v>
      </c>
      <c r="AF215" s="76">
        <f t="shared" si="332"/>
        <v>5</v>
      </c>
      <c r="AG215" s="76">
        <f t="shared" si="332"/>
        <v>4</v>
      </c>
      <c r="AH215" s="76">
        <f t="shared" si="332"/>
        <v>3</v>
      </c>
      <c r="AI215" s="76">
        <f t="shared" si="332"/>
        <v>2</v>
      </c>
      <c r="AJ215" s="76">
        <f t="shared" si="332"/>
        <v>1</v>
      </c>
      <c r="AK215" s="76">
        <f t="shared" si="332"/>
        <v>0</v>
      </c>
      <c r="AL215" s="76">
        <f t="shared" si="332"/>
        <v>-1</v>
      </c>
      <c r="AM215" s="76">
        <f t="shared" si="332"/>
        <v>-2</v>
      </c>
      <c r="AN215" s="76"/>
      <c r="AO215" s="78">
        <f t="shared" si="331"/>
        <v>0</v>
      </c>
      <c r="AP215" s="78">
        <f t="shared" si="331"/>
        <v>0</v>
      </c>
      <c r="AQ215" s="78">
        <f t="shared" si="331"/>
        <v>0</v>
      </c>
      <c r="AR215" s="78">
        <f t="shared" si="331"/>
        <v>0</v>
      </c>
      <c r="AS215" s="78">
        <f t="shared" si="331"/>
        <v>0</v>
      </c>
      <c r="AT215" s="78">
        <f t="shared" si="331"/>
        <v>0</v>
      </c>
      <c r="AU215" s="78">
        <f t="shared" si="331"/>
        <v>0</v>
      </c>
      <c r="AV215" s="78">
        <f t="shared" si="331"/>
        <v>0</v>
      </c>
      <c r="AW215" s="78">
        <f t="shared" si="331"/>
        <v>0</v>
      </c>
      <c r="AX215" s="78">
        <f t="shared" si="331"/>
        <v>0</v>
      </c>
      <c r="AY215" s="78">
        <f t="shared" si="331"/>
        <v>0</v>
      </c>
      <c r="AZ215" s="78">
        <f t="shared" si="331"/>
        <v>0</v>
      </c>
      <c r="BA215" s="78">
        <f t="shared" si="249"/>
        <v>2</v>
      </c>
      <c r="BB215" s="78">
        <f t="shared" si="243"/>
        <v>21</v>
      </c>
      <c r="BC215" s="78">
        <f t="shared" si="243"/>
        <v>212</v>
      </c>
      <c r="BD215" s="78">
        <f t="shared" si="243"/>
        <v>2120</v>
      </c>
      <c r="BE215" s="78">
        <f t="shared" si="243"/>
        <v>21200</v>
      </c>
      <c r="BF215" s="76"/>
      <c r="BG215" s="76">
        <f t="shared" si="273"/>
        <v>0</v>
      </c>
      <c r="BH215" s="78">
        <f t="shared" si="274"/>
        <v>0</v>
      </c>
      <c r="BI215" s="78">
        <f t="shared" si="275"/>
        <v>0</v>
      </c>
      <c r="BJ215" s="78">
        <f t="shared" si="276"/>
        <v>0</v>
      </c>
      <c r="BK215" s="78">
        <f t="shared" si="277"/>
        <v>0</v>
      </c>
      <c r="BL215" s="78">
        <f t="shared" si="278"/>
        <v>0</v>
      </c>
      <c r="BM215" s="78">
        <f t="shared" si="279"/>
        <v>0</v>
      </c>
      <c r="BN215" s="78">
        <f t="shared" si="280"/>
        <v>0</v>
      </c>
      <c r="BO215" s="78">
        <f t="shared" si="281"/>
        <v>0</v>
      </c>
      <c r="BP215" s="78">
        <f t="shared" si="282"/>
        <v>0</v>
      </c>
      <c r="BQ215" s="78">
        <f t="shared" si="283"/>
        <v>0</v>
      </c>
      <c r="BR215" s="78">
        <f t="shared" si="284"/>
        <v>0</v>
      </c>
      <c r="BS215" s="78">
        <f t="shared" si="285"/>
        <v>200</v>
      </c>
      <c r="BT215" s="78">
        <f t="shared" si="286"/>
        <v>10</v>
      </c>
      <c r="BU215" s="78">
        <f t="shared" si="287"/>
        <v>2</v>
      </c>
      <c r="BV215" s="78">
        <f t="shared" si="288"/>
        <v>0</v>
      </c>
      <c r="BW215" s="78">
        <f t="shared" si="289"/>
        <v>0</v>
      </c>
      <c r="BX215" s="76"/>
      <c r="BY215" s="76"/>
      <c r="BZ215" s="78">
        <f t="shared" si="290"/>
        <v>0</v>
      </c>
      <c r="CA215" s="78"/>
      <c r="CB215" s="78"/>
      <c r="CC215" s="78">
        <f t="shared" si="291"/>
        <v>0</v>
      </c>
      <c r="CD215" s="78"/>
      <c r="CE215" s="78"/>
      <c r="CF215" s="78">
        <f t="shared" si="292"/>
        <v>0</v>
      </c>
      <c r="CG215" s="76"/>
      <c r="CH215" s="78"/>
      <c r="CI215" s="78">
        <f t="shared" si="293"/>
        <v>0</v>
      </c>
      <c r="CJ215" s="76"/>
      <c r="CK215" s="78"/>
      <c r="CL215" s="78">
        <f t="shared" si="294"/>
        <v>12</v>
      </c>
      <c r="CM215" s="76"/>
      <c r="CN215" s="78">
        <f t="shared" si="295"/>
        <v>0</v>
      </c>
      <c r="CO215" s="76"/>
      <c r="CP215" s="76"/>
      <c r="CQ215" s="76" t="str">
        <f t="shared" si="296"/>
        <v/>
      </c>
      <c r="CR215" s="76" t="str">
        <f t="shared" si="297"/>
        <v/>
      </c>
      <c r="CS215" s="76" t="str">
        <f t="shared" si="298"/>
        <v xml:space="preserve">   billones</v>
      </c>
      <c r="CT215" s="76" t="str">
        <f t="shared" si="299"/>
        <v/>
      </c>
      <c r="CU215" s="76" t="str">
        <f t="shared" si="300"/>
        <v/>
      </c>
      <c r="CV215" s="76" t="str">
        <f t="shared" si="301"/>
        <v xml:space="preserve">  mil</v>
      </c>
      <c r="CW215" s="76" t="str">
        <f t="shared" si="302"/>
        <v/>
      </c>
      <c r="CX215" s="76" t="str">
        <f t="shared" si="303"/>
        <v/>
      </c>
      <c r="CY215" s="76" t="str">
        <f t="shared" si="304"/>
        <v xml:space="preserve">   millones</v>
      </c>
      <c r="CZ215" s="76" t="str">
        <f t="shared" si="305"/>
        <v/>
      </c>
      <c r="DA215" s="76" t="str">
        <f t="shared" si="306"/>
        <v/>
      </c>
      <c r="DB215" s="76" t="str">
        <f t="shared" si="307"/>
        <v xml:space="preserve">  mil</v>
      </c>
      <c r="DC215" s="76" t="str">
        <f t="shared" si="308"/>
        <v xml:space="preserve">Doscientos </v>
      </c>
      <c r="DD215" s="76" t="str">
        <f t="shared" si="309"/>
        <v xml:space="preserve">Diez y </v>
      </c>
      <c r="DE215" s="76" t="str">
        <f t="shared" si="310"/>
        <v>Dos Pesos</v>
      </c>
      <c r="DF215" s="76" t="str">
        <f t="shared" si="311"/>
        <v xml:space="preserve">  Centavos</v>
      </c>
      <c r="DG215" s="76" t="str">
        <f t="shared" si="312"/>
        <v xml:space="preserve">  centavos</v>
      </c>
      <c r="DH215" s="76" t="str">
        <f t="shared" si="313"/>
        <v xml:space="preserve"> </v>
      </c>
      <c r="DI215" s="76" t="str">
        <f t="shared" si="314"/>
        <v/>
      </c>
      <c r="DJ215" s="76"/>
      <c r="DK215" s="76" t="str">
        <f t="shared" si="315"/>
        <v xml:space="preserve"> </v>
      </c>
      <c r="DL215" s="76" t="str">
        <f t="shared" si="316"/>
        <v/>
      </c>
      <c r="DM215" s="76"/>
      <c r="DN215" s="76" t="str">
        <f t="shared" si="317"/>
        <v xml:space="preserve"> </v>
      </c>
      <c r="DO215" s="76" t="str">
        <f t="shared" si="318"/>
        <v/>
      </c>
      <c r="DP215" s="76"/>
      <c r="DQ215" s="76" t="str">
        <f t="shared" si="319"/>
        <v xml:space="preserve"> </v>
      </c>
      <c r="DR215" s="76" t="str">
        <f t="shared" si="320"/>
        <v/>
      </c>
      <c r="DS215" s="76"/>
      <c r="DT215" s="76" t="str">
        <f t="shared" si="321"/>
        <v>Doce</v>
      </c>
      <c r="DU215" s="76" t="str">
        <f t="shared" si="322"/>
        <v xml:space="preserve"> Pesos</v>
      </c>
      <c r="DV215" s="76" t="str">
        <f t="shared" si="323"/>
        <v xml:space="preserve"> </v>
      </c>
      <c r="DW215" s="76" t="str">
        <f t="shared" si="324"/>
        <v/>
      </c>
      <c r="DX215" s="76"/>
      <c r="DY215" s="76"/>
      <c r="DZ215" s="76"/>
      <c r="EA215" s="76" t="str">
        <f t="shared" si="325"/>
        <v xml:space="preserve"> </v>
      </c>
      <c r="EB215" s="76"/>
      <c r="EC215" s="76"/>
      <c r="ED215" s="76" t="str">
        <f t="shared" si="326"/>
        <v xml:space="preserve"> </v>
      </c>
      <c r="EE215" s="76"/>
      <c r="EF215" s="76"/>
      <c r="EG215" s="79" t="str">
        <f t="shared" si="327"/>
        <v xml:space="preserve"> </v>
      </c>
      <c r="EH215" s="76"/>
      <c r="EI215" s="76"/>
      <c r="EJ215" s="79" t="str">
        <f t="shared" si="328"/>
        <v xml:space="preserve"> </v>
      </c>
      <c r="EK215" s="76"/>
      <c r="EL215" s="76"/>
      <c r="EM215" s="79" t="str">
        <f t="shared" si="329"/>
        <v>Doscientos Doce Pesos</v>
      </c>
      <c r="EN215" s="79"/>
      <c r="EO215" s="79" t="str">
        <f t="shared" si="330"/>
        <v xml:space="preserve"> </v>
      </c>
      <c r="EP215" s="76"/>
    </row>
    <row r="216" spans="1:146" hidden="1" x14ac:dyDescent="0.2">
      <c r="A216" s="74">
        <v>213</v>
      </c>
      <c r="B216" s="75" t="str">
        <f t="shared" si="260"/>
        <v>Doscientos Trece Pesos M/L</v>
      </c>
      <c r="C216" s="76"/>
      <c r="D216" s="77">
        <f t="shared" si="261"/>
        <v>213</v>
      </c>
      <c r="E216" s="76" t="str">
        <f t="shared" si="262"/>
        <v/>
      </c>
      <c r="F216" s="76" t="str">
        <f t="shared" si="263"/>
        <v xml:space="preserve"> Pesos</v>
      </c>
      <c r="G216" s="76" t="str">
        <f t="shared" si="264"/>
        <v xml:space="preserve">  billones</v>
      </c>
      <c r="H216" s="76"/>
      <c r="I216" s="76" t="str">
        <f t="shared" si="265"/>
        <v xml:space="preserve"> Pesos</v>
      </c>
      <c r="J216" s="76" t="s">
        <v>79</v>
      </c>
      <c r="K216" s="76"/>
      <c r="L216" s="76" t="str">
        <f t="shared" si="266"/>
        <v xml:space="preserve"> Pesos</v>
      </c>
      <c r="M216" s="76" t="str">
        <f t="shared" si="267"/>
        <v xml:space="preserve">  millones</v>
      </c>
      <c r="N216" s="76"/>
      <c r="O216" s="76" t="str">
        <f t="shared" si="268"/>
        <v xml:space="preserve"> Pesos</v>
      </c>
      <c r="P216" s="76" t="s">
        <v>79</v>
      </c>
      <c r="Q216" s="76"/>
      <c r="R216" s="76" t="str">
        <f t="shared" si="269"/>
        <v xml:space="preserve"> y </v>
      </c>
      <c r="S216" s="76" t="str">
        <f t="shared" si="270"/>
        <v xml:space="preserve"> Pesos</v>
      </c>
      <c r="T216" s="76" t="str">
        <f t="shared" si="271"/>
        <v xml:space="preserve"> Centavos</v>
      </c>
      <c r="U216" s="76" t="str">
        <f t="shared" si="272"/>
        <v xml:space="preserve"> centavos</v>
      </c>
      <c r="V216" s="76">
        <v>15</v>
      </c>
      <c r="W216" s="76">
        <v>14</v>
      </c>
      <c r="X216" s="76">
        <v>13</v>
      </c>
      <c r="Y216" s="76">
        <v>12</v>
      </c>
      <c r="Z216" s="76">
        <v>11</v>
      </c>
      <c r="AA216" s="76">
        <v>10</v>
      </c>
      <c r="AB216" s="76">
        <v>9</v>
      </c>
      <c r="AC216" s="76">
        <f t="shared" si="332"/>
        <v>8</v>
      </c>
      <c r="AD216" s="76">
        <f t="shared" si="332"/>
        <v>7</v>
      </c>
      <c r="AE216" s="76">
        <f t="shared" si="332"/>
        <v>6</v>
      </c>
      <c r="AF216" s="76">
        <f t="shared" si="332"/>
        <v>5</v>
      </c>
      <c r="AG216" s="76">
        <f t="shared" si="332"/>
        <v>4</v>
      </c>
      <c r="AH216" s="76">
        <f t="shared" si="332"/>
        <v>3</v>
      </c>
      <c r="AI216" s="76">
        <f t="shared" si="332"/>
        <v>2</v>
      </c>
      <c r="AJ216" s="76">
        <f t="shared" si="332"/>
        <v>1</v>
      </c>
      <c r="AK216" s="76">
        <f t="shared" si="332"/>
        <v>0</v>
      </c>
      <c r="AL216" s="76">
        <f t="shared" si="332"/>
        <v>-1</v>
      </c>
      <c r="AM216" s="76">
        <f t="shared" si="332"/>
        <v>-2</v>
      </c>
      <c r="AN216" s="76"/>
      <c r="AO216" s="78">
        <f t="shared" si="331"/>
        <v>0</v>
      </c>
      <c r="AP216" s="78">
        <f t="shared" si="331"/>
        <v>0</v>
      </c>
      <c r="AQ216" s="78">
        <f t="shared" si="331"/>
        <v>0</v>
      </c>
      <c r="AR216" s="78">
        <f t="shared" si="331"/>
        <v>0</v>
      </c>
      <c r="AS216" s="78">
        <f t="shared" si="331"/>
        <v>0</v>
      </c>
      <c r="AT216" s="78">
        <f t="shared" si="331"/>
        <v>0</v>
      </c>
      <c r="AU216" s="78">
        <f t="shared" si="331"/>
        <v>0</v>
      </c>
      <c r="AV216" s="78">
        <f t="shared" si="331"/>
        <v>0</v>
      </c>
      <c r="AW216" s="78">
        <f t="shared" si="331"/>
        <v>0</v>
      </c>
      <c r="AX216" s="78">
        <f t="shared" si="331"/>
        <v>0</v>
      </c>
      <c r="AY216" s="78">
        <f t="shared" si="331"/>
        <v>0</v>
      </c>
      <c r="AZ216" s="78">
        <f t="shared" si="331"/>
        <v>0</v>
      </c>
      <c r="BA216" s="78">
        <f t="shared" si="249"/>
        <v>2</v>
      </c>
      <c r="BB216" s="78">
        <f t="shared" si="243"/>
        <v>21</v>
      </c>
      <c r="BC216" s="78">
        <f t="shared" si="243"/>
        <v>213</v>
      </c>
      <c r="BD216" s="78">
        <f t="shared" si="243"/>
        <v>2130</v>
      </c>
      <c r="BE216" s="78">
        <f t="shared" si="243"/>
        <v>21300</v>
      </c>
      <c r="BF216" s="76"/>
      <c r="BG216" s="76">
        <f t="shared" si="273"/>
        <v>0</v>
      </c>
      <c r="BH216" s="78">
        <f t="shared" si="274"/>
        <v>0</v>
      </c>
      <c r="BI216" s="78">
        <f t="shared" si="275"/>
        <v>0</v>
      </c>
      <c r="BJ216" s="78">
        <f t="shared" si="276"/>
        <v>0</v>
      </c>
      <c r="BK216" s="78">
        <f t="shared" si="277"/>
        <v>0</v>
      </c>
      <c r="BL216" s="78">
        <f t="shared" si="278"/>
        <v>0</v>
      </c>
      <c r="BM216" s="78">
        <f t="shared" si="279"/>
        <v>0</v>
      </c>
      <c r="BN216" s="78">
        <f t="shared" si="280"/>
        <v>0</v>
      </c>
      <c r="BO216" s="78">
        <f t="shared" si="281"/>
        <v>0</v>
      </c>
      <c r="BP216" s="78">
        <f t="shared" si="282"/>
        <v>0</v>
      </c>
      <c r="BQ216" s="78">
        <f t="shared" si="283"/>
        <v>0</v>
      </c>
      <c r="BR216" s="78">
        <f t="shared" si="284"/>
        <v>0</v>
      </c>
      <c r="BS216" s="78">
        <f t="shared" si="285"/>
        <v>200</v>
      </c>
      <c r="BT216" s="78">
        <f t="shared" si="286"/>
        <v>10</v>
      </c>
      <c r="BU216" s="78">
        <f t="shared" si="287"/>
        <v>3</v>
      </c>
      <c r="BV216" s="78">
        <f t="shared" si="288"/>
        <v>0</v>
      </c>
      <c r="BW216" s="78">
        <f t="shared" si="289"/>
        <v>0</v>
      </c>
      <c r="BX216" s="76"/>
      <c r="BY216" s="76"/>
      <c r="BZ216" s="78">
        <f t="shared" si="290"/>
        <v>0</v>
      </c>
      <c r="CA216" s="78"/>
      <c r="CB216" s="78"/>
      <c r="CC216" s="78">
        <f t="shared" si="291"/>
        <v>0</v>
      </c>
      <c r="CD216" s="78"/>
      <c r="CE216" s="78"/>
      <c r="CF216" s="78">
        <f t="shared" si="292"/>
        <v>0</v>
      </c>
      <c r="CG216" s="76"/>
      <c r="CH216" s="78"/>
      <c r="CI216" s="78">
        <f t="shared" si="293"/>
        <v>0</v>
      </c>
      <c r="CJ216" s="76"/>
      <c r="CK216" s="78"/>
      <c r="CL216" s="78">
        <f t="shared" si="294"/>
        <v>13</v>
      </c>
      <c r="CM216" s="76"/>
      <c r="CN216" s="78">
        <f t="shared" si="295"/>
        <v>0</v>
      </c>
      <c r="CO216" s="76"/>
      <c r="CP216" s="76"/>
      <c r="CQ216" s="76" t="str">
        <f t="shared" si="296"/>
        <v/>
      </c>
      <c r="CR216" s="76" t="str">
        <f t="shared" si="297"/>
        <v/>
      </c>
      <c r="CS216" s="76" t="str">
        <f t="shared" si="298"/>
        <v xml:space="preserve">   billones</v>
      </c>
      <c r="CT216" s="76" t="str">
        <f t="shared" si="299"/>
        <v/>
      </c>
      <c r="CU216" s="76" t="str">
        <f t="shared" si="300"/>
        <v/>
      </c>
      <c r="CV216" s="76" t="str">
        <f t="shared" si="301"/>
        <v xml:space="preserve">  mil</v>
      </c>
      <c r="CW216" s="76" t="str">
        <f t="shared" si="302"/>
        <v/>
      </c>
      <c r="CX216" s="76" t="str">
        <f t="shared" si="303"/>
        <v/>
      </c>
      <c r="CY216" s="76" t="str">
        <f t="shared" si="304"/>
        <v xml:space="preserve">   millones</v>
      </c>
      <c r="CZ216" s="76" t="str">
        <f t="shared" si="305"/>
        <v/>
      </c>
      <c r="DA216" s="76" t="str">
        <f t="shared" si="306"/>
        <v/>
      </c>
      <c r="DB216" s="76" t="str">
        <f t="shared" si="307"/>
        <v xml:space="preserve">  mil</v>
      </c>
      <c r="DC216" s="76" t="str">
        <f t="shared" si="308"/>
        <v xml:space="preserve">Doscientos </v>
      </c>
      <c r="DD216" s="76" t="str">
        <f t="shared" si="309"/>
        <v xml:space="preserve">Diez y </v>
      </c>
      <c r="DE216" s="76" t="str">
        <f t="shared" si="310"/>
        <v>Tres Pesos</v>
      </c>
      <c r="DF216" s="76" t="str">
        <f t="shared" si="311"/>
        <v xml:space="preserve">  Centavos</v>
      </c>
      <c r="DG216" s="76" t="str">
        <f t="shared" si="312"/>
        <v xml:space="preserve">  centavos</v>
      </c>
      <c r="DH216" s="76" t="str">
        <f t="shared" si="313"/>
        <v xml:space="preserve"> </v>
      </c>
      <c r="DI216" s="76" t="str">
        <f t="shared" si="314"/>
        <v/>
      </c>
      <c r="DJ216" s="76"/>
      <c r="DK216" s="76" t="str">
        <f t="shared" si="315"/>
        <v xml:space="preserve"> </v>
      </c>
      <c r="DL216" s="76" t="str">
        <f t="shared" si="316"/>
        <v/>
      </c>
      <c r="DM216" s="76"/>
      <c r="DN216" s="76" t="str">
        <f t="shared" si="317"/>
        <v xml:space="preserve"> </v>
      </c>
      <c r="DO216" s="76" t="str">
        <f t="shared" si="318"/>
        <v/>
      </c>
      <c r="DP216" s="76"/>
      <c r="DQ216" s="76" t="str">
        <f t="shared" si="319"/>
        <v xml:space="preserve"> </v>
      </c>
      <c r="DR216" s="76" t="str">
        <f t="shared" si="320"/>
        <v/>
      </c>
      <c r="DS216" s="76"/>
      <c r="DT216" s="76" t="str">
        <f t="shared" si="321"/>
        <v>Trece</v>
      </c>
      <c r="DU216" s="76" t="str">
        <f t="shared" si="322"/>
        <v xml:space="preserve"> Pesos</v>
      </c>
      <c r="DV216" s="76" t="str">
        <f t="shared" si="323"/>
        <v xml:space="preserve"> </v>
      </c>
      <c r="DW216" s="76" t="str">
        <f t="shared" si="324"/>
        <v/>
      </c>
      <c r="DX216" s="76"/>
      <c r="DY216" s="76"/>
      <c r="DZ216" s="76"/>
      <c r="EA216" s="76" t="str">
        <f t="shared" si="325"/>
        <v xml:space="preserve"> </v>
      </c>
      <c r="EB216" s="76"/>
      <c r="EC216" s="76"/>
      <c r="ED216" s="76" t="str">
        <f t="shared" si="326"/>
        <v xml:space="preserve"> </v>
      </c>
      <c r="EE216" s="76"/>
      <c r="EF216" s="76"/>
      <c r="EG216" s="79" t="str">
        <f t="shared" si="327"/>
        <v xml:space="preserve"> </v>
      </c>
      <c r="EH216" s="76"/>
      <c r="EI216" s="76"/>
      <c r="EJ216" s="79" t="str">
        <f t="shared" si="328"/>
        <v xml:space="preserve"> </v>
      </c>
      <c r="EK216" s="76"/>
      <c r="EL216" s="76"/>
      <c r="EM216" s="79" t="str">
        <f t="shared" si="329"/>
        <v>Doscientos Trece Pesos</v>
      </c>
      <c r="EN216" s="79"/>
      <c r="EO216" s="79" t="str">
        <f t="shared" si="330"/>
        <v xml:space="preserve"> </v>
      </c>
      <c r="EP216" s="76"/>
    </row>
    <row r="217" spans="1:146" hidden="1" x14ac:dyDescent="0.2">
      <c r="A217" s="74">
        <v>214</v>
      </c>
      <c r="B217" s="75" t="str">
        <f t="shared" si="260"/>
        <v>Doscientos Catorce Pesos M/L</v>
      </c>
      <c r="C217" s="76"/>
      <c r="D217" s="77">
        <f t="shared" si="261"/>
        <v>214</v>
      </c>
      <c r="E217" s="76" t="str">
        <f t="shared" si="262"/>
        <v/>
      </c>
      <c r="F217" s="76" t="str">
        <f t="shared" si="263"/>
        <v xml:space="preserve"> Pesos</v>
      </c>
      <c r="G217" s="76" t="str">
        <f t="shared" si="264"/>
        <v xml:space="preserve">  billones</v>
      </c>
      <c r="H217" s="76"/>
      <c r="I217" s="76" t="str">
        <f t="shared" si="265"/>
        <v xml:space="preserve"> Pesos</v>
      </c>
      <c r="J217" s="76" t="s">
        <v>79</v>
      </c>
      <c r="K217" s="76"/>
      <c r="L217" s="76" t="str">
        <f t="shared" si="266"/>
        <v xml:space="preserve"> Pesos</v>
      </c>
      <c r="M217" s="76" t="str">
        <f t="shared" si="267"/>
        <v xml:space="preserve">  millones</v>
      </c>
      <c r="N217" s="76"/>
      <c r="O217" s="76" t="str">
        <f t="shared" si="268"/>
        <v xml:space="preserve"> Pesos</v>
      </c>
      <c r="P217" s="76" t="s">
        <v>79</v>
      </c>
      <c r="Q217" s="76"/>
      <c r="R217" s="76" t="str">
        <f t="shared" si="269"/>
        <v xml:space="preserve"> y </v>
      </c>
      <c r="S217" s="76" t="str">
        <f t="shared" si="270"/>
        <v xml:space="preserve"> Pesos</v>
      </c>
      <c r="T217" s="76" t="str">
        <f t="shared" si="271"/>
        <v xml:space="preserve"> Centavos</v>
      </c>
      <c r="U217" s="76" t="str">
        <f t="shared" si="272"/>
        <v xml:space="preserve"> centavos</v>
      </c>
      <c r="V217" s="76">
        <v>15</v>
      </c>
      <c r="W217" s="76">
        <v>14</v>
      </c>
      <c r="X217" s="76">
        <v>13</v>
      </c>
      <c r="Y217" s="76">
        <v>12</v>
      </c>
      <c r="Z217" s="76">
        <v>11</v>
      </c>
      <c r="AA217" s="76">
        <v>10</v>
      </c>
      <c r="AB217" s="76">
        <v>9</v>
      </c>
      <c r="AC217" s="76">
        <f t="shared" si="332"/>
        <v>8</v>
      </c>
      <c r="AD217" s="76">
        <f t="shared" si="332"/>
        <v>7</v>
      </c>
      <c r="AE217" s="76">
        <f t="shared" si="332"/>
        <v>6</v>
      </c>
      <c r="AF217" s="76">
        <f t="shared" si="332"/>
        <v>5</v>
      </c>
      <c r="AG217" s="76">
        <f t="shared" si="332"/>
        <v>4</v>
      </c>
      <c r="AH217" s="76">
        <f t="shared" si="332"/>
        <v>3</v>
      </c>
      <c r="AI217" s="76">
        <f t="shared" si="332"/>
        <v>2</v>
      </c>
      <c r="AJ217" s="76">
        <f t="shared" si="332"/>
        <v>1</v>
      </c>
      <c r="AK217" s="76">
        <f t="shared" si="332"/>
        <v>0</v>
      </c>
      <c r="AL217" s="76">
        <f t="shared" si="332"/>
        <v>-1</v>
      </c>
      <c r="AM217" s="76">
        <f t="shared" si="332"/>
        <v>-2</v>
      </c>
      <c r="AN217" s="76"/>
      <c r="AO217" s="78">
        <f t="shared" si="331"/>
        <v>0</v>
      </c>
      <c r="AP217" s="78">
        <f t="shared" si="331"/>
        <v>0</v>
      </c>
      <c r="AQ217" s="78">
        <f t="shared" si="331"/>
        <v>0</v>
      </c>
      <c r="AR217" s="78">
        <f t="shared" si="331"/>
        <v>0</v>
      </c>
      <c r="AS217" s="78">
        <f t="shared" si="331"/>
        <v>0</v>
      </c>
      <c r="AT217" s="78">
        <f t="shared" si="331"/>
        <v>0</v>
      </c>
      <c r="AU217" s="78">
        <f t="shared" si="331"/>
        <v>0</v>
      </c>
      <c r="AV217" s="78">
        <f t="shared" si="331"/>
        <v>0</v>
      </c>
      <c r="AW217" s="78">
        <f t="shared" si="331"/>
        <v>0</v>
      </c>
      <c r="AX217" s="78">
        <f t="shared" si="331"/>
        <v>0</v>
      </c>
      <c r="AY217" s="78">
        <f t="shared" si="331"/>
        <v>0</v>
      </c>
      <c r="AZ217" s="78">
        <f t="shared" si="331"/>
        <v>0</v>
      </c>
      <c r="BA217" s="78">
        <f t="shared" si="249"/>
        <v>2</v>
      </c>
      <c r="BB217" s="78">
        <f t="shared" si="243"/>
        <v>21</v>
      </c>
      <c r="BC217" s="78">
        <f t="shared" si="243"/>
        <v>214</v>
      </c>
      <c r="BD217" s="78">
        <f t="shared" si="243"/>
        <v>2140</v>
      </c>
      <c r="BE217" s="78">
        <f t="shared" si="243"/>
        <v>21400</v>
      </c>
      <c r="BF217" s="76"/>
      <c r="BG217" s="76">
        <f t="shared" si="273"/>
        <v>0</v>
      </c>
      <c r="BH217" s="78">
        <f t="shared" si="274"/>
        <v>0</v>
      </c>
      <c r="BI217" s="78">
        <f t="shared" si="275"/>
        <v>0</v>
      </c>
      <c r="BJ217" s="78">
        <f t="shared" si="276"/>
        <v>0</v>
      </c>
      <c r="BK217" s="78">
        <f t="shared" si="277"/>
        <v>0</v>
      </c>
      <c r="BL217" s="78">
        <f t="shared" si="278"/>
        <v>0</v>
      </c>
      <c r="BM217" s="78">
        <f t="shared" si="279"/>
        <v>0</v>
      </c>
      <c r="BN217" s="78">
        <f t="shared" si="280"/>
        <v>0</v>
      </c>
      <c r="BO217" s="78">
        <f t="shared" si="281"/>
        <v>0</v>
      </c>
      <c r="BP217" s="78">
        <f t="shared" si="282"/>
        <v>0</v>
      </c>
      <c r="BQ217" s="78">
        <f t="shared" si="283"/>
        <v>0</v>
      </c>
      <c r="BR217" s="78">
        <f t="shared" si="284"/>
        <v>0</v>
      </c>
      <c r="BS217" s="78">
        <f t="shared" si="285"/>
        <v>200</v>
      </c>
      <c r="BT217" s="78">
        <f t="shared" si="286"/>
        <v>10</v>
      </c>
      <c r="BU217" s="78">
        <f t="shared" si="287"/>
        <v>4</v>
      </c>
      <c r="BV217" s="78">
        <f t="shared" si="288"/>
        <v>0</v>
      </c>
      <c r="BW217" s="78">
        <f t="shared" si="289"/>
        <v>0</v>
      </c>
      <c r="BX217" s="76"/>
      <c r="BY217" s="76"/>
      <c r="BZ217" s="78">
        <f t="shared" si="290"/>
        <v>0</v>
      </c>
      <c r="CA217" s="78"/>
      <c r="CB217" s="78"/>
      <c r="CC217" s="78">
        <f t="shared" si="291"/>
        <v>0</v>
      </c>
      <c r="CD217" s="78"/>
      <c r="CE217" s="78"/>
      <c r="CF217" s="78">
        <f t="shared" si="292"/>
        <v>0</v>
      </c>
      <c r="CG217" s="76"/>
      <c r="CH217" s="78"/>
      <c r="CI217" s="78">
        <f t="shared" si="293"/>
        <v>0</v>
      </c>
      <c r="CJ217" s="76"/>
      <c r="CK217" s="78"/>
      <c r="CL217" s="78">
        <f t="shared" si="294"/>
        <v>14</v>
      </c>
      <c r="CM217" s="76"/>
      <c r="CN217" s="78">
        <f t="shared" si="295"/>
        <v>0</v>
      </c>
      <c r="CO217" s="76"/>
      <c r="CP217" s="76"/>
      <c r="CQ217" s="76" t="str">
        <f t="shared" si="296"/>
        <v/>
      </c>
      <c r="CR217" s="76" t="str">
        <f t="shared" si="297"/>
        <v/>
      </c>
      <c r="CS217" s="76" t="str">
        <f t="shared" si="298"/>
        <v xml:space="preserve">   billones</v>
      </c>
      <c r="CT217" s="76" t="str">
        <f t="shared" si="299"/>
        <v/>
      </c>
      <c r="CU217" s="76" t="str">
        <f t="shared" si="300"/>
        <v/>
      </c>
      <c r="CV217" s="76" t="str">
        <f t="shared" si="301"/>
        <v xml:space="preserve">  mil</v>
      </c>
      <c r="CW217" s="76" t="str">
        <f t="shared" si="302"/>
        <v/>
      </c>
      <c r="CX217" s="76" t="str">
        <f t="shared" si="303"/>
        <v/>
      </c>
      <c r="CY217" s="76" t="str">
        <f t="shared" si="304"/>
        <v xml:space="preserve">   millones</v>
      </c>
      <c r="CZ217" s="76" t="str">
        <f t="shared" si="305"/>
        <v/>
      </c>
      <c r="DA217" s="76" t="str">
        <f t="shared" si="306"/>
        <v/>
      </c>
      <c r="DB217" s="76" t="str">
        <f t="shared" si="307"/>
        <v xml:space="preserve">  mil</v>
      </c>
      <c r="DC217" s="76" t="str">
        <f t="shared" si="308"/>
        <v xml:space="preserve">Doscientos </v>
      </c>
      <c r="DD217" s="76" t="str">
        <f t="shared" si="309"/>
        <v xml:space="preserve">Diez y </v>
      </c>
      <c r="DE217" s="76" t="str">
        <f t="shared" si="310"/>
        <v>Cuatro Pesos</v>
      </c>
      <c r="DF217" s="76" t="str">
        <f t="shared" si="311"/>
        <v xml:space="preserve">  Centavos</v>
      </c>
      <c r="DG217" s="76" t="str">
        <f t="shared" si="312"/>
        <v xml:space="preserve">  centavos</v>
      </c>
      <c r="DH217" s="76" t="str">
        <f t="shared" si="313"/>
        <v xml:space="preserve"> </v>
      </c>
      <c r="DI217" s="76" t="str">
        <f t="shared" si="314"/>
        <v/>
      </c>
      <c r="DJ217" s="76"/>
      <c r="DK217" s="76" t="str">
        <f t="shared" si="315"/>
        <v xml:space="preserve"> </v>
      </c>
      <c r="DL217" s="76" t="str">
        <f t="shared" si="316"/>
        <v/>
      </c>
      <c r="DM217" s="76"/>
      <c r="DN217" s="76" t="str">
        <f t="shared" si="317"/>
        <v xml:space="preserve"> </v>
      </c>
      <c r="DO217" s="76" t="str">
        <f t="shared" si="318"/>
        <v/>
      </c>
      <c r="DP217" s="76"/>
      <c r="DQ217" s="76" t="str">
        <f t="shared" si="319"/>
        <v xml:space="preserve"> </v>
      </c>
      <c r="DR217" s="76" t="str">
        <f t="shared" si="320"/>
        <v/>
      </c>
      <c r="DS217" s="76"/>
      <c r="DT217" s="76" t="str">
        <f t="shared" si="321"/>
        <v>Catorce</v>
      </c>
      <c r="DU217" s="76" t="str">
        <f t="shared" si="322"/>
        <v xml:space="preserve"> Pesos</v>
      </c>
      <c r="DV217" s="76" t="str">
        <f t="shared" si="323"/>
        <v xml:space="preserve"> </v>
      </c>
      <c r="DW217" s="76" t="str">
        <f t="shared" si="324"/>
        <v/>
      </c>
      <c r="DX217" s="76"/>
      <c r="DY217" s="76"/>
      <c r="DZ217" s="76"/>
      <c r="EA217" s="76" t="str">
        <f t="shared" si="325"/>
        <v xml:space="preserve"> </v>
      </c>
      <c r="EB217" s="76"/>
      <c r="EC217" s="76"/>
      <c r="ED217" s="76" t="str">
        <f t="shared" si="326"/>
        <v xml:space="preserve"> </v>
      </c>
      <c r="EE217" s="76"/>
      <c r="EF217" s="76"/>
      <c r="EG217" s="79" t="str">
        <f t="shared" si="327"/>
        <v xml:space="preserve"> </v>
      </c>
      <c r="EH217" s="76"/>
      <c r="EI217" s="76"/>
      <c r="EJ217" s="79" t="str">
        <f t="shared" si="328"/>
        <v xml:space="preserve"> </v>
      </c>
      <c r="EK217" s="76"/>
      <c r="EL217" s="76"/>
      <c r="EM217" s="79" t="str">
        <f t="shared" si="329"/>
        <v>Doscientos Catorce Pesos</v>
      </c>
      <c r="EN217" s="79"/>
      <c r="EO217" s="79" t="str">
        <f t="shared" si="330"/>
        <v xml:space="preserve"> </v>
      </c>
      <c r="EP217" s="76"/>
    </row>
    <row r="218" spans="1:146" hidden="1" x14ac:dyDescent="0.2">
      <c r="A218" s="74">
        <v>215</v>
      </c>
      <c r="B218" s="75" t="str">
        <f t="shared" si="260"/>
        <v>Doscientos Quince Pesos M/L</v>
      </c>
      <c r="C218" s="76"/>
      <c r="D218" s="77">
        <f t="shared" si="261"/>
        <v>215</v>
      </c>
      <c r="E218" s="76" t="str">
        <f t="shared" si="262"/>
        <v/>
      </c>
      <c r="F218" s="76" t="str">
        <f t="shared" si="263"/>
        <v xml:space="preserve"> Pesos</v>
      </c>
      <c r="G218" s="76" t="str">
        <f t="shared" si="264"/>
        <v xml:space="preserve">  billones</v>
      </c>
      <c r="H218" s="76"/>
      <c r="I218" s="76" t="str">
        <f t="shared" si="265"/>
        <v xml:space="preserve"> Pesos</v>
      </c>
      <c r="J218" s="76" t="s">
        <v>79</v>
      </c>
      <c r="K218" s="76"/>
      <c r="L218" s="76" t="str">
        <f t="shared" si="266"/>
        <v xml:space="preserve"> Pesos</v>
      </c>
      <c r="M218" s="76" t="str">
        <f t="shared" si="267"/>
        <v xml:space="preserve">  millones</v>
      </c>
      <c r="N218" s="76"/>
      <c r="O218" s="76" t="str">
        <f t="shared" si="268"/>
        <v xml:space="preserve"> Pesos</v>
      </c>
      <c r="P218" s="76" t="s">
        <v>79</v>
      </c>
      <c r="Q218" s="76"/>
      <c r="R218" s="76" t="str">
        <f t="shared" si="269"/>
        <v xml:space="preserve"> y </v>
      </c>
      <c r="S218" s="76" t="str">
        <f t="shared" si="270"/>
        <v xml:space="preserve"> Pesos</v>
      </c>
      <c r="T218" s="76" t="str">
        <f t="shared" si="271"/>
        <v xml:space="preserve"> Centavos</v>
      </c>
      <c r="U218" s="76" t="str">
        <f t="shared" si="272"/>
        <v xml:space="preserve"> centavos</v>
      </c>
      <c r="V218" s="76">
        <v>15</v>
      </c>
      <c r="W218" s="76">
        <v>14</v>
      </c>
      <c r="X218" s="76">
        <v>13</v>
      </c>
      <c r="Y218" s="76">
        <v>12</v>
      </c>
      <c r="Z218" s="76">
        <v>11</v>
      </c>
      <c r="AA218" s="76">
        <v>10</v>
      </c>
      <c r="AB218" s="76">
        <v>9</v>
      </c>
      <c r="AC218" s="76">
        <f t="shared" si="332"/>
        <v>8</v>
      </c>
      <c r="AD218" s="76">
        <f t="shared" si="332"/>
        <v>7</v>
      </c>
      <c r="AE218" s="76">
        <f t="shared" si="332"/>
        <v>6</v>
      </c>
      <c r="AF218" s="76">
        <f t="shared" si="332"/>
        <v>5</v>
      </c>
      <c r="AG218" s="76">
        <f t="shared" si="332"/>
        <v>4</v>
      </c>
      <c r="AH218" s="76">
        <f t="shared" si="332"/>
        <v>3</v>
      </c>
      <c r="AI218" s="76">
        <f t="shared" si="332"/>
        <v>2</v>
      </c>
      <c r="AJ218" s="76">
        <f t="shared" si="332"/>
        <v>1</v>
      </c>
      <c r="AK218" s="76">
        <f t="shared" si="332"/>
        <v>0</v>
      </c>
      <c r="AL218" s="76">
        <f t="shared" si="332"/>
        <v>-1</v>
      </c>
      <c r="AM218" s="76">
        <f t="shared" si="332"/>
        <v>-2</v>
      </c>
      <c r="AN218" s="76"/>
      <c r="AO218" s="78">
        <f t="shared" si="331"/>
        <v>0</v>
      </c>
      <c r="AP218" s="78">
        <f t="shared" si="331"/>
        <v>0</v>
      </c>
      <c r="AQ218" s="78">
        <f t="shared" si="331"/>
        <v>0</v>
      </c>
      <c r="AR218" s="78">
        <f t="shared" si="331"/>
        <v>0</v>
      </c>
      <c r="AS218" s="78">
        <f t="shared" si="331"/>
        <v>0</v>
      </c>
      <c r="AT218" s="78">
        <f t="shared" si="331"/>
        <v>0</v>
      </c>
      <c r="AU218" s="78">
        <f t="shared" si="331"/>
        <v>0</v>
      </c>
      <c r="AV218" s="78">
        <f t="shared" si="331"/>
        <v>0</v>
      </c>
      <c r="AW218" s="78">
        <f t="shared" si="331"/>
        <v>0</v>
      </c>
      <c r="AX218" s="78">
        <f t="shared" si="331"/>
        <v>0</v>
      </c>
      <c r="AY218" s="78">
        <f t="shared" si="331"/>
        <v>0</v>
      </c>
      <c r="AZ218" s="78">
        <f t="shared" si="331"/>
        <v>0</v>
      </c>
      <c r="BA218" s="78">
        <f t="shared" si="249"/>
        <v>2</v>
      </c>
      <c r="BB218" s="78">
        <f t="shared" si="243"/>
        <v>21</v>
      </c>
      <c r="BC218" s="78">
        <f t="shared" si="243"/>
        <v>215</v>
      </c>
      <c r="BD218" s="78">
        <f t="shared" si="243"/>
        <v>2150</v>
      </c>
      <c r="BE218" s="78">
        <f t="shared" si="243"/>
        <v>21500</v>
      </c>
      <c r="BF218" s="76"/>
      <c r="BG218" s="76">
        <f t="shared" si="273"/>
        <v>0</v>
      </c>
      <c r="BH218" s="78">
        <f t="shared" si="274"/>
        <v>0</v>
      </c>
      <c r="BI218" s="78">
        <f t="shared" si="275"/>
        <v>0</v>
      </c>
      <c r="BJ218" s="78">
        <f t="shared" si="276"/>
        <v>0</v>
      </c>
      <c r="BK218" s="78">
        <f t="shared" si="277"/>
        <v>0</v>
      </c>
      <c r="BL218" s="78">
        <f t="shared" si="278"/>
        <v>0</v>
      </c>
      <c r="BM218" s="78">
        <f t="shared" si="279"/>
        <v>0</v>
      </c>
      <c r="BN218" s="78">
        <f t="shared" si="280"/>
        <v>0</v>
      </c>
      <c r="BO218" s="78">
        <f t="shared" si="281"/>
        <v>0</v>
      </c>
      <c r="BP218" s="78">
        <f t="shared" si="282"/>
        <v>0</v>
      </c>
      <c r="BQ218" s="78">
        <f t="shared" si="283"/>
        <v>0</v>
      </c>
      <c r="BR218" s="78">
        <f t="shared" si="284"/>
        <v>0</v>
      </c>
      <c r="BS218" s="78">
        <f t="shared" si="285"/>
        <v>200</v>
      </c>
      <c r="BT218" s="78">
        <f t="shared" si="286"/>
        <v>10</v>
      </c>
      <c r="BU218" s="78">
        <f t="shared" si="287"/>
        <v>5</v>
      </c>
      <c r="BV218" s="78">
        <f t="shared" si="288"/>
        <v>0</v>
      </c>
      <c r="BW218" s="78">
        <f t="shared" si="289"/>
        <v>0</v>
      </c>
      <c r="BX218" s="76"/>
      <c r="BY218" s="76"/>
      <c r="BZ218" s="78">
        <f t="shared" si="290"/>
        <v>0</v>
      </c>
      <c r="CA218" s="78"/>
      <c r="CB218" s="78"/>
      <c r="CC218" s="78">
        <f t="shared" si="291"/>
        <v>0</v>
      </c>
      <c r="CD218" s="78"/>
      <c r="CE218" s="78"/>
      <c r="CF218" s="78">
        <f t="shared" si="292"/>
        <v>0</v>
      </c>
      <c r="CG218" s="76"/>
      <c r="CH218" s="78"/>
      <c r="CI218" s="78">
        <f t="shared" si="293"/>
        <v>0</v>
      </c>
      <c r="CJ218" s="76"/>
      <c r="CK218" s="78"/>
      <c r="CL218" s="78">
        <f t="shared" si="294"/>
        <v>15</v>
      </c>
      <c r="CM218" s="76"/>
      <c r="CN218" s="78">
        <f t="shared" si="295"/>
        <v>0</v>
      </c>
      <c r="CO218" s="76"/>
      <c r="CP218" s="76"/>
      <c r="CQ218" s="76" t="str">
        <f t="shared" si="296"/>
        <v/>
      </c>
      <c r="CR218" s="76" t="str">
        <f t="shared" si="297"/>
        <v/>
      </c>
      <c r="CS218" s="76" t="str">
        <f t="shared" si="298"/>
        <v xml:space="preserve">   billones</v>
      </c>
      <c r="CT218" s="76" t="str">
        <f t="shared" si="299"/>
        <v/>
      </c>
      <c r="CU218" s="76" t="str">
        <f t="shared" si="300"/>
        <v/>
      </c>
      <c r="CV218" s="76" t="str">
        <f t="shared" si="301"/>
        <v xml:space="preserve">  mil</v>
      </c>
      <c r="CW218" s="76" t="str">
        <f t="shared" si="302"/>
        <v/>
      </c>
      <c r="CX218" s="76" t="str">
        <f t="shared" si="303"/>
        <v/>
      </c>
      <c r="CY218" s="76" t="str">
        <f t="shared" si="304"/>
        <v xml:space="preserve">   millones</v>
      </c>
      <c r="CZ218" s="76" t="str">
        <f t="shared" si="305"/>
        <v/>
      </c>
      <c r="DA218" s="76" t="str">
        <f t="shared" si="306"/>
        <v/>
      </c>
      <c r="DB218" s="76" t="str">
        <f t="shared" si="307"/>
        <v xml:space="preserve">  mil</v>
      </c>
      <c r="DC218" s="76" t="str">
        <f t="shared" si="308"/>
        <v xml:space="preserve">Doscientos </v>
      </c>
      <c r="DD218" s="76" t="str">
        <f t="shared" si="309"/>
        <v xml:space="preserve">Diez y </v>
      </c>
      <c r="DE218" s="76" t="str">
        <f t="shared" si="310"/>
        <v>Cinco Pesos</v>
      </c>
      <c r="DF218" s="76" t="str">
        <f t="shared" si="311"/>
        <v xml:space="preserve">  Centavos</v>
      </c>
      <c r="DG218" s="76" t="str">
        <f t="shared" si="312"/>
        <v xml:space="preserve">  centavos</v>
      </c>
      <c r="DH218" s="76" t="str">
        <f t="shared" si="313"/>
        <v xml:space="preserve"> </v>
      </c>
      <c r="DI218" s="76" t="str">
        <f t="shared" si="314"/>
        <v/>
      </c>
      <c r="DJ218" s="76"/>
      <c r="DK218" s="76" t="str">
        <f t="shared" si="315"/>
        <v xml:space="preserve"> </v>
      </c>
      <c r="DL218" s="76" t="str">
        <f t="shared" si="316"/>
        <v/>
      </c>
      <c r="DM218" s="76"/>
      <c r="DN218" s="76" t="str">
        <f t="shared" si="317"/>
        <v xml:space="preserve"> </v>
      </c>
      <c r="DO218" s="76" t="str">
        <f t="shared" si="318"/>
        <v/>
      </c>
      <c r="DP218" s="76"/>
      <c r="DQ218" s="76" t="str">
        <f t="shared" si="319"/>
        <v xml:space="preserve"> </v>
      </c>
      <c r="DR218" s="76" t="str">
        <f t="shared" si="320"/>
        <v/>
      </c>
      <c r="DS218" s="76"/>
      <c r="DT218" s="76" t="str">
        <f t="shared" si="321"/>
        <v>Quince</v>
      </c>
      <c r="DU218" s="76" t="str">
        <f t="shared" si="322"/>
        <v xml:space="preserve"> Pesos</v>
      </c>
      <c r="DV218" s="76" t="str">
        <f t="shared" si="323"/>
        <v xml:space="preserve"> </v>
      </c>
      <c r="DW218" s="76" t="str">
        <f t="shared" si="324"/>
        <v/>
      </c>
      <c r="DX218" s="76"/>
      <c r="DY218" s="76"/>
      <c r="DZ218" s="76"/>
      <c r="EA218" s="76" t="str">
        <f t="shared" si="325"/>
        <v xml:space="preserve"> </v>
      </c>
      <c r="EB218" s="76"/>
      <c r="EC218" s="76"/>
      <c r="ED218" s="76" t="str">
        <f t="shared" si="326"/>
        <v xml:space="preserve"> </v>
      </c>
      <c r="EE218" s="76"/>
      <c r="EF218" s="76"/>
      <c r="EG218" s="79" t="str">
        <f t="shared" si="327"/>
        <v xml:space="preserve"> </v>
      </c>
      <c r="EH218" s="76"/>
      <c r="EI218" s="76"/>
      <c r="EJ218" s="79" t="str">
        <f t="shared" si="328"/>
        <v xml:space="preserve"> </v>
      </c>
      <c r="EK218" s="76"/>
      <c r="EL218" s="76"/>
      <c r="EM218" s="79" t="str">
        <f t="shared" si="329"/>
        <v>Doscientos Quince Pesos</v>
      </c>
      <c r="EN218" s="79"/>
      <c r="EO218" s="79" t="str">
        <f t="shared" si="330"/>
        <v xml:space="preserve"> </v>
      </c>
      <c r="EP218" s="76"/>
    </row>
    <row r="219" spans="1:146" hidden="1" x14ac:dyDescent="0.2">
      <c r="A219" s="74">
        <v>216</v>
      </c>
      <c r="B219" s="75" t="str">
        <f t="shared" si="260"/>
        <v>Doscientos Dieciseis Pesos M/L</v>
      </c>
      <c r="C219" s="76"/>
      <c r="D219" s="77">
        <f t="shared" si="261"/>
        <v>216</v>
      </c>
      <c r="E219" s="76" t="str">
        <f t="shared" si="262"/>
        <v/>
      </c>
      <c r="F219" s="76" t="str">
        <f t="shared" si="263"/>
        <v xml:space="preserve"> Pesos</v>
      </c>
      <c r="G219" s="76" t="str">
        <f t="shared" si="264"/>
        <v xml:space="preserve">  billones</v>
      </c>
      <c r="H219" s="76"/>
      <c r="I219" s="76" t="str">
        <f t="shared" si="265"/>
        <v xml:space="preserve"> Pesos</v>
      </c>
      <c r="J219" s="76" t="s">
        <v>79</v>
      </c>
      <c r="K219" s="76"/>
      <c r="L219" s="76" t="str">
        <f t="shared" si="266"/>
        <v xml:space="preserve"> Pesos</v>
      </c>
      <c r="M219" s="76" t="str">
        <f t="shared" si="267"/>
        <v xml:space="preserve">  millones</v>
      </c>
      <c r="N219" s="76"/>
      <c r="O219" s="76" t="str">
        <f t="shared" si="268"/>
        <v xml:space="preserve"> Pesos</v>
      </c>
      <c r="P219" s="76" t="s">
        <v>79</v>
      </c>
      <c r="Q219" s="76"/>
      <c r="R219" s="76" t="str">
        <f t="shared" si="269"/>
        <v xml:space="preserve"> y </v>
      </c>
      <c r="S219" s="76" t="str">
        <f t="shared" si="270"/>
        <v xml:space="preserve"> Pesos</v>
      </c>
      <c r="T219" s="76" t="str">
        <f t="shared" si="271"/>
        <v xml:space="preserve"> Centavos</v>
      </c>
      <c r="U219" s="76" t="str">
        <f t="shared" si="272"/>
        <v xml:space="preserve"> centavos</v>
      </c>
      <c r="V219" s="76">
        <v>15</v>
      </c>
      <c r="W219" s="76">
        <v>14</v>
      </c>
      <c r="X219" s="76">
        <v>13</v>
      </c>
      <c r="Y219" s="76">
        <v>12</v>
      </c>
      <c r="Z219" s="76">
        <v>11</v>
      </c>
      <c r="AA219" s="76">
        <v>10</v>
      </c>
      <c r="AB219" s="76">
        <v>9</v>
      </c>
      <c r="AC219" s="76">
        <f t="shared" si="332"/>
        <v>8</v>
      </c>
      <c r="AD219" s="76">
        <f t="shared" si="332"/>
        <v>7</v>
      </c>
      <c r="AE219" s="76">
        <f t="shared" si="332"/>
        <v>6</v>
      </c>
      <c r="AF219" s="76">
        <f t="shared" si="332"/>
        <v>5</v>
      </c>
      <c r="AG219" s="76">
        <f t="shared" si="332"/>
        <v>4</v>
      </c>
      <c r="AH219" s="76">
        <f t="shared" si="332"/>
        <v>3</v>
      </c>
      <c r="AI219" s="76">
        <f t="shared" si="332"/>
        <v>2</v>
      </c>
      <c r="AJ219" s="76">
        <f t="shared" si="332"/>
        <v>1</v>
      </c>
      <c r="AK219" s="76">
        <f t="shared" si="332"/>
        <v>0</v>
      </c>
      <c r="AL219" s="76">
        <f t="shared" si="332"/>
        <v>-1</v>
      </c>
      <c r="AM219" s="76">
        <f t="shared" si="332"/>
        <v>-2</v>
      </c>
      <c r="AN219" s="76"/>
      <c r="AO219" s="78">
        <f t="shared" si="331"/>
        <v>0</v>
      </c>
      <c r="AP219" s="78">
        <f t="shared" si="331"/>
        <v>0</v>
      </c>
      <c r="AQ219" s="78">
        <f t="shared" si="331"/>
        <v>0</v>
      </c>
      <c r="AR219" s="78">
        <f t="shared" si="331"/>
        <v>0</v>
      </c>
      <c r="AS219" s="78">
        <f t="shared" si="331"/>
        <v>0</v>
      </c>
      <c r="AT219" s="78">
        <f t="shared" si="331"/>
        <v>0</v>
      </c>
      <c r="AU219" s="78">
        <f t="shared" si="331"/>
        <v>0</v>
      </c>
      <c r="AV219" s="78">
        <f t="shared" si="331"/>
        <v>0</v>
      </c>
      <c r="AW219" s="78">
        <f t="shared" si="331"/>
        <v>0</v>
      </c>
      <c r="AX219" s="78">
        <f t="shared" si="331"/>
        <v>0</v>
      </c>
      <c r="AY219" s="78">
        <f t="shared" si="331"/>
        <v>0</v>
      </c>
      <c r="AZ219" s="78">
        <f t="shared" si="331"/>
        <v>0</v>
      </c>
      <c r="BA219" s="78">
        <f t="shared" si="249"/>
        <v>2</v>
      </c>
      <c r="BB219" s="78">
        <f t="shared" si="243"/>
        <v>21</v>
      </c>
      <c r="BC219" s="78">
        <f t="shared" si="243"/>
        <v>216</v>
      </c>
      <c r="BD219" s="78">
        <f t="shared" si="243"/>
        <v>2160</v>
      </c>
      <c r="BE219" s="78">
        <f t="shared" si="243"/>
        <v>21600</v>
      </c>
      <c r="BF219" s="76"/>
      <c r="BG219" s="76">
        <f t="shared" si="273"/>
        <v>0</v>
      </c>
      <c r="BH219" s="78">
        <f t="shared" si="274"/>
        <v>0</v>
      </c>
      <c r="BI219" s="78">
        <f t="shared" si="275"/>
        <v>0</v>
      </c>
      <c r="BJ219" s="78">
        <f t="shared" si="276"/>
        <v>0</v>
      </c>
      <c r="BK219" s="78">
        <f t="shared" si="277"/>
        <v>0</v>
      </c>
      <c r="BL219" s="78">
        <f t="shared" si="278"/>
        <v>0</v>
      </c>
      <c r="BM219" s="78">
        <f t="shared" si="279"/>
        <v>0</v>
      </c>
      <c r="BN219" s="78">
        <f t="shared" si="280"/>
        <v>0</v>
      </c>
      <c r="BO219" s="78">
        <f t="shared" si="281"/>
        <v>0</v>
      </c>
      <c r="BP219" s="78">
        <f t="shared" si="282"/>
        <v>0</v>
      </c>
      <c r="BQ219" s="78">
        <f t="shared" si="283"/>
        <v>0</v>
      </c>
      <c r="BR219" s="78">
        <f t="shared" si="284"/>
        <v>0</v>
      </c>
      <c r="BS219" s="78">
        <f t="shared" si="285"/>
        <v>200</v>
      </c>
      <c r="BT219" s="78">
        <f t="shared" si="286"/>
        <v>10</v>
      </c>
      <c r="BU219" s="78">
        <f t="shared" si="287"/>
        <v>6</v>
      </c>
      <c r="BV219" s="78">
        <f t="shared" si="288"/>
        <v>0</v>
      </c>
      <c r="BW219" s="78">
        <f t="shared" si="289"/>
        <v>0</v>
      </c>
      <c r="BX219" s="76"/>
      <c r="BY219" s="76"/>
      <c r="BZ219" s="78">
        <f t="shared" si="290"/>
        <v>0</v>
      </c>
      <c r="CA219" s="78"/>
      <c r="CB219" s="78"/>
      <c r="CC219" s="78">
        <f t="shared" si="291"/>
        <v>0</v>
      </c>
      <c r="CD219" s="78"/>
      <c r="CE219" s="78"/>
      <c r="CF219" s="78">
        <f t="shared" si="292"/>
        <v>0</v>
      </c>
      <c r="CG219" s="76"/>
      <c r="CH219" s="78"/>
      <c r="CI219" s="78">
        <f t="shared" si="293"/>
        <v>0</v>
      </c>
      <c r="CJ219" s="76"/>
      <c r="CK219" s="78"/>
      <c r="CL219" s="78">
        <f t="shared" si="294"/>
        <v>16</v>
      </c>
      <c r="CM219" s="76"/>
      <c r="CN219" s="78">
        <f t="shared" si="295"/>
        <v>0</v>
      </c>
      <c r="CO219" s="76"/>
      <c r="CP219" s="76"/>
      <c r="CQ219" s="76" t="str">
        <f t="shared" si="296"/>
        <v/>
      </c>
      <c r="CR219" s="76" t="str">
        <f t="shared" si="297"/>
        <v/>
      </c>
      <c r="CS219" s="76" t="str">
        <f t="shared" si="298"/>
        <v xml:space="preserve">   billones</v>
      </c>
      <c r="CT219" s="76" t="str">
        <f t="shared" si="299"/>
        <v/>
      </c>
      <c r="CU219" s="76" t="str">
        <f t="shared" si="300"/>
        <v/>
      </c>
      <c r="CV219" s="76" t="str">
        <f t="shared" si="301"/>
        <v xml:space="preserve">  mil</v>
      </c>
      <c r="CW219" s="76" t="str">
        <f t="shared" si="302"/>
        <v/>
      </c>
      <c r="CX219" s="76" t="str">
        <f t="shared" si="303"/>
        <v/>
      </c>
      <c r="CY219" s="76" t="str">
        <f t="shared" si="304"/>
        <v xml:space="preserve">   millones</v>
      </c>
      <c r="CZ219" s="76" t="str">
        <f t="shared" si="305"/>
        <v/>
      </c>
      <c r="DA219" s="76" t="str">
        <f t="shared" si="306"/>
        <v/>
      </c>
      <c r="DB219" s="76" t="str">
        <f t="shared" si="307"/>
        <v xml:space="preserve">  mil</v>
      </c>
      <c r="DC219" s="76" t="str">
        <f t="shared" si="308"/>
        <v xml:space="preserve">Doscientos </v>
      </c>
      <c r="DD219" s="76" t="str">
        <f t="shared" si="309"/>
        <v xml:space="preserve">Diez y </v>
      </c>
      <c r="DE219" s="76" t="str">
        <f t="shared" si="310"/>
        <v>Seis Pesos</v>
      </c>
      <c r="DF219" s="76" t="str">
        <f t="shared" si="311"/>
        <v xml:space="preserve">  Centavos</v>
      </c>
      <c r="DG219" s="76" t="str">
        <f t="shared" si="312"/>
        <v xml:space="preserve">  centavos</v>
      </c>
      <c r="DH219" s="76" t="str">
        <f t="shared" si="313"/>
        <v xml:space="preserve"> </v>
      </c>
      <c r="DI219" s="76" t="str">
        <f t="shared" si="314"/>
        <v/>
      </c>
      <c r="DJ219" s="76"/>
      <c r="DK219" s="76" t="str">
        <f t="shared" si="315"/>
        <v xml:space="preserve"> </v>
      </c>
      <c r="DL219" s="76" t="str">
        <f t="shared" si="316"/>
        <v/>
      </c>
      <c r="DM219" s="76"/>
      <c r="DN219" s="76" t="str">
        <f t="shared" si="317"/>
        <v xml:space="preserve"> </v>
      </c>
      <c r="DO219" s="76" t="str">
        <f t="shared" si="318"/>
        <v/>
      </c>
      <c r="DP219" s="76"/>
      <c r="DQ219" s="76" t="str">
        <f t="shared" si="319"/>
        <v xml:space="preserve"> </v>
      </c>
      <c r="DR219" s="76" t="str">
        <f t="shared" si="320"/>
        <v/>
      </c>
      <c r="DS219" s="76"/>
      <c r="DT219" s="76" t="str">
        <f t="shared" si="321"/>
        <v>Dieciseis</v>
      </c>
      <c r="DU219" s="76" t="str">
        <f t="shared" si="322"/>
        <v xml:space="preserve"> Pesos</v>
      </c>
      <c r="DV219" s="76" t="str">
        <f t="shared" si="323"/>
        <v xml:space="preserve"> </v>
      </c>
      <c r="DW219" s="76" t="str">
        <f t="shared" si="324"/>
        <v/>
      </c>
      <c r="DX219" s="76"/>
      <c r="DY219" s="76"/>
      <c r="DZ219" s="76"/>
      <c r="EA219" s="76" t="str">
        <f t="shared" si="325"/>
        <v xml:space="preserve"> </v>
      </c>
      <c r="EB219" s="76"/>
      <c r="EC219" s="76"/>
      <c r="ED219" s="76" t="str">
        <f t="shared" si="326"/>
        <v xml:space="preserve"> </v>
      </c>
      <c r="EE219" s="76"/>
      <c r="EF219" s="76"/>
      <c r="EG219" s="79" t="str">
        <f t="shared" si="327"/>
        <v xml:space="preserve"> </v>
      </c>
      <c r="EH219" s="76"/>
      <c r="EI219" s="76"/>
      <c r="EJ219" s="79" t="str">
        <f t="shared" si="328"/>
        <v xml:space="preserve"> </v>
      </c>
      <c r="EK219" s="76"/>
      <c r="EL219" s="76"/>
      <c r="EM219" s="79" t="str">
        <f t="shared" si="329"/>
        <v>Doscientos Dieciseis Pesos</v>
      </c>
      <c r="EN219" s="79"/>
      <c r="EO219" s="79" t="str">
        <f t="shared" si="330"/>
        <v xml:space="preserve"> </v>
      </c>
      <c r="EP219" s="76"/>
    </row>
    <row r="220" spans="1:146" hidden="1" x14ac:dyDescent="0.2">
      <c r="A220" s="74">
        <v>217</v>
      </c>
      <c r="B220" s="75" t="str">
        <f t="shared" si="260"/>
        <v>Doscientos Diecisiete Pesos M/L</v>
      </c>
      <c r="C220" s="76"/>
      <c r="D220" s="77">
        <f t="shared" si="261"/>
        <v>217</v>
      </c>
      <c r="E220" s="76" t="str">
        <f t="shared" si="262"/>
        <v/>
      </c>
      <c r="F220" s="76" t="str">
        <f t="shared" si="263"/>
        <v xml:space="preserve"> Pesos</v>
      </c>
      <c r="G220" s="76" t="str">
        <f t="shared" si="264"/>
        <v xml:space="preserve">  billones</v>
      </c>
      <c r="H220" s="76"/>
      <c r="I220" s="76" t="str">
        <f t="shared" si="265"/>
        <v xml:space="preserve"> Pesos</v>
      </c>
      <c r="J220" s="76" t="s">
        <v>79</v>
      </c>
      <c r="K220" s="76"/>
      <c r="L220" s="76" t="str">
        <f t="shared" si="266"/>
        <v xml:space="preserve"> Pesos</v>
      </c>
      <c r="M220" s="76" t="str">
        <f t="shared" si="267"/>
        <v xml:space="preserve">  millones</v>
      </c>
      <c r="N220" s="76"/>
      <c r="O220" s="76" t="str">
        <f t="shared" si="268"/>
        <v xml:space="preserve"> Pesos</v>
      </c>
      <c r="P220" s="76" t="s">
        <v>79</v>
      </c>
      <c r="Q220" s="76"/>
      <c r="R220" s="76" t="str">
        <f t="shared" si="269"/>
        <v xml:space="preserve"> y </v>
      </c>
      <c r="S220" s="76" t="str">
        <f t="shared" si="270"/>
        <v xml:space="preserve"> Pesos</v>
      </c>
      <c r="T220" s="76" t="str">
        <f t="shared" si="271"/>
        <v xml:space="preserve"> Centavos</v>
      </c>
      <c r="U220" s="76" t="str">
        <f t="shared" si="272"/>
        <v xml:space="preserve"> centavos</v>
      </c>
      <c r="V220" s="76">
        <v>15</v>
      </c>
      <c r="W220" s="76">
        <v>14</v>
      </c>
      <c r="X220" s="76">
        <v>13</v>
      </c>
      <c r="Y220" s="76">
        <v>12</v>
      </c>
      <c r="Z220" s="76">
        <v>11</v>
      </c>
      <c r="AA220" s="76">
        <v>10</v>
      </c>
      <c r="AB220" s="76">
        <v>9</v>
      </c>
      <c r="AC220" s="76">
        <f t="shared" si="332"/>
        <v>8</v>
      </c>
      <c r="AD220" s="76">
        <f t="shared" si="332"/>
        <v>7</v>
      </c>
      <c r="AE220" s="76">
        <f t="shared" si="332"/>
        <v>6</v>
      </c>
      <c r="AF220" s="76">
        <f t="shared" si="332"/>
        <v>5</v>
      </c>
      <c r="AG220" s="76">
        <f t="shared" si="332"/>
        <v>4</v>
      </c>
      <c r="AH220" s="76">
        <f t="shared" si="332"/>
        <v>3</v>
      </c>
      <c r="AI220" s="76">
        <f t="shared" si="332"/>
        <v>2</v>
      </c>
      <c r="AJ220" s="76">
        <f t="shared" si="332"/>
        <v>1</v>
      </c>
      <c r="AK220" s="76">
        <f t="shared" si="332"/>
        <v>0</v>
      </c>
      <c r="AL220" s="76">
        <f t="shared" si="332"/>
        <v>-1</v>
      </c>
      <c r="AM220" s="76">
        <f t="shared" si="332"/>
        <v>-2</v>
      </c>
      <c r="AN220" s="76"/>
      <c r="AO220" s="78">
        <f t="shared" si="331"/>
        <v>0</v>
      </c>
      <c r="AP220" s="78">
        <f t="shared" si="331"/>
        <v>0</v>
      </c>
      <c r="AQ220" s="78">
        <f t="shared" si="331"/>
        <v>0</v>
      </c>
      <c r="AR220" s="78">
        <f t="shared" si="331"/>
        <v>0</v>
      </c>
      <c r="AS220" s="78">
        <f t="shared" si="331"/>
        <v>0</v>
      </c>
      <c r="AT220" s="78">
        <f t="shared" si="331"/>
        <v>0</v>
      </c>
      <c r="AU220" s="78">
        <f t="shared" si="331"/>
        <v>0</v>
      </c>
      <c r="AV220" s="78">
        <f t="shared" si="331"/>
        <v>0</v>
      </c>
      <c r="AW220" s="78">
        <f t="shared" si="331"/>
        <v>0</v>
      </c>
      <c r="AX220" s="78">
        <f t="shared" si="331"/>
        <v>0</v>
      </c>
      <c r="AY220" s="78">
        <f t="shared" si="331"/>
        <v>0</v>
      </c>
      <c r="AZ220" s="78">
        <f t="shared" si="331"/>
        <v>0</v>
      </c>
      <c r="BA220" s="78">
        <f t="shared" si="249"/>
        <v>2</v>
      </c>
      <c r="BB220" s="78">
        <f t="shared" si="249"/>
        <v>21</v>
      </c>
      <c r="BC220" s="78">
        <f t="shared" si="249"/>
        <v>217</v>
      </c>
      <c r="BD220" s="78">
        <f t="shared" si="249"/>
        <v>2170</v>
      </c>
      <c r="BE220" s="78">
        <f t="shared" si="249"/>
        <v>21700</v>
      </c>
      <c r="BF220" s="76"/>
      <c r="BG220" s="76">
        <f t="shared" si="273"/>
        <v>0</v>
      </c>
      <c r="BH220" s="78">
        <f t="shared" si="274"/>
        <v>0</v>
      </c>
      <c r="BI220" s="78">
        <f t="shared" si="275"/>
        <v>0</v>
      </c>
      <c r="BJ220" s="78">
        <f t="shared" si="276"/>
        <v>0</v>
      </c>
      <c r="BK220" s="78">
        <f t="shared" si="277"/>
        <v>0</v>
      </c>
      <c r="BL220" s="78">
        <f t="shared" si="278"/>
        <v>0</v>
      </c>
      <c r="BM220" s="78">
        <f t="shared" si="279"/>
        <v>0</v>
      </c>
      <c r="BN220" s="78">
        <f t="shared" si="280"/>
        <v>0</v>
      </c>
      <c r="BO220" s="78">
        <f t="shared" si="281"/>
        <v>0</v>
      </c>
      <c r="BP220" s="78">
        <f t="shared" si="282"/>
        <v>0</v>
      </c>
      <c r="BQ220" s="78">
        <f t="shared" si="283"/>
        <v>0</v>
      </c>
      <c r="BR220" s="78">
        <f t="shared" si="284"/>
        <v>0</v>
      </c>
      <c r="BS220" s="78">
        <f t="shared" si="285"/>
        <v>200</v>
      </c>
      <c r="BT220" s="78">
        <f t="shared" si="286"/>
        <v>10</v>
      </c>
      <c r="BU220" s="78">
        <f t="shared" si="287"/>
        <v>7</v>
      </c>
      <c r="BV220" s="78">
        <f t="shared" si="288"/>
        <v>0</v>
      </c>
      <c r="BW220" s="78">
        <f t="shared" si="289"/>
        <v>0</v>
      </c>
      <c r="BX220" s="76"/>
      <c r="BY220" s="76"/>
      <c r="BZ220" s="78">
        <f t="shared" si="290"/>
        <v>0</v>
      </c>
      <c r="CA220" s="78"/>
      <c r="CB220" s="78"/>
      <c r="CC220" s="78">
        <f t="shared" si="291"/>
        <v>0</v>
      </c>
      <c r="CD220" s="78"/>
      <c r="CE220" s="78"/>
      <c r="CF220" s="78">
        <f t="shared" si="292"/>
        <v>0</v>
      </c>
      <c r="CG220" s="76"/>
      <c r="CH220" s="78"/>
      <c r="CI220" s="78">
        <f t="shared" si="293"/>
        <v>0</v>
      </c>
      <c r="CJ220" s="76"/>
      <c r="CK220" s="78"/>
      <c r="CL220" s="78">
        <f t="shared" si="294"/>
        <v>17</v>
      </c>
      <c r="CM220" s="76"/>
      <c r="CN220" s="78">
        <f t="shared" si="295"/>
        <v>0</v>
      </c>
      <c r="CO220" s="76"/>
      <c r="CP220" s="76"/>
      <c r="CQ220" s="76" t="str">
        <f t="shared" si="296"/>
        <v/>
      </c>
      <c r="CR220" s="76" t="str">
        <f t="shared" si="297"/>
        <v/>
      </c>
      <c r="CS220" s="76" t="str">
        <f t="shared" si="298"/>
        <v xml:space="preserve">   billones</v>
      </c>
      <c r="CT220" s="76" t="str">
        <f t="shared" si="299"/>
        <v/>
      </c>
      <c r="CU220" s="76" t="str">
        <f t="shared" si="300"/>
        <v/>
      </c>
      <c r="CV220" s="76" t="str">
        <f t="shared" si="301"/>
        <v xml:space="preserve">  mil</v>
      </c>
      <c r="CW220" s="76" t="str">
        <f t="shared" si="302"/>
        <v/>
      </c>
      <c r="CX220" s="76" t="str">
        <f t="shared" si="303"/>
        <v/>
      </c>
      <c r="CY220" s="76" t="str">
        <f t="shared" si="304"/>
        <v xml:space="preserve">   millones</v>
      </c>
      <c r="CZ220" s="76" t="str">
        <f t="shared" si="305"/>
        <v/>
      </c>
      <c r="DA220" s="76" t="str">
        <f t="shared" si="306"/>
        <v/>
      </c>
      <c r="DB220" s="76" t="str">
        <f t="shared" si="307"/>
        <v xml:space="preserve">  mil</v>
      </c>
      <c r="DC220" s="76" t="str">
        <f t="shared" si="308"/>
        <v xml:space="preserve">Doscientos </v>
      </c>
      <c r="DD220" s="76" t="str">
        <f t="shared" si="309"/>
        <v xml:space="preserve">Diez y </v>
      </c>
      <c r="DE220" s="76" t="str">
        <f t="shared" si="310"/>
        <v>Siete Pesos</v>
      </c>
      <c r="DF220" s="76" t="str">
        <f t="shared" si="311"/>
        <v xml:space="preserve">  Centavos</v>
      </c>
      <c r="DG220" s="76" t="str">
        <f t="shared" si="312"/>
        <v xml:space="preserve">  centavos</v>
      </c>
      <c r="DH220" s="76" t="str">
        <f t="shared" si="313"/>
        <v xml:space="preserve"> </v>
      </c>
      <c r="DI220" s="76" t="str">
        <f t="shared" si="314"/>
        <v/>
      </c>
      <c r="DJ220" s="76"/>
      <c r="DK220" s="76" t="str">
        <f t="shared" si="315"/>
        <v xml:space="preserve"> </v>
      </c>
      <c r="DL220" s="76" t="str">
        <f t="shared" si="316"/>
        <v/>
      </c>
      <c r="DM220" s="76"/>
      <c r="DN220" s="76" t="str">
        <f t="shared" si="317"/>
        <v xml:space="preserve"> </v>
      </c>
      <c r="DO220" s="76" t="str">
        <f t="shared" si="318"/>
        <v/>
      </c>
      <c r="DP220" s="76"/>
      <c r="DQ220" s="76" t="str">
        <f t="shared" si="319"/>
        <v xml:space="preserve"> </v>
      </c>
      <c r="DR220" s="76" t="str">
        <f t="shared" si="320"/>
        <v/>
      </c>
      <c r="DS220" s="76"/>
      <c r="DT220" s="76" t="str">
        <f t="shared" si="321"/>
        <v>Diecisiete</v>
      </c>
      <c r="DU220" s="76" t="str">
        <f t="shared" si="322"/>
        <v xml:space="preserve"> Pesos</v>
      </c>
      <c r="DV220" s="76" t="str">
        <f t="shared" si="323"/>
        <v xml:space="preserve"> </v>
      </c>
      <c r="DW220" s="76" t="str">
        <f t="shared" si="324"/>
        <v/>
      </c>
      <c r="DX220" s="76"/>
      <c r="DY220" s="76"/>
      <c r="DZ220" s="76"/>
      <c r="EA220" s="76" t="str">
        <f t="shared" si="325"/>
        <v xml:space="preserve"> </v>
      </c>
      <c r="EB220" s="76"/>
      <c r="EC220" s="76"/>
      <c r="ED220" s="76" t="str">
        <f t="shared" si="326"/>
        <v xml:space="preserve"> </v>
      </c>
      <c r="EE220" s="76"/>
      <c r="EF220" s="76"/>
      <c r="EG220" s="79" t="str">
        <f t="shared" si="327"/>
        <v xml:space="preserve"> </v>
      </c>
      <c r="EH220" s="76"/>
      <c r="EI220" s="76"/>
      <c r="EJ220" s="79" t="str">
        <f t="shared" si="328"/>
        <v xml:space="preserve"> </v>
      </c>
      <c r="EK220" s="76"/>
      <c r="EL220" s="76"/>
      <c r="EM220" s="79" t="str">
        <f t="shared" si="329"/>
        <v>Doscientos Diecisiete Pesos</v>
      </c>
      <c r="EN220" s="79"/>
      <c r="EO220" s="79" t="str">
        <f t="shared" si="330"/>
        <v xml:space="preserve"> </v>
      </c>
      <c r="EP220" s="76"/>
    </row>
    <row r="221" spans="1:146" hidden="1" x14ac:dyDescent="0.2">
      <c r="A221" s="74">
        <v>218</v>
      </c>
      <c r="B221" s="75" t="str">
        <f t="shared" si="260"/>
        <v>Doscientos Dieciocho Pesos M/L</v>
      </c>
      <c r="C221" s="76"/>
      <c r="D221" s="77">
        <f t="shared" si="261"/>
        <v>218</v>
      </c>
      <c r="E221" s="76" t="str">
        <f t="shared" si="262"/>
        <v/>
      </c>
      <c r="F221" s="76" t="str">
        <f t="shared" si="263"/>
        <v xml:space="preserve"> Pesos</v>
      </c>
      <c r="G221" s="76" t="str">
        <f t="shared" si="264"/>
        <v xml:space="preserve">  billones</v>
      </c>
      <c r="H221" s="76"/>
      <c r="I221" s="76" t="str">
        <f t="shared" si="265"/>
        <v xml:space="preserve"> Pesos</v>
      </c>
      <c r="J221" s="76" t="s">
        <v>79</v>
      </c>
      <c r="K221" s="76"/>
      <c r="L221" s="76" t="str">
        <f t="shared" si="266"/>
        <v xml:space="preserve"> Pesos</v>
      </c>
      <c r="M221" s="76" t="str">
        <f t="shared" si="267"/>
        <v xml:space="preserve">  millones</v>
      </c>
      <c r="N221" s="76"/>
      <c r="O221" s="76" t="str">
        <f t="shared" si="268"/>
        <v xml:space="preserve"> Pesos</v>
      </c>
      <c r="P221" s="76" t="s">
        <v>79</v>
      </c>
      <c r="Q221" s="76"/>
      <c r="R221" s="76" t="str">
        <f t="shared" si="269"/>
        <v xml:space="preserve"> y </v>
      </c>
      <c r="S221" s="76" t="str">
        <f t="shared" si="270"/>
        <v xml:space="preserve"> Pesos</v>
      </c>
      <c r="T221" s="76" t="str">
        <f t="shared" si="271"/>
        <v xml:space="preserve"> Centavos</v>
      </c>
      <c r="U221" s="76" t="str">
        <f t="shared" si="272"/>
        <v xml:space="preserve"> centavos</v>
      </c>
      <c r="V221" s="76">
        <v>15</v>
      </c>
      <c r="W221" s="76">
        <v>14</v>
      </c>
      <c r="X221" s="76">
        <v>13</v>
      </c>
      <c r="Y221" s="76">
        <v>12</v>
      </c>
      <c r="Z221" s="76">
        <v>11</v>
      </c>
      <c r="AA221" s="76">
        <v>10</v>
      </c>
      <c r="AB221" s="76">
        <v>9</v>
      </c>
      <c r="AC221" s="76">
        <f t="shared" si="332"/>
        <v>8</v>
      </c>
      <c r="AD221" s="76">
        <f t="shared" si="332"/>
        <v>7</v>
      </c>
      <c r="AE221" s="76">
        <f t="shared" si="332"/>
        <v>6</v>
      </c>
      <c r="AF221" s="76">
        <f t="shared" si="332"/>
        <v>5</v>
      </c>
      <c r="AG221" s="76">
        <f t="shared" si="332"/>
        <v>4</v>
      </c>
      <c r="AH221" s="76">
        <f t="shared" si="332"/>
        <v>3</v>
      </c>
      <c r="AI221" s="76">
        <f t="shared" si="332"/>
        <v>2</v>
      </c>
      <c r="AJ221" s="76">
        <f t="shared" si="332"/>
        <v>1</v>
      </c>
      <c r="AK221" s="76">
        <f t="shared" si="332"/>
        <v>0</v>
      </c>
      <c r="AL221" s="76">
        <f t="shared" si="332"/>
        <v>-1</v>
      </c>
      <c r="AM221" s="76">
        <f t="shared" si="332"/>
        <v>-2</v>
      </c>
      <c r="AN221" s="76"/>
      <c r="AO221" s="78">
        <f t="shared" si="331"/>
        <v>0</v>
      </c>
      <c r="AP221" s="78">
        <f t="shared" si="331"/>
        <v>0</v>
      </c>
      <c r="AQ221" s="78">
        <f t="shared" si="331"/>
        <v>0</v>
      </c>
      <c r="AR221" s="78">
        <f t="shared" si="331"/>
        <v>0</v>
      </c>
      <c r="AS221" s="78">
        <f t="shared" si="331"/>
        <v>0</v>
      </c>
      <c r="AT221" s="78">
        <f t="shared" si="331"/>
        <v>0</v>
      </c>
      <c r="AU221" s="78">
        <f t="shared" si="331"/>
        <v>0</v>
      </c>
      <c r="AV221" s="78">
        <f t="shared" si="331"/>
        <v>0</v>
      </c>
      <c r="AW221" s="78">
        <f t="shared" si="331"/>
        <v>0</v>
      </c>
      <c r="AX221" s="78">
        <f t="shared" si="331"/>
        <v>0</v>
      </c>
      <c r="AY221" s="78">
        <f t="shared" si="331"/>
        <v>0</v>
      </c>
      <c r="AZ221" s="78">
        <f t="shared" si="331"/>
        <v>0</v>
      </c>
      <c r="BA221" s="78">
        <f t="shared" si="249"/>
        <v>2</v>
      </c>
      <c r="BB221" s="78">
        <f t="shared" si="249"/>
        <v>21</v>
      </c>
      <c r="BC221" s="78">
        <f t="shared" si="249"/>
        <v>218</v>
      </c>
      <c r="BD221" s="78">
        <f t="shared" si="249"/>
        <v>2180</v>
      </c>
      <c r="BE221" s="78">
        <f t="shared" si="249"/>
        <v>21800</v>
      </c>
      <c r="BF221" s="76"/>
      <c r="BG221" s="76">
        <f t="shared" si="273"/>
        <v>0</v>
      </c>
      <c r="BH221" s="78">
        <f t="shared" si="274"/>
        <v>0</v>
      </c>
      <c r="BI221" s="78">
        <f t="shared" si="275"/>
        <v>0</v>
      </c>
      <c r="BJ221" s="78">
        <f t="shared" si="276"/>
        <v>0</v>
      </c>
      <c r="BK221" s="78">
        <f t="shared" si="277"/>
        <v>0</v>
      </c>
      <c r="BL221" s="78">
        <f t="shared" si="278"/>
        <v>0</v>
      </c>
      <c r="BM221" s="78">
        <f t="shared" si="279"/>
        <v>0</v>
      </c>
      <c r="BN221" s="78">
        <f t="shared" si="280"/>
        <v>0</v>
      </c>
      <c r="BO221" s="78">
        <f t="shared" si="281"/>
        <v>0</v>
      </c>
      <c r="BP221" s="78">
        <f t="shared" si="282"/>
        <v>0</v>
      </c>
      <c r="BQ221" s="78">
        <f t="shared" si="283"/>
        <v>0</v>
      </c>
      <c r="BR221" s="78">
        <f t="shared" si="284"/>
        <v>0</v>
      </c>
      <c r="BS221" s="78">
        <f t="shared" si="285"/>
        <v>200</v>
      </c>
      <c r="BT221" s="78">
        <f t="shared" si="286"/>
        <v>10</v>
      </c>
      <c r="BU221" s="78">
        <f t="shared" si="287"/>
        <v>8</v>
      </c>
      <c r="BV221" s="78">
        <f t="shared" si="288"/>
        <v>0</v>
      </c>
      <c r="BW221" s="78">
        <f t="shared" si="289"/>
        <v>0</v>
      </c>
      <c r="BX221" s="76"/>
      <c r="BY221" s="76"/>
      <c r="BZ221" s="78">
        <f t="shared" si="290"/>
        <v>0</v>
      </c>
      <c r="CA221" s="78"/>
      <c r="CB221" s="78"/>
      <c r="CC221" s="78">
        <f t="shared" si="291"/>
        <v>0</v>
      </c>
      <c r="CD221" s="78"/>
      <c r="CE221" s="78"/>
      <c r="CF221" s="78">
        <f t="shared" si="292"/>
        <v>0</v>
      </c>
      <c r="CG221" s="76"/>
      <c r="CH221" s="78"/>
      <c r="CI221" s="78">
        <f t="shared" si="293"/>
        <v>0</v>
      </c>
      <c r="CJ221" s="76"/>
      <c r="CK221" s="78"/>
      <c r="CL221" s="78">
        <f t="shared" si="294"/>
        <v>18</v>
      </c>
      <c r="CM221" s="76"/>
      <c r="CN221" s="78">
        <f t="shared" si="295"/>
        <v>0</v>
      </c>
      <c r="CO221" s="76"/>
      <c r="CP221" s="76"/>
      <c r="CQ221" s="76" t="str">
        <f t="shared" si="296"/>
        <v/>
      </c>
      <c r="CR221" s="76" t="str">
        <f t="shared" si="297"/>
        <v/>
      </c>
      <c r="CS221" s="76" t="str">
        <f t="shared" si="298"/>
        <v xml:space="preserve">   billones</v>
      </c>
      <c r="CT221" s="76" t="str">
        <f t="shared" si="299"/>
        <v/>
      </c>
      <c r="CU221" s="76" t="str">
        <f t="shared" si="300"/>
        <v/>
      </c>
      <c r="CV221" s="76" t="str">
        <f t="shared" si="301"/>
        <v xml:space="preserve">  mil</v>
      </c>
      <c r="CW221" s="76" t="str">
        <f t="shared" si="302"/>
        <v/>
      </c>
      <c r="CX221" s="76" t="str">
        <f t="shared" si="303"/>
        <v/>
      </c>
      <c r="CY221" s="76" t="str">
        <f t="shared" si="304"/>
        <v xml:space="preserve">   millones</v>
      </c>
      <c r="CZ221" s="76" t="str">
        <f t="shared" si="305"/>
        <v/>
      </c>
      <c r="DA221" s="76" t="str">
        <f t="shared" si="306"/>
        <v/>
      </c>
      <c r="DB221" s="76" t="str">
        <f t="shared" si="307"/>
        <v xml:space="preserve">  mil</v>
      </c>
      <c r="DC221" s="76" t="str">
        <f t="shared" si="308"/>
        <v xml:space="preserve">Doscientos </v>
      </c>
      <c r="DD221" s="76" t="str">
        <f t="shared" si="309"/>
        <v xml:space="preserve">Diez y </v>
      </c>
      <c r="DE221" s="76" t="str">
        <f t="shared" si="310"/>
        <v>Ocho Pesos</v>
      </c>
      <c r="DF221" s="76" t="str">
        <f t="shared" si="311"/>
        <v xml:space="preserve">  Centavos</v>
      </c>
      <c r="DG221" s="76" t="str">
        <f t="shared" si="312"/>
        <v xml:space="preserve">  centavos</v>
      </c>
      <c r="DH221" s="76" t="str">
        <f t="shared" si="313"/>
        <v xml:space="preserve"> </v>
      </c>
      <c r="DI221" s="76" t="str">
        <f t="shared" si="314"/>
        <v/>
      </c>
      <c r="DJ221" s="76"/>
      <c r="DK221" s="76" t="str">
        <f t="shared" si="315"/>
        <v xml:space="preserve"> </v>
      </c>
      <c r="DL221" s="76" t="str">
        <f t="shared" si="316"/>
        <v/>
      </c>
      <c r="DM221" s="76"/>
      <c r="DN221" s="76" t="str">
        <f t="shared" si="317"/>
        <v xml:space="preserve"> </v>
      </c>
      <c r="DO221" s="76" t="str">
        <f t="shared" si="318"/>
        <v/>
      </c>
      <c r="DP221" s="76"/>
      <c r="DQ221" s="76" t="str">
        <f t="shared" si="319"/>
        <v xml:space="preserve"> </v>
      </c>
      <c r="DR221" s="76" t="str">
        <f t="shared" si="320"/>
        <v/>
      </c>
      <c r="DS221" s="76"/>
      <c r="DT221" s="76" t="str">
        <f t="shared" si="321"/>
        <v>Dieciocho</v>
      </c>
      <c r="DU221" s="76" t="str">
        <f t="shared" si="322"/>
        <v xml:space="preserve"> Pesos</v>
      </c>
      <c r="DV221" s="76" t="str">
        <f t="shared" si="323"/>
        <v xml:space="preserve"> </v>
      </c>
      <c r="DW221" s="76" t="str">
        <f t="shared" si="324"/>
        <v/>
      </c>
      <c r="DX221" s="76"/>
      <c r="DY221" s="76"/>
      <c r="DZ221" s="76"/>
      <c r="EA221" s="76" t="str">
        <f t="shared" si="325"/>
        <v xml:space="preserve"> </v>
      </c>
      <c r="EB221" s="76"/>
      <c r="EC221" s="76"/>
      <c r="ED221" s="76" t="str">
        <f t="shared" si="326"/>
        <v xml:space="preserve"> </v>
      </c>
      <c r="EE221" s="76"/>
      <c r="EF221" s="76"/>
      <c r="EG221" s="79" t="str">
        <f t="shared" si="327"/>
        <v xml:space="preserve"> </v>
      </c>
      <c r="EH221" s="76"/>
      <c r="EI221" s="76"/>
      <c r="EJ221" s="79" t="str">
        <f t="shared" si="328"/>
        <v xml:space="preserve"> </v>
      </c>
      <c r="EK221" s="76"/>
      <c r="EL221" s="76"/>
      <c r="EM221" s="79" t="str">
        <f t="shared" si="329"/>
        <v>Doscientos Dieciocho Pesos</v>
      </c>
      <c r="EN221" s="79"/>
      <c r="EO221" s="79" t="str">
        <f t="shared" si="330"/>
        <v xml:space="preserve"> </v>
      </c>
      <c r="EP221" s="76"/>
    </row>
    <row r="222" spans="1:146" hidden="1" x14ac:dyDescent="0.2">
      <c r="A222" s="74">
        <v>219</v>
      </c>
      <c r="B222" s="75" t="str">
        <f t="shared" si="260"/>
        <v>Doscientos Diecinueve Pesos M/L</v>
      </c>
      <c r="C222" s="76"/>
      <c r="D222" s="77">
        <f t="shared" si="261"/>
        <v>219</v>
      </c>
      <c r="E222" s="76" t="str">
        <f t="shared" si="262"/>
        <v/>
      </c>
      <c r="F222" s="76" t="str">
        <f t="shared" si="263"/>
        <v xml:space="preserve"> Pesos</v>
      </c>
      <c r="G222" s="76" t="str">
        <f t="shared" si="264"/>
        <v xml:space="preserve">  billones</v>
      </c>
      <c r="H222" s="76"/>
      <c r="I222" s="76" t="str">
        <f t="shared" si="265"/>
        <v xml:space="preserve"> Pesos</v>
      </c>
      <c r="J222" s="76" t="s">
        <v>79</v>
      </c>
      <c r="K222" s="76"/>
      <c r="L222" s="76" t="str">
        <f t="shared" si="266"/>
        <v xml:space="preserve"> Pesos</v>
      </c>
      <c r="M222" s="76" t="str">
        <f t="shared" si="267"/>
        <v xml:space="preserve">  millones</v>
      </c>
      <c r="N222" s="76"/>
      <c r="O222" s="76" t="str">
        <f t="shared" si="268"/>
        <v xml:space="preserve"> Pesos</v>
      </c>
      <c r="P222" s="76" t="s">
        <v>79</v>
      </c>
      <c r="Q222" s="76"/>
      <c r="R222" s="76" t="str">
        <f t="shared" si="269"/>
        <v xml:space="preserve"> y </v>
      </c>
      <c r="S222" s="76" t="str">
        <f t="shared" si="270"/>
        <v xml:space="preserve"> Pesos</v>
      </c>
      <c r="T222" s="76" t="str">
        <f t="shared" si="271"/>
        <v xml:space="preserve"> Centavos</v>
      </c>
      <c r="U222" s="76" t="str">
        <f t="shared" si="272"/>
        <v xml:space="preserve"> centavos</v>
      </c>
      <c r="V222" s="76">
        <v>15</v>
      </c>
      <c r="W222" s="76">
        <v>14</v>
      </c>
      <c r="X222" s="76">
        <v>13</v>
      </c>
      <c r="Y222" s="76">
        <v>12</v>
      </c>
      <c r="Z222" s="76">
        <v>11</v>
      </c>
      <c r="AA222" s="76">
        <v>10</v>
      </c>
      <c r="AB222" s="76">
        <v>9</v>
      </c>
      <c r="AC222" s="76">
        <f t="shared" si="332"/>
        <v>8</v>
      </c>
      <c r="AD222" s="76">
        <f t="shared" si="332"/>
        <v>7</v>
      </c>
      <c r="AE222" s="76">
        <f t="shared" si="332"/>
        <v>6</v>
      </c>
      <c r="AF222" s="76">
        <f t="shared" si="332"/>
        <v>5</v>
      </c>
      <c r="AG222" s="76">
        <f t="shared" si="332"/>
        <v>4</v>
      </c>
      <c r="AH222" s="76">
        <f t="shared" si="332"/>
        <v>3</v>
      </c>
      <c r="AI222" s="76">
        <f t="shared" si="332"/>
        <v>2</v>
      </c>
      <c r="AJ222" s="76">
        <f t="shared" si="332"/>
        <v>1</v>
      </c>
      <c r="AK222" s="76">
        <f t="shared" si="332"/>
        <v>0</v>
      </c>
      <c r="AL222" s="76">
        <f t="shared" si="332"/>
        <v>-1</v>
      </c>
      <c r="AM222" s="76">
        <f t="shared" si="332"/>
        <v>-2</v>
      </c>
      <c r="AN222" s="76"/>
      <c r="AO222" s="78">
        <f t="shared" si="331"/>
        <v>0</v>
      </c>
      <c r="AP222" s="78">
        <f t="shared" si="331"/>
        <v>0</v>
      </c>
      <c r="AQ222" s="78">
        <f t="shared" si="331"/>
        <v>0</v>
      </c>
      <c r="AR222" s="78">
        <f t="shared" si="331"/>
        <v>0</v>
      </c>
      <c r="AS222" s="78">
        <f t="shared" si="331"/>
        <v>0</v>
      </c>
      <c r="AT222" s="78">
        <f t="shared" si="331"/>
        <v>0</v>
      </c>
      <c r="AU222" s="78">
        <f t="shared" si="331"/>
        <v>0</v>
      </c>
      <c r="AV222" s="78">
        <f t="shared" si="331"/>
        <v>0</v>
      </c>
      <c r="AW222" s="78">
        <f t="shared" si="331"/>
        <v>0</v>
      </c>
      <c r="AX222" s="78">
        <f t="shared" si="331"/>
        <v>0</v>
      </c>
      <c r="AY222" s="78">
        <f t="shared" si="331"/>
        <v>0</v>
      </c>
      <c r="AZ222" s="78">
        <f t="shared" si="331"/>
        <v>0</v>
      </c>
      <c r="BA222" s="78">
        <f t="shared" si="249"/>
        <v>2</v>
      </c>
      <c r="BB222" s="78">
        <f t="shared" si="249"/>
        <v>21</v>
      </c>
      <c r="BC222" s="78">
        <f t="shared" si="249"/>
        <v>219</v>
      </c>
      <c r="BD222" s="78">
        <f t="shared" si="249"/>
        <v>2190</v>
      </c>
      <c r="BE222" s="78">
        <f t="shared" si="249"/>
        <v>21900</v>
      </c>
      <c r="BF222" s="76"/>
      <c r="BG222" s="76">
        <f t="shared" si="273"/>
        <v>0</v>
      </c>
      <c r="BH222" s="78">
        <f t="shared" si="274"/>
        <v>0</v>
      </c>
      <c r="BI222" s="78">
        <f t="shared" si="275"/>
        <v>0</v>
      </c>
      <c r="BJ222" s="78">
        <f t="shared" si="276"/>
        <v>0</v>
      </c>
      <c r="BK222" s="78">
        <f t="shared" si="277"/>
        <v>0</v>
      </c>
      <c r="BL222" s="78">
        <f t="shared" si="278"/>
        <v>0</v>
      </c>
      <c r="BM222" s="78">
        <f t="shared" si="279"/>
        <v>0</v>
      </c>
      <c r="BN222" s="78">
        <f t="shared" si="280"/>
        <v>0</v>
      </c>
      <c r="BO222" s="78">
        <f t="shared" si="281"/>
        <v>0</v>
      </c>
      <c r="BP222" s="78">
        <f t="shared" si="282"/>
        <v>0</v>
      </c>
      <c r="BQ222" s="78">
        <f t="shared" si="283"/>
        <v>0</v>
      </c>
      <c r="BR222" s="78">
        <f t="shared" si="284"/>
        <v>0</v>
      </c>
      <c r="BS222" s="78">
        <f t="shared" si="285"/>
        <v>200</v>
      </c>
      <c r="BT222" s="78">
        <f t="shared" si="286"/>
        <v>10</v>
      </c>
      <c r="BU222" s="78">
        <f t="shared" si="287"/>
        <v>9</v>
      </c>
      <c r="BV222" s="78">
        <f t="shared" si="288"/>
        <v>0</v>
      </c>
      <c r="BW222" s="78">
        <f t="shared" si="289"/>
        <v>0</v>
      </c>
      <c r="BX222" s="76"/>
      <c r="BY222" s="76"/>
      <c r="BZ222" s="78">
        <f t="shared" si="290"/>
        <v>0</v>
      </c>
      <c r="CA222" s="78"/>
      <c r="CB222" s="78"/>
      <c r="CC222" s="78">
        <f t="shared" si="291"/>
        <v>0</v>
      </c>
      <c r="CD222" s="78"/>
      <c r="CE222" s="78"/>
      <c r="CF222" s="78">
        <f t="shared" si="292"/>
        <v>0</v>
      </c>
      <c r="CG222" s="76"/>
      <c r="CH222" s="78"/>
      <c r="CI222" s="78">
        <f t="shared" si="293"/>
        <v>0</v>
      </c>
      <c r="CJ222" s="76"/>
      <c r="CK222" s="78"/>
      <c r="CL222" s="78">
        <f t="shared" si="294"/>
        <v>19</v>
      </c>
      <c r="CM222" s="76"/>
      <c r="CN222" s="78">
        <f t="shared" si="295"/>
        <v>0</v>
      </c>
      <c r="CO222" s="76"/>
      <c r="CP222" s="76"/>
      <c r="CQ222" s="76" t="str">
        <f t="shared" si="296"/>
        <v/>
      </c>
      <c r="CR222" s="76" t="str">
        <f t="shared" si="297"/>
        <v/>
      </c>
      <c r="CS222" s="76" t="str">
        <f t="shared" si="298"/>
        <v xml:space="preserve">   billones</v>
      </c>
      <c r="CT222" s="76" t="str">
        <f t="shared" si="299"/>
        <v/>
      </c>
      <c r="CU222" s="76" t="str">
        <f t="shared" si="300"/>
        <v/>
      </c>
      <c r="CV222" s="76" t="str">
        <f t="shared" si="301"/>
        <v xml:space="preserve">  mil</v>
      </c>
      <c r="CW222" s="76" t="str">
        <f t="shared" si="302"/>
        <v/>
      </c>
      <c r="CX222" s="76" t="str">
        <f t="shared" si="303"/>
        <v/>
      </c>
      <c r="CY222" s="76" t="str">
        <f t="shared" si="304"/>
        <v xml:space="preserve">   millones</v>
      </c>
      <c r="CZ222" s="76" t="str">
        <f t="shared" si="305"/>
        <v/>
      </c>
      <c r="DA222" s="76" t="str">
        <f t="shared" si="306"/>
        <v/>
      </c>
      <c r="DB222" s="76" t="str">
        <f t="shared" si="307"/>
        <v xml:space="preserve">  mil</v>
      </c>
      <c r="DC222" s="76" t="str">
        <f t="shared" si="308"/>
        <v xml:space="preserve">Doscientos </v>
      </c>
      <c r="DD222" s="76" t="str">
        <f t="shared" si="309"/>
        <v xml:space="preserve">Diez y </v>
      </c>
      <c r="DE222" s="76" t="str">
        <f t="shared" si="310"/>
        <v>Nueve Pesos</v>
      </c>
      <c r="DF222" s="76" t="str">
        <f t="shared" si="311"/>
        <v xml:space="preserve">  Centavos</v>
      </c>
      <c r="DG222" s="76" t="str">
        <f t="shared" si="312"/>
        <v xml:space="preserve">  centavos</v>
      </c>
      <c r="DH222" s="76" t="str">
        <f t="shared" si="313"/>
        <v xml:space="preserve"> </v>
      </c>
      <c r="DI222" s="76" t="str">
        <f t="shared" si="314"/>
        <v/>
      </c>
      <c r="DJ222" s="76"/>
      <c r="DK222" s="76" t="str">
        <f t="shared" si="315"/>
        <v xml:space="preserve"> </v>
      </c>
      <c r="DL222" s="76" t="str">
        <f t="shared" si="316"/>
        <v/>
      </c>
      <c r="DM222" s="76"/>
      <c r="DN222" s="76" t="str">
        <f t="shared" si="317"/>
        <v xml:space="preserve"> </v>
      </c>
      <c r="DO222" s="76" t="str">
        <f t="shared" si="318"/>
        <v/>
      </c>
      <c r="DP222" s="76"/>
      <c r="DQ222" s="76" t="str">
        <f t="shared" si="319"/>
        <v xml:space="preserve"> </v>
      </c>
      <c r="DR222" s="76" t="str">
        <f t="shared" si="320"/>
        <v/>
      </c>
      <c r="DS222" s="76"/>
      <c r="DT222" s="76" t="str">
        <f t="shared" si="321"/>
        <v>Diecinueve</v>
      </c>
      <c r="DU222" s="76" t="str">
        <f t="shared" si="322"/>
        <v xml:space="preserve"> Pesos</v>
      </c>
      <c r="DV222" s="76" t="str">
        <f t="shared" si="323"/>
        <v xml:space="preserve"> </v>
      </c>
      <c r="DW222" s="76" t="str">
        <f t="shared" si="324"/>
        <v/>
      </c>
      <c r="DX222" s="76"/>
      <c r="DY222" s="76"/>
      <c r="DZ222" s="76"/>
      <c r="EA222" s="76" t="str">
        <f t="shared" si="325"/>
        <v xml:space="preserve"> </v>
      </c>
      <c r="EB222" s="76"/>
      <c r="EC222" s="76"/>
      <c r="ED222" s="76" t="str">
        <f t="shared" si="326"/>
        <v xml:space="preserve"> </v>
      </c>
      <c r="EE222" s="76"/>
      <c r="EF222" s="76"/>
      <c r="EG222" s="79" t="str">
        <f t="shared" si="327"/>
        <v xml:space="preserve"> </v>
      </c>
      <c r="EH222" s="76"/>
      <c r="EI222" s="76"/>
      <c r="EJ222" s="79" t="str">
        <f t="shared" si="328"/>
        <v xml:space="preserve"> </v>
      </c>
      <c r="EK222" s="76"/>
      <c r="EL222" s="76"/>
      <c r="EM222" s="79" t="str">
        <f t="shared" si="329"/>
        <v>Doscientos Diecinueve Pesos</v>
      </c>
      <c r="EN222" s="79"/>
      <c r="EO222" s="79" t="str">
        <f t="shared" si="330"/>
        <v xml:space="preserve"> </v>
      </c>
      <c r="EP222" s="76"/>
    </row>
    <row r="223" spans="1:146" hidden="1" x14ac:dyDescent="0.2">
      <c r="A223" s="74">
        <v>220</v>
      </c>
      <c r="B223" s="75" t="str">
        <f t="shared" si="260"/>
        <v>Doscientos Veinte Pesos M/L</v>
      </c>
      <c r="C223" s="76"/>
      <c r="D223" s="77">
        <f t="shared" si="261"/>
        <v>220</v>
      </c>
      <c r="E223" s="76" t="str">
        <f t="shared" si="262"/>
        <v/>
      </c>
      <c r="F223" s="76" t="str">
        <f t="shared" si="263"/>
        <v xml:space="preserve"> Pesos</v>
      </c>
      <c r="G223" s="76" t="str">
        <f t="shared" si="264"/>
        <v xml:space="preserve">  billones</v>
      </c>
      <c r="H223" s="76"/>
      <c r="I223" s="76" t="str">
        <f t="shared" si="265"/>
        <v xml:space="preserve"> Pesos</v>
      </c>
      <c r="J223" s="76" t="s">
        <v>79</v>
      </c>
      <c r="K223" s="76"/>
      <c r="L223" s="76" t="str">
        <f t="shared" si="266"/>
        <v xml:space="preserve"> Pesos</v>
      </c>
      <c r="M223" s="76" t="str">
        <f t="shared" si="267"/>
        <v xml:space="preserve">  millones</v>
      </c>
      <c r="N223" s="76"/>
      <c r="O223" s="76" t="str">
        <f t="shared" si="268"/>
        <v xml:space="preserve"> Pesos</v>
      </c>
      <c r="P223" s="76" t="s">
        <v>79</v>
      </c>
      <c r="Q223" s="76"/>
      <c r="R223" s="76" t="str">
        <f t="shared" si="269"/>
        <v xml:space="preserve"> Pesos</v>
      </c>
      <c r="S223" s="76" t="str">
        <f t="shared" si="270"/>
        <v xml:space="preserve"> Pesos</v>
      </c>
      <c r="T223" s="76" t="str">
        <f t="shared" si="271"/>
        <v xml:space="preserve"> Centavos</v>
      </c>
      <c r="U223" s="76" t="str">
        <f t="shared" si="272"/>
        <v xml:space="preserve"> centavos</v>
      </c>
      <c r="V223" s="76">
        <v>15</v>
      </c>
      <c r="W223" s="76">
        <v>14</v>
      </c>
      <c r="X223" s="76">
        <v>13</v>
      </c>
      <c r="Y223" s="76">
        <v>12</v>
      </c>
      <c r="Z223" s="76">
        <v>11</v>
      </c>
      <c r="AA223" s="76">
        <v>10</v>
      </c>
      <c r="AB223" s="76">
        <v>9</v>
      </c>
      <c r="AC223" s="76">
        <f t="shared" si="332"/>
        <v>8</v>
      </c>
      <c r="AD223" s="76">
        <f t="shared" si="332"/>
        <v>7</v>
      </c>
      <c r="AE223" s="76">
        <f t="shared" si="332"/>
        <v>6</v>
      </c>
      <c r="AF223" s="76">
        <f t="shared" si="332"/>
        <v>5</v>
      </c>
      <c r="AG223" s="76">
        <f t="shared" si="332"/>
        <v>4</v>
      </c>
      <c r="AH223" s="76">
        <f t="shared" si="332"/>
        <v>3</v>
      </c>
      <c r="AI223" s="76">
        <f t="shared" si="332"/>
        <v>2</v>
      </c>
      <c r="AJ223" s="76">
        <f t="shared" si="332"/>
        <v>1</v>
      </c>
      <c r="AK223" s="76">
        <f t="shared" si="332"/>
        <v>0</v>
      </c>
      <c r="AL223" s="76">
        <f t="shared" si="332"/>
        <v>-1</v>
      </c>
      <c r="AM223" s="76">
        <f t="shared" si="332"/>
        <v>-2</v>
      </c>
      <c r="AN223" s="76"/>
      <c r="AO223" s="78">
        <f t="shared" si="331"/>
        <v>0</v>
      </c>
      <c r="AP223" s="78">
        <f t="shared" si="331"/>
        <v>0</v>
      </c>
      <c r="AQ223" s="78">
        <f t="shared" si="331"/>
        <v>0</v>
      </c>
      <c r="AR223" s="78">
        <f t="shared" si="331"/>
        <v>0</v>
      </c>
      <c r="AS223" s="78">
        <f t="shared" si="331"/>
        <v>0</v>
      </c>
      <c r="AT223" s="78">
        <f t="shared" si="331"/>
        <v>0</v>
      </c>
      <c r="AU223" s="78">
        <f t="shared" si="331"/>
        <v>0</v>
      </c>
      <c r="AV223" s="78">
        <f t="shared" si="331"/>
        <v>0</v>
      </c>
      <c r="AW223" s="78">
        <f t="shared" si="331"/>
        <v>0</v>
      </c>
      <c r="AX223" s="78">
        <f t="shared" si="331"/>
        <v>0</v>
      </c>
      <c r="AY223" s="78">
        <f t="shared" si="331"/>
        <v>0</v>
      </c>
      <c r="AZ223" s="78">
        <f t="shared" si="331"/>
        <v>0</v>
      </c>
      <c r="BA223" s="78">
        <f t="shared" si="249"/>
        <v>2</v>
      </c>
      <c r="BB223" s="78">
        <f t="shared" si="249"/>
        <v>22</v>
      </c>
      <c r="BC223" s="78">
        <f t="shared" si="249"/>
        <v>220</v>
      </c>
      <c r="BD223" s="78">
        <f t="shared" si="249"/>
        <v>2200</v>
      </c>
      <c r="BE223" s="78">
        <f t="shared" si="249"/>
        <v>22000</v>
      </c>
      <c r="BF223" s="76"/>
      <c r="BG223" s="76">
        <f t="shared" si="273"/>
        <v>0</v>
      </c>
      <c r="BH223" s="78">
        <f t="shared" si="274"/>
        <v>0</v>
      </c>
      <c r="BI223" s="78">
        <f t="shared" si="275"/>
        <v>0</v>
      </c>
      <c r="BJ223" s="78">
        <f t="shared" si="276"/>
        <v>0</v>
      </c>
      <c r="BK223" s="78">
        <f t="shared" si="277"/>
        <v>0</v>
      </c>
      <c r="BL223" s="78">
        <f t="shared" si="278"/>
        <v>0</v>
      </c>
      <c r="BM223" s="78">
        <f t="shared" si="279"/>
        <v>0</v>
      </c>
      <c r="BN223" s="78">
        <f t="shared" si="280"/>
        <v>0</v>
      </c>
      <c r="BO223" s="78">
        <f t="shared" si="281"/>
        <v>0</v>
      </c>
      <c r="BP223" s="78">
        <f t="shared" si="282"/>
        <v>0</v>
      </c>
      <c r="BQ223" s="78">
        <f t="shared" si="283"/>
        <v>0</v>
      </c>
      <c r="BR223" s="78">
        <f t="shared" si="284"/>
        <v>0</v>
      </c>
      <c r="BS223" s="78">
        <f t="shared" si="285"/>
        <v>200</v>
      </c>
      <c r="BT223" s="78">
        <f t="shared" si="286"/>
        <v>20</v>
      </c>
      <c r="BU223" s="78">
        <f t="shared" si="287"/>
        <v>0</v>
      </c>
      <c r="BV223" s="78">
        <f t="shared" si="288"/>
        <v>0</v>
      </c>
      <c r="BW223" s="78">
        <f t="shared" si="289"/>
        <v>0</v>
      </c>
      <c r="BX223" s="76"/>
      <c r="BY223" s="76"/>
      <c r="BZ223" s="78">
        <f t="shared" si="290"/>
        <v>0</v>
      </c>
      <c r="CA223" s="78"/>
      <c r="CB223" s="78"/>
      <c r="CC223" s="78">
        <f t="shared" si="291"/>
        <v>0</v>
      </c>
      <c r="CD223" s="78"/>
      <c r="CE223" s="78"/>
      <c r="CF223" s="78">
        <f t="shared" si="292"/>
        <v>0</v>
      </c>
      <c r="CG223" s="76"/>
      <c r="CH223" s="78"/>
      <c r="CI223" s="78">
        <f t="shared" si="293"/>
        <v>0</v>
      </c>
      <c r="CJ223" s="76"/>
      <c r="CK223" s="78"/>
      <c r="CL223" s="78">
        <f t="shared" si="294"/>
        <v>20</v>
      </c>
      <c r="CM223" s="76"/>
      <c r="CN223" s="78">
        <f t="shared" si="295"/>
        <v>0</v>
      </c>
      <c r="CO223" s="76"/>
      <c r="CP223" s="76"/>
      <c r="CQ223" s="76" t="str">
        <f t="shared" si="296"/>
        <v/>
      </c>
      <c r="CR223" s="76" t="str">
        <f t="shared" si="297"/>
        <v/>
      </c>
      <c r="CS223" s="76" t="str">
        <f t="shared" si="298"/>
        <v xml:space="preserve">   billones</v>
      </c>
      <c r="CT223" s="76" t="str">
        <f t="shared" si="299"/>
        <v/>
      </c>
      <c r="CU223" s="76" t="str">
        <f t="shared" si="300"/>
        <v/>
      </c>
      <c r="CV223" s="76" t="str">
        <f t="shared" si="301"/>
        <v xml:space="preserve">  mil</v>
      </c>
      <c r="CW223" s="76" t="str">
        <f t="shared" si="302"/>
        <v/>
      </c>
      <c r="CX223" s="76" t="str">
        <f t="shared" si="303"/>
        <v/>
      </c>
      <c r="CY223" s="76" t="str">
        <f t="shared" si="304"/>
        <v xml:space="preserve">   millones</v>
      </c>
      <c r="CZ223" s="76" t="str">
        <f t="shared" si="305"/>
        <v/>
      </c>
      <c r="DA223" s="76" t="str">
        <f t="shared" si="306"/>
        <v/>
      </c>
      <c r="DB223" s="76" t="str">
        <f t="shared" si="307"/>
        <v xml:space="preserve">  mil</v>
      </c>
      <c r="DC223" s="76" t="str">
        <f t="shared" si="308"/>
        <v xml:space="preserve">Doscientos </v>
      </c>
      <c r="DD223" s="76" t="str">
        <f t="shared" si="309"/>
        <v>veinti</v>
      </c>
      <c r="DE223" s="76" t="str">
        <f t="shared" si="310"/>
        <v xml:space="preserve">  Pesos</v>
      </c>
      <c r="DF223" s="76" t="str">
        <f t="shared" si="311"/>
        <v xml:space="preserve">  Centavos</v>
      </c>
      <c r="DG223" s="76" t="str">
        <f t="shared" si="312"/>
        <v xml:space="preserve">  centavos</v>
      </c>
      <c r="DH223" s="76" t="str">
        <f t="shared" si="313"/>
        <v xml:space="preserve"> </v>
      </c>
      <c r="DI223" s="76" t="str">
        <f t="shared" si="314"/>
        <v/>
      </c>
      <c r="DJ223" s="76"/>
      <c r="DK223" s="76" t="str">
        <f t="shared" si="315"/>
        <v xml:space="preserve"> </v>
      </c>
      <c r="DL223" s="76" t="str">
        <f t="shared" si="316"/>
        <v/>
      </c>
      <c r="DM223" s="76"/>
      <c r="DN223" s="76" t="str">
        <f t="shared" si="317"/>
        <v xml:space="preserve"> </v>
      </c>
      <c r="DO223" s="76" t="str">
        <f t="shared" si="318"/>
        <v/>
      </c>
      <c r="DP223" s="76"/>
      <c r="DQ223" s="76" t="str">
        <f t="shared" si="319"/>
        <v xml:space="preserve"> </v>
      </c>
      <c r="DR223" s="76" t="str">
        <f t="shared" si="320"/>
        <v/>
      </c>
      <c r="DS223" s="76"/>
      <c r="DT223" s="76" t="str">
        <f t="shared" si="321"/>
        <v>Veinte</v>
      </c>
      <c r="DU223" s="76" t="str">
        <f t="shared" si="322"/>
        <v xml:space="preserve"> Pesos</v>
      </c>
      <c r="DV223" s="76" t="str">
        <f t="shared" si="323"/>
        <v xml:space="preserve"> </v>
      </c>
      <c r="DW223" s="76" t="str">
        <f t="shared" si="324"/>
        <v/>
      </c>
      <c r="DX223" s="76"/>
      <c r="DY223" s="76"/>
      <c r="DZ223" s="76"/>
      <c r="EA223" s="76" t="str">
        <f t="shared" si="325"/>
        <v xml:space="preserve"> </v>
      </c>
      <c r="EB223" s="76"/>
      <c r="EC223" s="76"/>
      <c r="ED223" s="76" t="str">
        <f t="shared" si="326"/>
        <v xml:space="preserve"> </v>
      </c>
      <c r="EE223" s="76"/>
      <c r="EF223" s="76"/>
      <c r="EG223" s="79" t="str">
        <f t="shared" si="327"/>
        <v xml:space="preserve"> </v>
      </c>
      <c r="EH223" s="76"/>
      <c r="EI223" s="76"/>
      <c r="EJ223" s="79" t="str">
        <f t="shared" si="328"/>
        <v xml:space="preserve"> </v>
      </c>
      <c r="EK223" s="76"/>
      <c r="EL223" s="76"/>
      <c r="EM223" s="79" t="str">
        <f t="shared" si="329"/>
        <v>Doscientos Veinte Pesos</v>
      </c>
      <c r="EN223" s="79"/>
      <c r="EO223" s="79" t="str">
        <f t="shared" si="330"/>
        <v xml:space="preserve"> </v>
      </c>
      <c r="EP223" s="76"/>
    </row>
    <row r="224" spans="1:146" hidden="1" x14ac:dyDescent="0.2">
      <c r="A224" s="74">
        <v>221</v>
      </c>
      <c r="B224" s="75" t="str">
        <f t="shared" si="260"/>
        <v>Doscientos veintiUn Pesos M/L</v>
      </c>
      <c r="C224" s="76"/>
      <c r="D224" s="77">
        <f t="shared" si="261"/>
        <v>221</v>
      </c>
      <c r="E224" s="76" t="str">
        <f t="shared" si="262"/>
        <v/>
      </c>
      <c r="F224" s="76" t="str">
        <f t="shared" si="263"/>
        <v xml:space="preserve"> Pesos</v>
      </c>
      <c r="G224" s="76" t="str">
        <f t="shared" si="264"/>
        <v xml:space="preserve">  billones</v>
      </c>
      <c r="H224" s="76"/>
      <c r="I224" s="76" t="str">
        <f t="shared" si="265"/>
        <v xml:space="preserve"> Pesos</v>
      </c>
      <c r="J224" s="76" t="s">
        <v>79</v>
      </c>
      <c r="K224" s="76"/>
      <c r="L224" s="76" t="str">
        <f t="shared" si="266"/>
        <v xml:space="preserve"> Pesos</v>
      </c>
      <c r="M224" s="76" t="str">
        <f t="shared" si="267"/>
        <v xml:space="preserve">  millones</v>
      </c>
      <c r="N224" s="76"/>
      <c r="O224" s="76" t="str">
        <f t="shared" si="268"/>
        <v xml:space="preserve"> Pesos</v>
      </c>
      <c r="P224" s="76" t="s">
        <v>79</v>
      </c>
      <c r="Q224" s="76"/>
      <c r="R224" s="76" t="str">
        <f t="shared" si="269"/>
        <v xml:space="preserve"> y </v>
      </c>
      <c r="S224" s="76" t="str">
        <f t="shared" si="270"/>
        <v xml:space="preserve"> Pesos</v>
      </c>
      <c r="T224" s="76" t="str">
        <f t="shared" si="271"/>
        <v xml:space="preserve"> Centavos</v>
      </c>
      <c r="U224" s="76" t="str">
        <f t="shared" si="272"/>
        <v xml:space="preserve"> centavos</v>
      </c>
      <c r="V224" s="76">
        <v>15</v>
      </c>
      <c r="W224" s="76">
        <v>14</v>
      </c>
      <c r="X224" s="76">
        <v>13</v>
      </c>
      <c r="Y224" s="76">
        <v>12</v>
      </c>
      <c r="Z224" s="76">
        <v>11</v>
      </c>
      <c r="AA224" s="76">
        <v>10</v>
      </c>
      <c r="AB224" s="76">
        <v>9</v>
      </c>
      <c r="AC224" s="76">
        <f t="shared" si="332"/>
        <v>8</v>
      </c>
      <c r="AD224" s="76">
        <f t="shared" si="332"/>
        <v>7</v>
      </c>
      <c r="AE224" s="76">
        <f t="shared" si="332"/>
        <v>6</v>
      </c>
      <c r="AF224" s="76">
        <f t="shared" si="332"/>
        <v>5</v>
      </c>
      <c r="AG224" s="76">
        <f t="shared" si="332"/>
        <v>4</v>
      </c>
      <c r="AH224" s="76">
        <f t="shared" si="332"/>
        <v>3</v>
      </c>
      <c r="AI224" s="76">
        <f t="shared" si="332"/>
        <v>2</v>
      </c>
      <c r="AJ224" s="76">
        <f t="shared" si="332"/>
        <v>1</v>
      </c>
      <c r="AK224" s="76">
        <f t="shared" si="332"/>
        <v>0</v>
      </c>
      <c r="AL224" s="76">
        <f t="shared" si="332"/>
        <v>-1</v>
      </c>
      <c r="AM224" s="76">
        <f t="shared" si="332"/>
        <v>-2</v>
      </c>
      <c r="AN224" s="76"/>
      <c r="AO224" s="78">
        <f t="shared" si="331"/>
        <v>0</v>
      </c>
      <c r="AP224" s="78">
        <f t="shared" si="331"/>
        <v>0</v>
      </c>
      <c r="AQ224" s="78">
        <f t="shared" si="331"/>
        <v>0</v>
      </c>
      <c r="AR224" s="78">
        <f t="shared" si="331"/>
        <v>0</v>
      </c>
      <c r="AS224" s="78">
        <f t="shared" si="331"/>
        <v>0</v>
      </c>
      <c r="AT224" s="78">
        <f t="shared" si="331"/>
        <v>0</v>
      </c>
      <c r="AU224" s="78">
        <f t="shared" si="331"/>
        <v>0</v>
      </c>
      <c r="AV224" s="78">
        <f t="shared" si="331"/>
        <v>0</v>
      </c>
      <c r="AW224" s="78">
        <f t="shared" si="331"/>
        <v>0</v>
      </c>
      <c r="AX224" s="78">
        <f t="shared" si="331"/>
        <v>0</v>
      </c>
      <c r="AY224" s="78">
        <f t="shared" si="331"/>
        <v>0</v>
      </c>
      <c r="AZ224" s="78">
        <f t="shared" si="331"/>
        <v>0</v>
      </c>
      <c r="BA224" s="78">
        <f t="shared" si="249"/>
        <v>2</v>
      </c>
      <c r="BB224" s="78">
        <f t="shared" si="249"/>
        <v>22</v>
      </c>
      <c r="BC224" s="78">
        <f t="shared" si="249"/>
        <v>221</v>
      </c>
      <c r="BD224" s="78">
        <f t="shared" si="249"/>
        <v>2210</v>
      </c>
      <c r="BE224" s="78">
        <f t="shared" si="249"/>
        <v>22100</v>
      </c>
      <c r="BF224" s="76"/>
      <c r="BG224" s="76">
        <f t="shared" si="273"/>
        <v>0</v>
      </c>
      <c r="BH224" s="78">
        <f t="shared" si="274"/>
        <v>0</v>
      </c>
      <c r="BI224" s="78">
        <f t="shared" si="275"/>
        <v>0</v>
      </c>
      <c r="BJ224" s="78">
        <f t="shared" si="276"/>
        <v>0</v>
      </c>
      <c r="BK224" s="78">
        <f t="shared" si="277"/>
        <v>0</v>
      </c>
      <c r="BL224" s="78">
        <f t="shared" si="278"/>
        <v>0</v>
      </c>
      <c r="BM224" s="78">
        <f t="shared" si="279"/>
        <v>0</v>
      </c>
      <c r="BN224" s="78">
        <f t="shared" si="280"/>
        <v>0</v>
      </c>
      <c r="BO224" s="78">
        <f t="shared" si="281"/>
        <v>0</v>
      </c>
      <c r="BP224" s="78">
        <f t="shared" si="282"/>
        <v>0</v>
      </c>
      <c r="BQ224" s="78">
        <f t="shared" si="283"/>
        <v>0</v>
      </c>
      <c r="BR224" s="78">
        <f t="shared" si="284"/>
        <v>0</v>
      </c>
      <c r="BS224" s="78">
        <f t="shared" si="285"/>
        <v>200</v>
      </c>
      <c r="BT224" s="78">
        <f t="shared" si="286"/>
        <v>20</v>
      </c>
      <c r="BU224" s="78">
        <f t="shared" si="287"/>
        <v>1</v>
      </c>
      <c r="BV224" s="78">
        <f t="shared" si="288"/>
        <v>0</v>
      </c>
      <c r="BW224" s="78">
        <f t="shared" si="289"/>
        <v>0</v>
      </c>
      <c r="BX224" s="76"/>
      <c r="BY224" s="76"/>
      <c r="BZ224" s="78">
        <f t="shared" si="290"/>
        <v>0</v>
      </c>
      <c r="CA224" s="78"/>
      <c r="CB224" s="78"/>
      <c r="CC224" s="78">
        <f t="shared" si="291"/>
        <v>0</v>
      </c>
      <c r="CD224" s="78"/>
      <c r="CE224" s="78"/>
      <c r="CF224" s="78">
        <f t="shared" si="292"/>
        <v>0</v>
      </c>
      <c r="CG224" s="76"/>
      <c r="CH224" s="78"/>
      <c r="CI224" s="78">
        <f t="shared" si="293"/>
        <v>0</v>
      </c>
      <c r="CJ224" s="76"/>
      <c r="CK224" s="78"/>
      <c r="CL224" s="78">
        <f t="shared" si="294"/>
        <v>21</v>
      </c>
      <c r="CM224" s="76"/>
      <c r="CN224" s="78">
        <f t="shared" si="295"/>
        <v>0</v>
      </c>
      <c r="CO224" s="76"/>
      <c r="CP224" s="76"/>
      <c r="CQ224" s="76" t="str">
        <f t="shared" si="296"/>
        <v/>
      </c>
      <c r="CR224" s="76" t="str">
        <f t="shared" si="297"/>
        <v/>
      </c>
      <c r="CS224" s="76" t="str">
        <f t="shared" si="298"/>
        <v xml:space="preserve">   billones</v>
      </c>
      <c r="CT224" s="76" t="str">
        <f t="shared" si="299"/>
        <v/>
      </c>
      <c r="CU224" s="76" t="str">
        <f t="shared" si="300"/>
        <v/>
      </c>
      <c r="CV224" s="76" t="str">
        <f t="shared" si="301"/>
        <v xml:space="preserve">  mil</v>
      </c>
      <c r="CW224" s="76" t="str">
        <f t="shared" si="302"/>
        <v/>
      </c>
      <c r="CX224" s="76" t="str">
        <f t="shared" si="303"/>
        <v/>
      </c>
      <c r="CY224" s="76" t="str">
        <f t="shared" si="304"/>
        <v xml:space="preserve">   millones</v>
      </c>
      <c r="CZ224" s="76" t="str">
        <f t="shared" si="305"/>
        <v/>
      </c>
      <c r="DA224" s="76" t="str">
        <f t="shared" si="306"/>
        <v/>
      </c>
      <c r="DB224" s="76" t="str">
        <f t="shared" si="307"/>
        <v xml:space="preserve">  mil</v>
      </c>
      <c r="DC224" s="76" t="str">
        <f t="shared" si="308"/>
        <v xml:space="preserve">Doscientos </v>
      </c>
      <c r="DD224" s="76" t="str">
        <f t="shared" si="309"/>
        <v>veinti</v>
      </c>
      <c r="DE224" s="76" t="str">
        <f t="shared" si="310"/>
        <v>Un Pesos</v>
      </c>
      <c r="DF224" s="76" t="str">
        <f t="shared" si="311"/>
        <v xml:space="preserve">  Centavos</v>
      </c>
      <c r="DG224" s="76" t="str">
        <f t="shared" si="312"/>
        <v xml:space="preserve">  centavos</v>
      </c>
      <c r="DH224" s="76" t="str">
        <f t="shared" si="313"/>
        <v xml:space="preserve"> </v>
      </c>
      <c r="DI224" s="76" t="str">
        <f t="shared" si="314"/>
        <v/>
      </c>
      <c r="DJ224" s="76"/>
      <c r="DK224" s="76" t="str">
        <f t="shared" si="315"/>
        <v xml:space="preserve"> </v>
      </c>
      <c r="DL224" s="76" t="str">
        <f t="shared" si="316"/>
        <v/>
      </c>
      <c r="DM224" s="76"/>
      <c r="DN224" s="76" t="str">
        <f t="shared" si="317"/>
        <v xml:space="preserve"> </v>
      </c>
      <c r="DO224" s="76" t="str">
        <f t="shared" si="318"/>
        <v/>
      </c>
      <c r="DP224" s="76"/>
      <c r="DQ224" s="76" t="str">
        <f t="shared" si="319"/>
        <v xml:space="preserve"> </v>
      </c>
      <c r="DR224" s="76" t="str">
        <f t="shared" si="320"/>
        <v/>
      </c>
      <c r="DS224" s="76"/>
      <c r="DT224" s="76" t="e">
        <f t="shared" si="321"/>
        <v>#N/A</v>
      </c>
      <c r="DU224" s="76" t="str">
        <f t="shared" si="322"/>
        <v xml:space="preserve"> Pesos</v>
      </c>
      <c r="DV224" s="76" t="str">
        <f t="shared" si="323"/>
        <v xml:space="preserve"> </v>
      </c>
      <c r="DW224" s="76" t="str">
        <f t="shared" si="324"/>
        <v/>
      </c>
      <c r="DX224" s="76"/>
      <c r="DY224" s="76"/>
      <c r="DZ224" s="76"/>
      <c r="EA224" s="76" t="str">
        <f t="shared" si="325"/>
        <v xml:space="preserve"> </v>
      </c>
      <c r="EB224" s="76"/>
      <c r="EC224" s="76"/>
      <c r="ED224" s="76" t="str">
        <f t="shared" si="326"/>
        <v xml:space="preserve"> </v>
      </c>
      <c r="EE224" s="76"/>
      <c r="EF224" s="76"/>
      <c r="EG224" s="79" t="str">
        <f t="shared" si="327"/>
        <v xml:space="preserve"> </v>
      </c>
      <c r="EH224" s="76"/>
      <c r="EI224" s="76"/>
      <c r="EJ224" s="79" t="str">
        <f t="shared" si="328"/>
        <v xml:space="preserve"> </v>
      </c>
      <c r="EK224" s="76"/>
      <c r="EL224" s="76"/>
      <c r="EM224" s="79" t="str">
        <f t="shared" si="329"/>
        <v>Doscientos veintiUn Pesos</v>
      </c>
      <c r="EN224" s="79"/>
      <c r="EO224" s="79" t="str">
        <f t="shared" si="330"/>
        <v xml:space="preserve"> </v>
      </c>
      <c r="EP224" s="76"/>
    </row>
    <row r="225" spans="1:146" hidden="1" x14ac:dyDescent="0.2">
      <c r="A225" s="74">
        <v>222</v>
      </c>
      <c r="B225" s="75" t="str">
        <f t="shared" si="260"/>
        <v>Doscientos veintiDos Pesos M/L</v>
      </c>
      <c r="C225" s="76"/>
      <c r="D225" s="77">
        <f t="shared" si="261"/>
        <v>222</v>
      </c>
      <c r="E225" s="76" t="str">
        <f t="shared" si="262"/>
        <v/>
      </c>
      <c r="F225" s="76" t="str">
        <f t="shared" si="263"/>
        <v xml:space="preserve"> Pesos</v>
      </c>
      <c r="G225" s="76" t="str">
        <f t="shared" si="264"/>
        <v xml:space="preserve">  billones</v>
      </c>
      <c r="H225" s="76"/>
      <c r="I225" s="76" t="str">
        <f t="shared" si="265"/>
        <v xml:space="preserve"> Pesos</v>
      </c>
      <c r="J225" s="76" t="s">
        <v>79</v>
      </c>
      <c r="K225" s="76"/>
      <c r="L225" s="76" t="str">
        <f t="shared" si="266"/>
        <v xml:space="preserve"> Pesos</v>
      </c>
      <c r="M225" s="76" t="str">
        <f t="shared" si="267"/>
        <v xml:space="preserve">  millones</v>
      </c>
      <c r="N225" s="76"/>
      <c r="O225" s="76" t="str">
        <f t="shared" si="268"/>
        <v xml:space="preserve"> Pesos</v>
      </c>
      <c r="P225" s="76" t="s">
        <v>79</v>
      </c>
      <c r="Q225" s="76"/>
      <c r="R225" s="76" t="str">
        <f t="shared" si="269"/>
        <v xml:space="preserve"> y </v>
      </c>
      <c r="S225" s="76" t="str">
        <f t="shared" si="270"/>
        <v xml:space="preserve"> Pesos</v>
      </c>
      <c r="T225" s="76" t="str">
        <f t="shared" si="271"/>
        <v xml:space="preserve"> Centavos</v>
      </c>
      <c r="U225" s="76" t="str">
        <f t="shared" si="272"/>
        <v xml:space="preserve"> centavos</v>
      </c>
      <c r="V225" s="76">
        <v>15</v>
      </c>
      <c r="W225" s="76">
        <v>14</v>
      </c>
      <c r="X225" s="76">
        <v>13</v>
      </c>
      <c r="Y225" s="76">
        <v>12</v>
      </c>
      <c r="Z225" s="76">
        <v>11</v>
      </c>
      <c r="AA225" s="76">
        <v>10</v>
      </c>
      <c r="AB225" s="76">
        <v>9</v>
      </c>
      <c r="AC225" s="76">
        <f t="shared" si="332"/>
        <v>8</v>
      </c>
      <c r="AD225" s="76">
        <f t="shared" si="332"/>
        <v>7</v>
      </c>
      <c r="AE225" s="76">
        <f t="shared" si="332"/>
        <v>6</v>
      </c>
      <c r="AF225" s="76">
        <f t="shared" si="332"/>
        <v>5</v>
      </c>
      <c r="AG225" s="76">
        <f t="shared" si="332"/>
        <v>4</v>
      </c>
      <c r="AH225" s="76">
        <f t="shared" si="332"/>
        <v>3</v>
      </c>
      <c r="AI225" s="76">
        <f t="shared" si="332"/>
        <v>2</v>
      </c>
      <c r="AJ225" s="76">
        <f t="shared" si="332"/>
        <v>1</v>
      </c>
      <c r="AK225" s="76">
        <f t="shared" si="332"/>
        <v>0</v>
      </c>
      <c r="AL225" s="76">
        <f t="shared" si="332"/>
        <v>-1</v>
      </c>
      <c r="AM225" s="76">
        <f t="shared" si="332"/>
        <v>-2</v>
      </c>
      <c r="AN225" s="76"/>
      <c r="AO225" s="78">
        <f t="shared" si="331"/>
        <v>0</v>
      </c>
      <c r="AP225" s="78">
        <f t="shared" si="331"/>
        <v>0</v>
      </c>
      <c r="AQ225" s="78">
        <f t="shared" si="331"/>
        <v>0</v>
      </c>
      <c r="AR225" s="78">
        <f t="shared" si="331"/>
        <v>0</v>
      </c>
      <c r="AS225" s="78">
        <f t="shared" si="331"/>
        <v>0</v>
      </c>
      <c r="AT225" s="78">
        <f t="shared" si="331"/>
        <v>0</v>
      </c>
      <c r="AU225" s="78">
        <f t="shared" si="331"/>
        <v>0</v>
      </c>
      <c r="AV225" s="78">
        <f t="shared" si="331"/>
        <v>0</v>
      </c>
      <c r="AW225" s="78">
        <f t="shared" si="331"/>
        <v>0</v>
      </c>
      <c r="AX225" s="78">
        <f t="shared" si="331"/>
        <v>0</v>
      </c>
      <c r="AY225" s="78">
        <f t="shared" si="331"/>
        <v>0</v>
      </c>
      <c r="AZ225" s="78">
        <f t="shared" si="331"/>
        <v>0</v>
      </c>
      <c r="BA225" s="78">
        <f t="shared" si="249"/>
        <v>2</v>
      </c>
      <c r="BB225" s="78">
        <f t="shared" si="249"/>
        <v>22</v>
      </c>
      <c r="BC225" s="78">
        <f t="shared" si="249"/>
        <v>222</v>
      </c>
      <c r="BD225" s="78">
        <f t="shared" si="249"/>
        <v>2220</v>
      </c>
      <c r="BE225" s="78">
        <f t="shared" si="249"/>
        <v>22200</v>
      </c>
      <c r="BF225" s="76"/>
      <c r="BG225" s="76">
        <f t="shared" si="273"/>
        <v>0</v>
      </c>
      <c r="BH225" s="78">
        <f t="shared" si="274"/>
        <v>0</v>
      </c>
      <c r="BI225" s="78">
        <f t="shared" si="275"/>
        <v>0</v>
      </c>
      <c r="BJ225" s="78">
        <f t="shared" si="276"/>
        <v>0</v>
      </c>
      <c r="BK225" s="78">
        <f t="shared" si="277"/>
        <v>0</v>
      </c>
      <c r="BL225" s="78">
        <f t="shared" si="278"/>
        <v>0</v>
      </c>
      <c r="BM225" s="78">
        <f t="shared" si="279"/>
        <v>0</v>
      </c>
      <c r="BN225" s="78">
        <f t="shared" si="280"/>
        <v>0</v>
      </c>
      <c r="BO225" s="78">
        <f t="shared" si="281"/>
        <v>0</v>
      </c>
      <c r="BP225" s="78">
        <f t="shared" si="282"/>
        <v>0</v>
      </c>
      <c r="BQ225" s="78">
        <f t="shared" si="283"/>
        <v>0</v>
      </c>
      <c r="BR225" s="78">
        <f t="shared" si="284"/>
        <v>0</v>
      </c>
      <c r="BS225" s="78">
        <f t="shared" si="285"/>
        <v>200</v>
      </c>
      <c r="BT225" s="78">
        <f t="shared" si="286"/>
        <v>20</v>
      </c>
      <c r="BU225" s="78">
        <f t="shared" si="287"/>
        <v>2</v>
      </c>
      <c r="BV225" s="78">
        <f t="shared" si="288"/>
        <v>0</v>
      </c>
      <c r="BW225" s="78">
        <f t="shared" si="289"/>
        <v>0</v>
      </c>
      <c r="BX225" s="76"/>
      <c r="BY225" s="76"/>
      <c r="BZ225" s="78">
        <f t="shared" si="290"/>
        <v>0</v>
      </c>
      <c r="CA225" s="78"/>
      <c r="CB225" s="78"/>
      <c r="CC225" s="78">
        <f t="shared" si="291"/>
        <v>0</v>
      </c>
      <c r="CD225" s="78"/>
      <c r="CE225" s="78"/>
      <c r="CF225" s="78">
        <f t="shared" si="292"/>
        <v>0</v>
      </c>
      <c r="CG225" s="76"/>
      <c r="CH225" s="78"/>
      <c r="CI225" s="78">
        <f t="shared" si="293"/>
        <v>0</v>
      </c>
      <c r="CJ225" s="76"/>
      <c r="CK225" s="78"/>
      <c r="CL225" s="78">
        <f t="shared" si="294"/>
        <v>22</v>
      </c>
      <c r="CM225" s="76"/>
      <c r="CN225" s="78">
        <f t="shared" si="295"/>
        <v>0</v>
      </c>
      <c r="CO225" s="76"/>
      <c r="CP225" s="76"/>
      <c r="CQ225" s="76" t="str">
        <f t="shared" si="296"/>
        <v/>
      </c>
      <c r="CR225" s="76" t="str">
        <f t="shared" si="297"/>
        <v/>
      </c>
      <c r="CS225" s="76" t="str">
        <f t="shared" si="298"/>
        <v xml:space="preserve">   billones</v>
      </c>
      <c r="CT225" s="76" t="str">
        <f t="shared" si="299"/>
        <v/>
      </c>
      <c r="CU225" s="76" t="str">
        <f t="shared" si="300"/>
        <v/>
      </c>
      <c r="CV225" s="76" t="str">
        <f t="shared" si="301"/>
        <v xml:space="preserve">  mil</v>
      </c>
      <c r="CW225" s="76" t="str">
        <f t="shared" si="302"/>
        <v/>
      </c>
      <c r="CX225" s="76" t="str">
        <f t="shared" si="303"/>
        <v/>
      </c>
      <c r="CY225" s="76" t="str">
        <f t="shared" si="304"/>
        <v xml:space="preserve">   millones</v>
      </c>
      <c r="CZ225" s="76" t="str">
        <f t="shared" si="305"/>
        <v/>
      </c>
      <c r="DA225" s="76" t="str">
        <f t="shared" si="306"/>
        <v/>
      </c>
      <c r="DB225" s="76" t="str">
        <f t="shared" si="307"/>
        <v xml:space="preserve">  mil</v>
      </c>
      <c r="DC225" s="76" t="str">
        <f t="shared" si="308"/>
        <v xml:space="preserve">Doscientos </v>
      </c>
      <c r="DD225" s="76" t="str">
        <f t="shared" si="309"/>
        <v>veinti</v>
      </c>
      <c r="DE225" s="76" t="str">
        <f t="shared" si="310"/>
        <v>Dos Pesos</v>
      </c>
      <c r="DF225" s="76" t="str">
        <f t="shared" si="311"/>
        <v xml:space="preserve">  Centavos</v>
      </c>
      <c r="DG225" s="76" t="str">
        <f t="shared" si="312"/>
        <v xml:space="preserve">  centavos</v>
      </c>
      <c r="DH225" s="76" t="str">
        <f t="shared" si="313"/>
        <v xml:space="preserve"> </v>
      </c>
      <c r="DI225" s="76" t="str">
        <f t="shared" si="314"/>
        <v/>
      </c>
      <c r="DJ225" s="76"/>
      <c r="DK225" s="76" t="str">
        <f t="shared" si="315"/>
        <v xml:space="preserve"> </v>
      </c>
      <c r="DL225" s="76" t="str">
        <f t="shared" si="316"/>
        <v/>
      </c>
      <c r="DM225" s="76"/>
      <c r="DN225" s="76" t="str">
        <f t="shared" si="317"/>
        <v xml:space="preserve"> </v>
      </c>
      <c r="DO225" s="76" t="str">
        <f t="shared" si="318"/>
        <v/>
      </c>
      <c r="DP225" s="76"/>
      <c r="DQ225" s="76" t="str">
        <f t="shared" si="319"/>
        <v xml:space="preserve"> </v>
      </c>
      <c r="DR225" s="76" t="str">
        <f t="shared" si="320"/>
        <v/>
      </c>
      <c r="DS225" s="76"/>
      <c r="DT225" s="76" t="e">
        <f t="shared" si="321"/>
        <v>#N/A</v>
      </c>
      <c r="DU225" s="76" t="str">
        <f t="shared" si="322"/>
        <v xml:space="preserve"> Pesos</v>
      </c>
      <c r="DV225" s="76" t="str">
        <f t="shared" si="323"/>
        <v xml:space="preserve"> </v>
      </c>
      <c r="DW225" s="76" t="str">
        <f t="shared" si="324"/>
        <v/>
      </c>
      <c r="DX225" s="76"/>
      <c r="DY225" s="76"/>
      <c r="DZ225" s="76"/>
      <c r="EA225" s="76" t="str">
        <f t="shared" si="325"/>
        <v xml:space="preserve"> </v>
      </c>
      <c r="EB225" s="76"/>
      <c r="EC225" s="76"/>
      <c r="ED225" s="76" t="str">
        <f t="shared" si="326"/>
        <v xml:space="preserve"> </v>
      </c>
      <c r="EE225" s="76"/>
      <c r="EF225" s="76"/>
      <c r="EG225" s="79" t="str">
        <f t="shared" si="327"/>
        <v xml:space="preserve"> </v>
      </c>
      <c r="EH225" s="76"/>
      <c r="EI225" s="76"/>
      <c r="EJ225" s="79" t="str">
        <f t="shared" si="328"/>
        <v xml:space="preserve"> </v>
      </c>
      <c r="EK225" s="76"/>
      <c r="EL225" s="76"/>
      <c r="EM225" s="79" t="str">
        <f t="shared" si="329"/>
        <v>Doscientos veintiDos Pesos</v>
      </c>
      <c r="EN225" s="79"/>
      <c r="EO225" s="79" t="str">
        <f t="shared" si="330"/>
        <v xml:space="preserve"> </v>
      </c>
      <c r="EP225" s="76"/>
    </row>
    <row r="226" spans="1:146" hidden="1" x14ac:dyDescent="0.2">
      <c r="A226" s="74">
        <v>223</v>
      </c>
      <c r="B226" s="75" t="str">
        <f t="shared" si="260"/>
        <v>Doscientos veintiTres Pesos M/L</v>
      </c>
      <c r="C226" s="76"/>
      <c r="D226" s="77">
        <f t="shared" si="261"/>
        <v>223</v>
      </c>
      <c r="E226" s="76" t="str">
        <f t="shared" si="262"/>
        <v/>
      </c>
      <c r="F226" s="76" t="str">
        <f t="shared" si="263"/>
        <v xml:space="preserve"> Pesos</v>
      </c>
      <c r="G226" s="76" t="str">
        <f t="shared" si="264"/>
        <v xml:space="preserve">  billones</v>
      </c>
      <c r="H226" s="76"/>
      <c r="I226" s="76" t="str">
        <f t="shared" si="265"/>
        <v xml:space="preserve"> Pesos</v>
      </c>
      <c r="J226" s="76" t="s">
        <v>79</v>
      </c>
      <c r="K226" s="76"/>
      <c r="L226" s="76" t="str">
        <f t="shared" si="266"/>
        <v xml:space="preserve"> Pesos</v>
      </c>
      <c r="M226" s="76" t="str">
        <f t="shared" si="267"/>
        <v xml:space="preserve">  millones</v>
      </c>
      <c r="N226" s="76"/>
      <c r="O226" s="76" t="str">
        <f t="shared" si="268"/>
        <v xml:space="preserve"> Pesos</v>
      </c>
      <c r="P226" s="76" t="s">
        <v>79</v>
      </c>
      <c r="Q226" s="76"/>
      <c r="R226" s="76" t="str">
        <f t="shared" si="269"/>
        <v xml:space="preserve"> y </v>
      </c>
      <c r="S226" s="76" t="str">
        <f t="shared" si="270"/>
        <v xml:space="preserve"> Pesos</v>
      </c>
      <c r="T226" s="76" t="str">
        <f t="shared" si="271"/>
        <v xml:space="preserve"> Centavos</v>
      </c>
      <c r="U226" s="76" t="str">
        <f t="shared" si="272"/>
        <v xml:space="preserve"> centavos</v>
      </c>
      <c r="V226" s="76">
        <v>15</v>
      </c>
      <c r="W226" s="76">
        <v>14</v>
      </c>
      <c r="X226" s="76">
        <v>13</v>
      </c>
      <c r="Y226" s="76">
        <v>12</v>
      </c>
      <c r="Z226" s="76">
        <v>11</v>
      </c>
      <c r="AA226" s="76">
        <v>10</v>
      </c>
      <c r="AB226" s="76">
        <v>9</v>
      </c>
      <c r="AC226" s="76">
        <f t="shared" si="332"/>
        <v>8</v>
      </c>
      <c r="AD226" s="76">
        <f t="shared" si="332"/>
        <v>7</v>
      </c>
      <c r="AE226" s="76">
        <f t="shared" si="332"/>
        <v>6</v>
      </c>
      <c r="AF226" s="76">
        <f t="shared" si="332"/>
        <v>5</v>
      </c>
      <c r="AG226" s="76">
        <f t="shared" si="332"/>
        <v>4</v>
      </c>
      <c r="AH226" s="76">
        <f t="shared" si="332"/>
        <v>3</v>
      </c>
      <c r="AI226" s="76">
        <f t="shared" si="332"/>
        <v>2</v>
      </c>
      <c r="AJ226" s="76">
        <f t="shared" si="332"/>
        <v>1</v>
      </c>
      <c r="AK226" s="76">
        <f t="shared" si="332"/>
        <v>0</v>
      </c>
      <c r="AL226" s="76">
        <f t="shared" si="332"/>
        <v>-1</v>
      </c>
      <c r="AM226" s="76">
        <f t="shared" si="332"/>
        <v>-2</v>
      </c>
      <c r="AN226" s="76"/>
      <c r="AO226" s="78">
        <f t="shared" si="331"/>
        <v>0</v>
      </c>
      <c r="AP226" s="78">
        <f t="shared" si="331"/>
        <v>0</v>
      </c>
      <c r="AQ226" s="78">
        <f t="shared" si="331"/>
        <v>0</v>
      </c>
      <c r="AR226" s="78">
        <f t="shared" ref="AR226:AZ254" si="333">INT($D226/10^Z226)</f>
        <v>0</v>
      </c>
      <c r="AS226" s="78">
        <f t="shared" si="333"/>
        <v>0</v>
      </c>
      <c r="AT226" s="78">
        <f t="shared" si="333"/>
        <v>0</v>
      </c>
      <c r="AU226" s="78">
        <f t="shared" si="333"/>
        <v>0</v>
      </c>
      <c r="AV226" s="78">
        <f t="shared" si="333"/>
        <v>0</v>
      </c>
      <c r="AW226" s="78">
        <f t="shared" si="333"/>
        <v>0</v>
      </c>
      <c r="AX226" s="78">
        <f t="shared" si="333"/>
        <v>0</v>
      </c>
      <c r="AY226" s="78">
        <f t="shared" si="333"/>
        <v>0</v>
      </c>
      <c r="AZ226" s="78">
        <f t="shared" si="333"/>
        <v>0</v>
      </c>
      <c r="BA226" s="78">
        <f t="shared" si="249"/>
        <v>2</v>
      </c>
      <c r="BB226" s="78">
        <f t="shared" si="249"/>
        <v>22</v>
      </c>
      <c r="BC226" s="78">
        <f t="shared" si="249"/>
        <v>223</v>
      </c>
      <c r="BD226" s="78">
        <f t="shared" si="249"/>
        <v>2230</v>
      </c>
      <c r="BE226" s="78">
        <f t="shared" si="249"/>
        <v>22300</v>
      </c>
      <c r="BF226" s="76"/>
      <c r="BG226" s="76">
        <f t="shared" si="273"/>
        <v>0</v>
      </c>
      <c r="BH226" s="78">
        <f t="shared" si="274"/>
        <v>0</v>
      </c>
      <c r="BI226" s="78">
        <f t="shared" si="275"/>
        <v>0</v>
      </c>
      <c r="BJ226" s="78">
        <f t="shared" si="276"/>
        <v>0</v>
      </c>
      <c r="BK226" s="78">
        <f t="shared" si="277"/>
        <v>0</v>
      </c>
      <c r="BL226" s="78">
        <f t="shared" si="278"/>
        <v>0</v>
      </c>
      <c r="BM226" s="78">
        <f t="shared" si="279"/>
        <v>0</v>
      </c>
      <c r="BN226" s="78">
        <f t="shared" si="280"/>
        <v>0</v>
      </c>
      <c r="BO226" s="78">
        <f t="shared" si="281"/>
        <v>0</v>
      </c>
      <c r="BP226" s="78">
        <f t="shared" si="282"/>
        <v>0</v>
      </c>
      <c r="BQ226" s="78">
        <f t="shared" si="283"/>
        <v>0</v>
      </c>
      <c r="BR226" s="78">
        <f t="shared" si="284"/>
        <v>0</v>
      </c>
      <c r="BS226" s="78">
        <f t="shared" si="285"/>
        <v>200</v>
      </c>
      <c r="BT226" s="78">
        <f t="shared" si="286"/>
        <v>20</v>
      </c>
      <c r="BU226" s="78">
        <f t="shared" si="287"/>
        <v>3</v>
      </c>
      <c r="BV226" s="78">
        <f t="shared" si="288"/>
        <v>0</v>
      </c>
      <c r="BW226" s="78">
        <f t="shared" si="289"/>
        <v>0</v>
      </c>
      <c r="BX226" s="76"/>
      <c r="BY226" s="76"/>
      <c r="BZ226" s="78">
        <f t="shared" si="290"/>
        <v>0</v>
      </c>
      <c r="CA226" s="78"/>
      <c r="CB226" s="78"/>
      <c r="CC226" s="78">
        <f t="shared" si="291"/>
        <v>0</v>
      </c>
      <c r="CD226" s="78"/>
      <c r="CE226" s="78"/>
      <c r="CF226" s="78">
        <f t="shared" si="292"/>
        <v>0</v>
      </c>
      <c r="CG226" s="76"/>
      <c r="CH226" s="78"/>
      <c r="CI226" s="78">
        <f t="shared" si="293"/>
        <v>0</v>
      </c>
      <c r="CJ226" s="76"/>
      <c r="CK226" s="78"/>
      <c r="CL226" s="78">
        <f t="shared" si="294"/>
        <v>23</v>
      </c>
      <c r="CM226" s="76"/>
      <c r="CN226" s="78">
        <f t="shared" si="295"/>
        <v>0</v>
      </c>
      <c r="CO226" s="76"/>
      <c r="CP226" s="76"/>
      <c r="CQ226" s="76" t="str">
        <f t="shared" si="296"/>
        <v/>
      </c>
      <c r="CR226" s="76" t="str">
        <f t="shared" si="297"/>
        <v/>
      </c>
      <c r="CS226" s="76" t="str">
        <f t="shared" si="298"/>
        <v xml:space="preserve">   billones</v>
      </c>
      <c r="CT226" s="76" t="str">
        <f t="shared" si="299"/>
        <v/>
      </c>
      <c r="CU226" s="76" t="str">
        <f t="shared" si="300"/>
        <v/>
      </c>
      <c r="CV226" s="76" t="str">
        <f t="shared" si="301"/>
        <v xml:space="preserve">  mil</v>
      </c>
      <c r="CW226" s="76" t="str">
        <f t="shared" si="302"/>
        <v/>
      </c>
      <c r="CX226" s="76" t="str">
        <f t="shared" si="303"/>
        <v/>
      </c>
      <c r="CY226" s="76" t="str">
        <f t="shared" si="304"/>
        <v xml:space="preserve">   millones</v>
      </c>
      <c r="CZ226" s="76" t="str">
        <f t="shared" si="305"/>
        <v/>
      </c>
      <c r="DA226" s="76" t="str">
        <f t="shared" si="306"/>
        <v/>
      </c>
      <c r="DB226" s="76" t="str">
        <f t="shared" si="307"/>
        <v xml:space="preserve">  mil</v>
      </c>
      <c r="DC226" s="76" t="str">
        <f t="shared" si="308"/>
        <v xml:space="preserve">Doscientos </v>
      </c>
      <c r="DD226" s="76" t="str">
        <f t="shared" si="309"/>
        <v>veinti</v>
      </c>
      <c r="DE226" s="76" t="str">
        <f t="shared" si="310"/>
        <v>Tres Pesos</v>
      </c>
      <c r="DF226" s="76" t="str">
        <f t="shared" si="311"/>
        <v xml:space="preserve">  Centavos</v>
      </c>
      <c r="DG226" s="76" t="str">
        <f t="shared" si="312"/>
        <v xml:space="preserve">  centavos</v>
      </c>
      <c r="DH226" s="76" t="str">
        <f t="shared" si="313"/>
        <v xml:space="preserve"> </v>
      </c>
      <c r="DI226" s="76" t="str">
        <f t="shared" si="314"/>
        <v/>
      </c>
      <c r="DJ226" s="76"/>
      <c r="DK226" s="76" t="str">
        <f t="shared" si="315"/>
        <v xml:space="preserve"> </v>
      </c>
      <c r="DL226" s="76" t="str">
        <f t="shared" si="316"/>
        <v/>
      </c>
      <c r="DM226" s="76"/>
      <c r="DN226" s="76" t="str">
        <f t="shared" si="317"/>
        <v xml:space="preserve"> </v>
      </c>
      <c r="DO226" s="76" t="str">
        <f t="shared" si="318"/>
        <v/>
      </c>
      <c r="DP226" s="76"/>
      <c r="DQ226" s="76" t="str">
        <f t="shared" si="319"/>
        <v xml:space="preserve"> </v>
      </c>
      <c r="DR226" s="76" t="str">
        <f t="shared" si="320"/>
        <v/>
      </c>
      <c r="DS226" s="76"/>
      <c r="DT226" s="76" t="e">
        <f t="shared" si="321"/>
        <v>#N/A</v>
      </c>
      <c r="DU226" s="76" t="str">
        <f t="shared" si="322"/>
        <v xml:space="preserve"> Pesos</v>
      </c>
      <c r="DV226" s="76" t="str">
        <f t="shared" si="323"/>
        <v xml:space="preserve"> </v>
      </c>
      <c r="DW226" s="76" t="str">
        <f t="shared" si="324"/>
        <v/>
      </c>
      <c r="DX226" s="76"/>
      <c r="DY226" s="76"/>
      <c r="DZ226" s="76"/>
      <c r="EA226" s="76" t="str">
        <f t="shared" si="325"/>
        <v xml:space="preserve"> </v>
      </c>
      <c r="EB226" s="76"/>
      <c r="EC226" s="76"/>
      <c r="ED226" s="76" t="str">
        <f t="shared" si="326"/>
        <v xml:space="preserve"> </v>
      </c>
      <c r="EE226" s="76"/>
      <c r="EF226" s="76"/>
      <c r="EG226" s="79" t="str">
        <f t="shared" si="327"/>
        <v xml:space="preserve"> </v>
      </c>
      <c r="EH226" s="76"/>
      <c r="EI226" s="76"/>
      <c r="EJ226" s="79" t="str">
        <f t="shared" si="328"/>
        <v xml:space="preserve"> </v>
      </c>
      <c r="EK226" s="76"/>
      <c r="EL226" s="76"/>
      <c r="EM226" s="79" t="str">
        <f t="shared" si="329"/>
        <v>Doscientos veintiTres Pesos</v>
      </c>
      <c r="EN226" s="79"/>
      <c r="EO226" s="79" t="str">
        <f t="shared" si="330"/>
        <v xml:space="preserve"> </v>
      </c>
      <c r="EP226" s="76"/>
    </row>
    <row r="227" spans="1:146" hidden="1" x14ac:dyDescent="0.2">
      <c r="A227" s="74">
        <v>224</v>
      </c>
      <c r="B227" s="75" t="str">
        <f t="shared" si="260"/>
        <v>Doscientos veintiCuatro Pesos M/L</v>
      </c>
      <c r="C227" s="76"/>
      <c r="D227" s="77">
        <f t="shared" si="261"/>
        <v>224</v>
      </c>
      <c r="E227" s="76" t="str">
        <f t="shared" si="262"/>
        <v/>
      </c>
      <c r="F227" s="76" t="str">
        <f t="shared" si="263"/>
        <v xml:space="preserve"> Pesos</v>
      </c>
      <c r="G227" s="76" t="str">
        <f t="shared" si="264"/>
        <v xml:space="preserve">  billones</v>
      </c>
      <c r="H227" s="76"/>
      <c r="I227" s="76" t="str">
        <f t="shared" si="265"/>
        <v xml:space="preserve"> Pesos</v>
      </c>
      <c r="J227" s="76" t="s">
        <v>79</v>
      </c>
      <c r="K227" s="76"/>
      <c r="L227" s="76" t="str">
        <f t="shared" si="266"/>
        <v xml:space="preserve"> Pesos</v>
      </c>
      <c r="M227" s="76" t="str">
        <f t="shared" si="267"/>
        <v xml:space="preserve">  millones</v>
      </c>
      <c r="N227" s="76"/>
      <c r="O227" s="76" t="str">
        <f t="shared" si="268"/>
        <v xml:space="preserve"> Pesos</v>
      </c>
      <c r="P227" s="76" t="s">
        <v>79</v>
      </c>
      <c r="Q227" s="76"/>
      <c r="R227" s="76" t="str">
        <f t="shared" si="269"/>
        <v xml:space="preserve"> y </v>
      </c>
      <c r="S227" s="76" t="str">
        <f t="shared" si="270"/>
        <v xml:space="preserve"> Pesos</v>
      </c>
      <c r="T227" s="76" t="str">
        <f t="shared" si="271"/>
        <v xml:space="preserve"> Centavos</v>
      </c>
      <c r="U227" s="76" t="str">
        <f t="shared" si="272"/>
        <v xml:space="preserve"> centavos</v>
      </c>
      <c r="V227" s="76">
        <v>15</v>
      </c>
      <c r="W227" s="76">
        <v>14</v>
      </c>
      <c r="X227" s="76">
        <v>13</v>
      </c>
      <c r="Y227" s="76">
        <v>12</v>
      </c>
      <c r="Z227" s="76">
        <v>11</v>
      </c>
      <c r="AA227" s="76">
        <v>10</v>
      </c>
      <c r="AB227" s="76">
        <v>9</v>
      </c>
      <c r="AC227" s="76">
        <f t="shared" si="332"/>
        <v>8</v>
      </c>
      <c r="AD227" s="76">
        <f t="shared" si="332"/>
        <v>7</v>
      </c>
      <c r="AE227" s="76">
        <f t="shared" si="332"/>
        <v>6</v>
      </c>
      <c r="AF227" s="76">
        <f t="shared" si="332"/>
        <v>5</v>
      </c>
      <c r="AG227" s="76">
        <f t="shared" si="332"/>
        <v>4</v>
      </c>
      <c r="AH227" s="76">
        <f t="shared" si="332"/>
        <v>3</v>
      </c>
      <c r="AI227" s="76">
        <f t="shared" si="332"/>
        <v>2</v>
      </c>
      <c r="AJ227" s="76">
        <f t="shared" si="332"/>
        <v>1</v>
      </c>
      <c r="AK227" s="76">
        <f t="shared" si="332"/>
        <v>0</v>
      </c>
      <c r="AL227" s="76">
        <f t="shared" si="332"/>
        <v>-1</v>
      </c>
      <c r="AM227" s="76">
        <f t="shared" si="332"/>
        <v>-2</v>
      </c>
      <c r="AN227" s="76"/>
      <c r="AO227" s="78">
        <f t="shared" ref="AO227:AU282" si="334">INT($D227/10^W227)</f>
        <v>0</v>
      </c>
      <c r="AP227" s="78">
        <f t="shared" si="334"/>
        <v>0</v>
      </c>
      <c r="AQ227" s="78">
        <f t="shared" si="334"/>
        <v>0</v>
      </c>
      <c r="AR227" s="78">
        <f t="shared" si="333"/>
        <v>0</v>
      </c>
      <c r="AS227" s="78">
        <f t="shared" si="333"/>
        <v>0</v>
      </c>
      <c r="AT227" s="78">
        <f t="shared" si="333"/>
        <v>0</v>
      </c>
      <c r="AU227" s="78">
        <f t="shared" si="333"/>
        <v>0</v>
      </c>
      <c r="AV227" s="78">
        <f t="shared" si="333"/>
        <v>0</v>
      </c>
      <c r="AW227" s="78">
        <f t="shared" si="333"/>
        <v>0</v>
      </c>
      <c r="AX227" s="78">
        <f t="shared" si="333"/>
        <v>0</v>
      </c>
      <c r="AY227" s="78">
        <f t="shared" si="333"/>
        <v>0</v>
      </c>
      <c r="AZ227" s="78">
        <f t="shared" si="333"/>
        <v>0</v>
      </c>
      <c r="BA227" s="78">
        <f t="shared" si="249"/>
        <v>2</v>
      </c>
      <c r="BB227" s="78">
        <f t="shared" si="249"/>
        <v>22</v>
      </c>
      <c r="BC227" s="78">
        <f t="shared" si="249"/>
        <v>224</v>
      </c>
      <c r="BD227" s="78">
        <f t="shared" si="249"/>
        <v>2240</v>
      </c>
      <c r="BE227" s="78">
        <f t="shared" si="249"/>
        <v>22400</v>
      </c>
      <c r="BF227" s="76"/>
      <c r="BG227" s="76">
        <f t="shared" si="273"/>
        <v>0</v>
      </c>
      <c r="BH227" s="78">
        <f t="shared" si="274"/>
        <v>0</v>
      </c>
      <c r="BI227" s="78">
        <f t="shared" si="275"/>
        <v>0</v>
      </c>
      <c r="BJ227" s="78">
        <f t="shared" si="276"/>
        <v>0</v>
      </c>
      <c r="BK227" s="78">
        <f t="shared" si="277"/>
        <v>0</v>
      </c>
      <c r="BL227" s="78">
        <f t="shared" si="278"/>
        <v>0</v>
      </c>
      <c r="BM227" s="78">
        <f t="shared" si="279"/>
        <v>0</v>
      </c>
      <c r="BN227" s="78">
        <f t="shared" si="280"/>
        <v>0</v>
      </c>
      <c r="BO227" s="78">
        <f t="shared" si="281"/>
        <v>0</v>
      </c>
      <c r="BP227" s="78">
        <f t="shared" si="282"/>
        <v>0</v>
      </c>
      <c r="BQ227" s="78">
        <f t="shared" si="283"/>
        <v>0</v>
      </c>
      <c r="BR227" s="78">
        <f t="shared" si="284"/>
        <v>0</v>
      </c>
      <c r="BS227" s="78">
        <f t="shared" si="285"/>
        <v>200</v>
      </c>
      <c r="BT227" s="78">
        <f t="shared" si="286"/>
        <v>20</v>
      </c>
      <c r="BU227" s="78">
        <f t="shared" si="287"/>
        <v>4</v>
      </c>
      <c r="BV227" s="78">
        <f t="shared" si="288"/>
        <v>0</v>
      </c>
      <c r="BW227" s="78">
        <f t="shared" si="289"/>
        <v>0</v>
      </c>
      <c r="BX227" s="76"/>
      <c r="BY227" s="76"/>
      <c r="BZ227" s="78">
        <f t="shared" si="290"/>
        <v>0</v>
      </c>
      <c r="CA227" s="78"/>
      <c r="CB227" s="78"/>
      <c r="CC227" s="78">
        <f t="shared" si="291"/>
        <v>0</v>
      </c>
      <c r="CD227" s="78"/>
      <c r="CE227" s="78"/>
      <c r="CF227" s="78">
        <f t="shared" si="292"/>
        <v>0</v>
      </c>
      <c r="CG227" s="76"/>
      <c r="CH227" s="78"/>
      <c r="CI227" s="78">
        <f t="shared" si="293"/>
        <v>0</v>
      </c>
      <c r="CJ227" s="76"/>
      <c r="CK227" s="78"/>
      <c r="CL227" s="78">
        <f t="shared" si="294"/>
        <v>24</v>
      </c>
      <c r="CM227" s="76"/>
      <c r="CN227" s="78">
        <f t="shared" si="295"/>
        <v>0</v>
      </c>
      <c r="CO227" s="76"/>
      <c r="CP227" s="76"/>
      <c r="CQ227" s="76" t="str">
        <f t="shared" si="296"/>
        <v/>
      </c>
      <c r="CR227" s="76" t="str">
        <f t="shared" si="297"/>
        <v/>
      </c>
      <c r="CS227" s="76" t="str">
        <f t="shared" si="298"/>
        <v xml:space="preserve">   billones</v>
      </c>
      <c r="CT227" s="76" t="str">
        <f t="shared" si="299"/>
        <v/>
      </c>
      <c r="CU227" s="76" t="str">
        <f t="shared" si="300"/>
        <v/>
      </c>
      <c r="CV227" s="76" t="str">
        <f t="shared" si="301"/>
        <v xml:space="preserve">  mil</v>
      </c>
      <c r="CW227" s="76" t="str">
        <f t="shared" si="302"/>
        <v/>
      </c>
      <c r="CX227" s="76" t="str">
        <f t="shared" si="303"/>
        <v/>
      </c>
      <c r="CY227" s="76" t="str">
        <f t="shared" si="304"/>
        <v xml:space="preserve">   millones</v>
      </c>
      <c r="CZ227" s="76" t="str">
        <f t="shared" si="305"/>
        <v/>
      </c>
      <c r="DA227" s="76" t="str">
        <f t="shared" si="306"/>
        <v/>
      </c>
      <c r="DB227" s="76" t="str">
        <f t="shared" si="307"/>
        <v xml:space="preserve">  mil</v>
      </c>
      <c r="DC227" s="76" t="str">
        <f t="shared" si="308"/>
        <v xml:space="preserve">Doscientos </v>
      </c>
      <c r="DD227" s="76" t="str">
        <f t="shared" si="309"/>
        <v>veinti</v>
      </c>
      <c r="DE227" s="76" t="str">
        <f t="shared" si="310"/>
        <v>Cuatro Pesos</v>
      </c>
      <c r="DF227" s="76" t="str">
        <f t="shared" si="311"/>
        <v xml:space="preserve">  Centavos</v>
      </c>
      <c r="DG227" s="76" t="str">
        <f t="shared" si="312"/>
        <v xml:space="preserve">  centavos</v>
      </c>
      <c r="DH227" s="76" t="str">
        <f t="shared" si="313"/>
        <v xml:space="preserve"> </v>
      </c>
      <c r="DI227" s="76" t="str">
        <f t="shared" si="314"/>
        <v/>
      </c>
      <c r="DJ227" s="76"/>
      <c r="DK227" s="76" t="str">
        <f t="shared" si="315"/>
        <v xml:space="preserve"> </v>
      </c>
      <c r="DL227" s="76" t="str">
        <f t="shared" si="316"/>
        <v/>
      </c>
      <c r="DM227" s="76"/>
      <c r="DN227" s="76" t="str">
        <f t="shared" si="317"/>
        <v xml:space="preserve"> </v>
      </c>
      <c r="DO227" s="76" t="str">
        <f t="shared" si="318"/>
        <v/>
      </c>
      <c r="DP227" s="76"/>
      <c r="DQ227" s="76" t="str">
        <f t="shared" si="319"/>
        <v xml:space="preserve"> </v>
      </c>
      <c r="DR227" s="76" t="str">
        <f t="shared" si="320"/>
        <v/>
      </c>
      <c r="DS227" s="76"/>
      <c r="DT227" s="76" t="e">
        <f t="shared" si="321"/>
        <v>#N/A</v>
      </c>
      <c r="DU227" s="76" t="str">
        <f t="shared" si="322"/>
        <v xml:space="preserve"> Pesos</v>
      </c>
      <c r="DV227" s="76" t="str">
        <f t="shared" si="323"/>
        <v xml:space="preserve"> </v>
      </c>
      <c r="DW227" s="76" t="str">
        <f t="shared" si="324"/>
        <v/>
      </c>
      <c r="DX227" s="76"/>
      <c r="DY227" s="76"/>
      <c r="DZ227" s="76"/>
      <c r="EA227" s="76" t="str">
        <f t="shared" si="325"/>
        <v xml:space="preserve"> </v>
      </c>
      <c r="EB227" s="76"/>
      <c r="EC227" s="76"/>
      <c r="ED227" s="76" t="str">
        <f t="shared" si="326"/>
        <v xml:space="preserve"> </v>
      </c>
      <c r="EE227" s="76"/>
      <c r="EF227" s="76"/>
      <c r="EG227" s="79" t="str">
        <f t="shared" si="327"/>
        <v xml:space="preserve"> </v>
      </c>
      <c r="EH227" s="76"/>
      <c r="EI227" s="76"/>
      <c r="EJ227" s="79" t="str">
        <f t="shared" si="328"/>
        <v xml:space="preserve"> </v>
      </c>
      <c r="EK227" s="76"/>
      <c r="EL227" s="76"/>
      <c r="EM227" s="79" t="str">
        <f t="shared" si="329"/>
        <v>Doscientos veintiCuatro Pesos</v>
      </c>
      <c r="EN227" s="79"/>
      <c r="EO227" s="79" t="str">
        <f t="shared" si="330"/>
        <v xml:space="preserve"> </v>
      </c>
      <c r="EP227" s="76"/>
    </row>
    <row r="228" spans="1:146" hidden="1" x14ac:dyDescent="0.2">
      <c r="A228" s="74">
        <v>225</v>
      </c>
      <c r="B228" s="75" t="str">
        <f t="shared" si="260"/>
        <v>Doscientos veintiCinco Pesos M/L</v>
      </c>
      <c r="C228" s="76"/>
      <c r="D228" s="77">
        <f t="shared" si="261"/>
        <v>225</v>
      </c>
      <c r="E228" s="76" t="str">
        <f t="shared" si="262"/>
        <v/>
      </c>
      <c r="F228" s="76" t="str">
        <f t="shared" si="263"/>
        <v xml:space="preserve"> Pesos</v>
      </c>
      <c r="G228" s="76" t="str">
        <f t="shared" si="264"/>
        <v xml:space="preserve">  billones</v>
      </c>
      <c r="H228" s="76"/>
      <c r="I228" s="76" t="str">
        <f t="shared" si="265"/>
        <v xml:space="preserve"> Pesos</v>
      </c>
      <c r="J228" s="76" t="s">
        <v>79</v>
      </c>
      <c r="K228" s="76"/>
      <c r="L228" s="76" t="str">
        <f t="shared" si="266"/>
        <v xml:space="preserve"> Pesos</v>
      </c>
      <c r="M228" s="76" t="str">
        <f t="shared" si="267"/>
        <v xml:space="preserve">  millones</v>
      </c>
      <c r="N228" s="76"/>
      <c r="O228" s="76" t="str">
        <f t="shared" si="268"/>
        <v xml:space="preserve"> Pesos</v>
      </c>
      <c r="P228" s="76" t="s">
        <v>79</v>
      </c>
      <c r="Q228" s="76"/>
      <c r="R228" s="76" t="str">
        <f t="shared" si="269"/>
        <v xml:space="preserve"> y </v>
      </c>
      <c r="S228" s="76" t="str">
        <f t="shared" si="270"/>
        <v xml:space="preserve"> Pesos</v>
      </c>
      <c r="T228" s="76" t="str">
        <f t="shared" si="271"/>
        <v xml:space="preserve"> Centavos</v>
      </c>
      <c r="U228" s="76" t="str">
        <f t="shared" si="272"/>
        <v xml:space="preserve"> centavos</v>
      </c>
      <c r="V228" s="76">
        <v>15</v>
      </c>
      <c r="W228" s="76">
        <v>14</v>
      </c>
      <c r="X228" s="76">
        <v>13</v>
      </c>
      <c r="Y228" s="76">
        <v>12</v>
      </c>
      <c r="Z228" s="76">
        <v>11</v>
      </c>
      <c r="AA228" s="76">
        <v>10</v>
      </c>
      <c r="AB228" s="76">
        <v>9</v>
      </c>
      <c r="AC228" s="76">
        <f t="shared" ref="AC228:AM243" si="335">AB228-1</f>
        <v>8</v>
      </c>
      <c r="AD228" s="76">
        <f t="shared" si="335"/>
        <v>7</v>
      </c>
      <c r="AE228" s="76">
        <f t="shared" si="335"/>
        <v>6</v>
      </c>
      <c r="AF228" s="76">
        <f t="shared" si="335"/>
        <v>5</v>
      </c>
      <c r="AG228" s="76">
        <f t="shared" si="335"/>
        <v>4</v>
      </c>
      <c r="AH228" s="76">
        <f t="shared" si="335"/>
        <v>3</v>
      </c>
      <c r="AI228" s="76">
        <f t="shared" si="335"/>
        <v>2</v>
      </c>
      <c r="AJ228" s="76">
        <f t="shared" si="335"/>
        <v>1</v>
      </c>
      <c r="AK228" s="76">
        <f t="shared" si="335"/>
        <v>0</v>
      </c>
      <c r="AL228" s="76">
        <f t="shared" si="335"/>
        <v>-1</v>
      </c>
      <c r="AM228" s="76">
        <f t="shared" si="335"/>
        <v>-2</v>
      </c>
      <c r="AN228" s="76"/>
      <c r="AO228" s="78">
        <f t="shared" si="334"/>
        <v>0</v>
      </c>
      <c r="AP228" s="78">
        <f t="shared" si="334"/>
        <v>0</v>
      </c>
      <c r="AQ228" s="78">
        <f t="shared" si="334"/>
        <v>0</v>
      </c>
      <c r="AR228" s="78">
        <f t="shared" si="333"/>
        <v>0</v>
      </c>
      <c r="AS228" s="78">
        <f t="shared" si="333"/>
        <v>0</v>
      </c>
      <c r="AT228" s="78">
        <f t="shared" si="333"/>
        <v>0</v>
      </c>
      <c r="AU228" s="78">
        <f t="shared" si="333"/>
        <v>0</v>
      </c>
      <c r="AV228" s="78">
        <f t="shared" si="333"/>
        <v>0</v>
      </c>
      <c r="AW228" s="78">
        <f t="shared" si="333"/>
        <v>0</v>
      </c>
      <c r="AX228" s="78">
        <f t="shared" si="333"/>
        <v>0</v>
      </c>
      <c r="AY228" s="78">
        <f t="shared" si="333"/>
        <v>0</v>
      </c>
      <c r="AZ228" s="78">
        <f t="shared" si="333"/>
        <v>0</v>
      </c>
      <c r="BA228" s="78">
        <f t="shared" si="249"/>
        <v>2</v>
      </c>
      <c r="BB228" s="78">
        <f t="shared" si="249"/>
        <v>22</v>
      </c>
      <c r="BC228" s="78">
        <f t="shared" si="249"/>
        <v>225</v>
      </c>
      <c r="BD228" s="78">
        <f t="shared" si="249"/>
        <v>2250</v>
      </c>
      <c r="BE228" s="78">
        <f t="shared" si="249"/>
        <v>22500</v>
      </c>
      <c r="BF228" s="76"/>
      <c r="BG228" s="76">
        <f t="shared" si="273"/>
        <v>0</v>
      </c>
      <c r="BH228" s="78">
        <f t="shared" si="274"/>
        <v>0</v>
      </c>
      <c r="BI228" s="78">
        <f t="shared" si="275"/>
        <v>0</v>
      </c>
      <c r="BJ228" s="78">
        <f t="shared" si="276"/>
        <v>0</v>
      </c>
      <c r="BK228" s="78">
        <f t="shared" si="277"/>
        <v>0</v>
      </c>
      <c r="BL228" s="78">
        <f t="shared" si="278"/>
        <v>0</v>
      </c>
      <c r="BM228" s="78">
        <f t="shared" si="279"/>
        <v>0</v>
      </c>
      <c r="BN228" s="78">
        <f t="shared" si="280"/>
        <v>0</v>
      </c>
      <c r="BO228" s="78">
        <f t="shared" si="281"/>
        <v>0</v>
      </c>
      <c r="BP228" s="78">
        <f t="shared" si="282"/>
        <v>0</v>
      </c>
      <c r="BQ228" s="78">
        <f t="shared" si="283"/>
        <v>0</v>
      </c>
      <c r="BR228" s="78">
        <f t="shared" si="284"/>
        <v>0</v>
      </c>
      <c r="BS228" s="78">
        <f t="shared" si="285"/>
        <v>200</v>
      </c>
      <c r="BT228" s="78">
        <f t="shared" si="286"/>
        <v>20</v>
      </c>
      <c r="BU228" s="78">
        <f t="shared" si="287"/>
        <v>5</v>
      </c>
      <c r="BV228" s="78">
        <f t="shared" si="288"/>
        <v>0</v>
      </c>
      <c r="BW228" s="78">
        <f t="shared" si="289"/>
        <v>0</v>
      </c>
      <c r="BX228" s="76"/>
      <c r="BY228" s="76"/>
      <c r="BZ228" s="78">
        <f t="shared" si="290"/>
        <v>0</v>
      </c>
      <c r="CA228" s="78"/>
      <c r="CB228" s="78"/>
      <c r="CC228" s="78">
        <f t="shared" si="291"/>
        <v>0</v>
      </c>
      <c r="CD228" s="78"/>
      <c r="CE228" s="78"/>
      <c r="CF228" s="78">
        <f t="shared" si="292"/>
        <v>0</v>
      </c>
      <c r="CG228" s="76"/>
      <c r="CH228" s="78"/>
      <c r="CI228" s="78">
        <f t="shared" si="293"/>
        <v>0</v>
      </c>
      <c r="CJ228" s="76"/>
      <c r="CK228" s="78"/>
      <c r="CL228" s="78">
        <f t="shared" si="294"/>
        <v>25</v>
      </c>
      <c r="CM228" s="76"/>
      <c r="CN228" s="78">
        <f t="shared" si="295"/>
        <v>0</v>
      </c>
      <c r="CO228" s="76"/>
      <c r="CP228" s="76"/>
      <c r="CQ228" s="76" t="str">
        <f t="shared" si="296"/>
        <v/>
      </c>
      <c r="CR228" s="76" t="str">
        <f t="shared" si="297"/>
        <v/>
      </c>
      <c r="CS228" s="76" t="str">
        <f t="shared" si="298"/>
        <v xml:space="preserve">   billones</v>
      </c>
      <c r="CT228" s="76" t="str">
        <f t="shared" si="299"/>
        <v/>
      </c>
      <c r="CU228" s="76" t="str">
        <f t="shared" si="300"/>
        <v/>
      </c>
      <c r="CV228" s="76" t="str">
        <f t="shared" si="301"/>
        <v xml:space="preserve">  mil</v>
      </c>
      <c r="CW228" s="76" t="str">
        <f t="shared" si="302"/>
        <v/>
      </c>
      <c r="CX228" s="76" t="str">
        <f t="shared" si="303"/>
        <v/>
      </c>
      <c r="CY228" s="76" t="str">
        <f t="shared" si="304"/>
        <v xml:space="preserve">   millones</v>
      </c>
      <c r="CZ228" s="76" t="str">
        <f t="shared" si="305"/>
        <v/>
      </c>
      <c r="DA228" s="76" t="str">
        <f t="shared" si="306"/>
        <v/>
      </c>
      <c r="DB228" s="76" t="str">
        <f t="shared" si="307"/>
        <v xml:space="preserve">  mil</v>
      </c>
      <c r="DC228" s="76" t="str">
        <f t="shared" si="308"/>
        <v xml:space="preserve">Doscientos </v>
      </c>
      <c r="DD228" s="76" t="str">
        <f t="shared" si="309"/>
        <v>veinti</v>
      </c>
      <c r="DE228" s="76" t="str">
        <f t="shared" si="310"/>
        <v>Cinco Pesos</v>
      </c>
      <c r="DF228" s="76" t="str">
        <f t="shared" si="311"/>
        <v xml:space="preserve">  Centavos</v>
      </c>
      <c r="DG228" s="76" t="str">
        <f t="shared" si="312"/>
        <v xml:space="preserve">  centavos</v>
      </c>
      <c r="DH228" s="76" t="str">
        <f t="shared" si="313"/>
        <v xml:space="preserve"> </v>
      </c>
      <c r="DI228" s="76" t="str">
        <f t="shared" si="314"/>
        <v/>
      </c>
      <c r="DJ228" s="76"/>
      <c r="DK228" s="76" t="str">
        <f t="shared" si="315"/>
        <v xml:space="preserve"> </v>
      </c>
      <c r="DL228" s="76" t="str">
        <f t="shared" si="316"/>
        <v/>
      </c>
      <c r="DM228" s="76"/>
      <c r="DN228" s="76" t="str">
        <f t="shared" si="317"/>
        <v xml:space="preserve"> </v>
      </c>
      <c r="DO228" s="76" t="str">
        <f t="shared" si="318"/>
        <v/>
      </c>
      <c r="DP228" s="76"/>
      <c r="DQ228" s="76" t="str">
        <f t="shared" si="319"/>
        <v xml:space="preserve"> </v>
      </c>
      <c r="DR228" s="76" t="str">
        <f t="shared" si="320"/>
        <v/>
      </c>
      <c r="DS228" s="76"/>
      <c r="DT228" s="76" t="e">
        <f t="shared" si="321"/>
        <v>#N/A</v>
      </c>
      <c r="DU228" s="76" t="str">
        <f t="shared" si="322"/>
        <v xml:space="preserve"> Pesos</v>
      </c>
      <c r="DV228" s="76" t="str">
        <f t="shared" si="323"/>
        <v xml:space="preserve"> </v>
      </c>
      <c r="DW228" s="76" t="str">
        <f t="shared" si="324"/>
        <v/>
      </c>
      <c r="DX228" s="76"/>
      <c r="DY228" s="76"/>
      <c r="DZ228" s="76"/>
      <c r="EA228" s="76" t="str">
        <f t="shared" si="325"/>
        <v xml:space="preserve"> </v>
      </c>
      <c r="EB228" s="76"/>
      <c r="EC228" s="76"/>
      <c r="ED228" s="76" t="str">
        <f t="shared" si="326"/>
        <v xml:space="preserve"> </v>
      </c>
      <c r="EE228" s="76"/>
      <c r="EF228" s="76"/>
      <c r="EG228" s="79" t="str">
        <f t="shared" si="327"/>
        <v xml:space="preserve"> </v>
      </c>
      <c r="EH228" s="76"/>
      <c r="EI228" s="76"/>
      <c r="EJ228" s="79" t="str">
        <f t="shared" si="328"/>
        <v xml:space="preserve"> </v>
      </c>
      <c r="EK228" s="76"/>
      <c r="EL228" s="76"/>
      <c r="EM228" s="79" t="str">
        <f t="shared" si="329"/>
        <v>Doscientos veintiCinco Pesos</v>
      </c>
      <c r="EN228" s="79"/>
      <c r="EO228" s="79" t="str">
        <f t="shared" si="330"/>
        <v xml:space="preserve"> </v>
      </c>
      <c r="EP228" s="76"/>
    </row>
    <row r="229" spans="1:146" hidden="1" x14ac:dyDescent="0.2">
      <c r="A229" s="74">
        <v>226</v>
      </c>
      <c r="B229" s="75" t="str">
        <f t="shared" si="260"/>
        <v>Doscientos veintiSeis Pesos M/L</v>
      </c>
      <c r="C229" s="76"/>
      <c r="D229" s="77">
        <f t="shared" si="261"/>
        <v>226</v>
      </c>
      <c r="E229" s="76" t="str">
        <f t="shared" si="262"/>
        <v/>
      </c>
      <c r="F229" s="76" t="str">
        <f t="shared" si="263"/>
        <v xml:space="preserve"> Pesos</v>
      </c>
      <c r="G229" s="76" t="str">
        <f t="shared" si="264"/>
        <v xml:space="preserve">  billones</v>
      </c>
      <c r="H229" s="76"/>
      <c r="I229" s="76" t="str">
        <f t="shared" si="265"/>
        <v xml:space="preserve"> Pesos</v>
      </c>
      <c r="J229" s="76" t="s">
        <v>79</v>
      </c>
      <c r="K229" s="76"/>
      <c r="L229" s="76" t="str">
        <f t="shared" si="266"/>
        <v xml:space="preserve"> Pesos</v>
      </c>
      <c r="M229" s="76" t="str">
        <f t="shared" si="267"/>
        <v xml:space="preserve">  millones</v>
      </c>
      <c r="N229" s="76"/>
      <c r="O229" s="76" t="str">
        <f t="shared" si="268"/>
        <v xml:space="preserve"> Pesos</v>
      </c>
      <c r="P229" s="76" t="s">
        <v>79</v>
      </c>
      <c r="Q229" s="76"/>
      <c r="R229" s="76" t="str">
        <f t="shared" si="269"/>
        <v xml:space="preserve"> y </v>
      </c>
      <c r="S229" s="76" t="str">
        <f t="shared" si="270"/>
        <v xml:space="preserve"> Pesos</v>
      </c>
      <c r="T229" s="76" t="str">
        <f t="shared" si="271"/>
        <v xml:space="preserve"> Centavos</v>
      </c>
      <c r="U229" s="76" t="str">
        <f t="shared" si="272"/>
        <v xml:space="preserve"> centavos</v>
      </c>
      <c r="V229" s="76">
        <v>15</v>
      </c>
      <c r="W229" s="76">
        <v>14</v>
      </c>
      <c r="X229" s="76">
        <v>13</v>
      </c>
      <c r="Y229" s="76">
        <v>12</v>
      </c>
      <c r="Z229" s="76">
        <v>11</v>
      </c>
      <c r="AA229" s="76">
        <v>10</v>
      </c>
      <c r="AB229" s="76">
        <v>9</v>
      </c>
      <c r="AC229" s="76">
        <f t="shared" si="335"/>
        <v>8</v>
      </c>
      <c r="AD229" s="76">
        <f t="shared" si="335"/>
        <v>7</v>
      </c>
      <c r="AE229" s="76">
        <f t="shared" si="335"/>
        <v>6</v>
      </c>
      <c r="AF229" s="76">
        <f t="shared" si="335"/>
        <v>5</v>
      </c>
      <c r="AG229" s="76">
        <f t="shared" si="335"/>
        <v>4</v>
      </c>
      <c r="AH229" s="76">
        <f t="shared" si="335"/>
        <v>3</v>
      </c>
      <c r="AI229" s="76">
        <f t="shared" si="335"/>
        <v>2</v>
      </c>
      <c r="AJ229" s="76">
        <f t="shared" si="335"/>
        <v>1</v>
      </c>
      <c r="AK229" s="76">
        <f t="shared" si="335"/>
        <v>0</v>
      </c>
      <c r="AL229" s="76">
        <f t="shared" si="335"/>
        <v>-1</v>
      </c>
      <c r="AM229" s="76">
        <f t="shared" si="335"/>
        <v>-2</v>
      </c>
      <c r="AN229" s="76"/>
      <c r="AO229" s="78">
        <f t="shared" si="334"/>
        <v>0</v>
      </c>
      <c r="AP229" s="78">
        <f t="shared" si="334"/>
        <v>0</v>
      </c>
      <c r="AQ229" s="78">
        <f t="shared" si="334"/>
        <v>0</v>
      </c>
      <c r="AR229" s="78">
        <f t="shared" si="333"/>
        <v>0</v>
      </c>
      <c r="AS229" s="78">
        <f t="shared" si="333"/>
        <v>0</v>
      </c>
      <c r="AT229" s="78">
        <f t="shared" si="333"/>
        <v>0</v>
      </c>
      <c r="AU229" s="78">
        <f t="shared" si="333"/>
        <v>0</v>
      </c>
      <c r="AV229" s="78">
        <f t="shared" si="333"/>
        <v>0</v>
      </c>
      <c r="AW229" s="78">
        <f t="shared" si="333"/>
        <v>0</v>
      </c>
      <c r="AX229" s="78">
        <f t="shared" si="333"/>
        <v>0</v>
      </c>
      <c r="AY229" s="78">
        <f t="shared" si="333"/>
        <v>0</v>
      </c>
      <c r="AZ229" s="78">
        <f t="shared" si="333"/>
        <v>0</v>
      </c>
      <c r="BA229" s="78">
        <f t="shared" si="249"/>
        <v>2</v>
      </c>
      <c r="BB229" s="78">
        <f t="shared" si="249"/>
        <v>22</v>
      </c>
      <c r="BC229" s="78">
        <f t="shared" si="249"/>
        <v>226</v>
      </c>
      <c r="BD229" s="78">
        <f t="shared" si="249"/>
        <v>2260</v>
      </c>
      <c r="BE229" s="78">
        <f t="shared" si="249"/>
        <v>22600</v>
      </c>
      <c r="BF229" s="76"/>
      <c r="BG229" s="76">
        <f t="shared" si="273"/>
        <v>0</v>
      </c>
      <c r="BH229" s="78">
        <f t="shared" si="274"/>
        <v>0</v>
      </c>
      <c r="BI229" s="78">
        <f t="shared" si="275"/>
        <v>0</v>
      </c>
      <c r="BJ229" s="78">
        <f t="shared" si="276"/>
        <v>0</v>
      </c>
      <c r="BK229" s="78">
        <f t="shared" si="277"/>
        <v>0</v>
      </c>
      <c r="BL229" s="78">
        <f t="shared" si="278"/>
        <v>0</v>
      </c>
      <c r="BM229" s="78">
        <f t="shared" si="279"/>
        <v>0</v>
      </c>
      <c r="BN229" s="78">
        <f t="shared" si="280"/>
        <v>0</v>
      </c>
      <c r="BO229" s="78">
        <f t="shared" si="281"/>
        <v>0</v>
      </c>
      <c r="BP229" s="78">
        <f t="shared" si="282"/>
        <v>0</v>
      </c>
      <c r="BQ229" s="78">
        <f t="shared" si="283"/>
        <v>0</v>
      </c>
      <c r="BR229" s="78">
        <f t="shared" si="284"/>
        <v>0</v>
      </c>
      <c r="BS229" s="78">
        <f t="shared" si="285"/>
        <v>200</v>
      </c>
      <c r="BT229" s="78">
        <f t="shared" si="286"/>
        <v>20</v>
      </c>
      <c r="BU229" s="78">
        <f t="shared" si="287"/>
        <v>6</v>
      </c>
      <c r="BV229" s="78">
        <f t="shared" si="288"/>
        <v>0</v>
      </c>
      <c r="BW229" s="78">
        <f t="shared" si="289"/>
        <v>0</v>
      </c>
      <c r="BX229" s="76"/>
      <c r="BY229" s="76"/>
      <c r="BZ229" s="78">
        <f t="shared" si="290"/>
        <v>0</v>
      </c>
      <c r="CA229" s="78"/>
      <c r="CB229" s="78"/>
      <c r="CC229" s="78">
        <f t="shared" si="291"/>
        <v>0</v>
      </c>
      <c r="CD229" s="78"/>
      <c r="CE229" s="78"/>
      <c r="CF229" s="78">
        <f t="shared" si="292"/>
        <v>0</v>
      </c>
      <c r="CG229" s="76"/>
      <c r="CH229" s="78"/>
      <c r="CI229" s="78">
        <f t="shared" si="293"/>
        <v>0</v>
      </c>
      <c r="CJ229" s="76"/>
      <c r="CK229" s="78"/>
      <c r="CL229" s="78">
        <f t="shared" si="294"/>
        <v>26</v>
      </c>
      <c r="CM229" s="76"/>
      <c r="CN229" s="78">
        <f t="shared" si="295"/>
        <v>0</v>
      </c>
      <c r="CO229" s="76"/>
      <c r="CP229" s="76"/>
      <c r="CQ229" s="76" t="str">
        <f t="shared" si="296"/>
        <v/>
      </c>
      <c r="CR229" s="76" t="str">
        <f t="shared" si="297"/>
        <v/>
      </c>
      <c r="CS229" s="76" t="str">
        <f t="shared" si="298"/>
        <v xml:space="preserve">   billones</v>
      </c>
      <c r="CT229" s="76" t="str">
        <f t="shared" si="299"/>
        <v/>
      </c>
      <c r="CU229" s="76" t="str">
        <f t="shared" si="300"/>
        <v/>
      </c>
      <c r="CV229" s="76" t="str">
        <f t="shared" si="301"/>
        <v xml:space="preserve">  mil</v>
      </c>
      <c r="CW229" s="76" t="str">
        <f t="shared" si="302"/>
        <v/>
      </c>
      <c r="CX229" s="76" t="str">
        <f t="shared" si="303"/>
        <v/>
      </c>
      <c r="CY229" s="76" t="str">
        <f t="shared" si="304"/>
        <v xml:space="preserve">   millones</v>
      </c>
      <c r="CZ229" s="76" t="str">
        <f t="shared" si="305"/>
        <v/>
      </c>
      <c r="DA229" s="76" t="str">
        <f t="shared" si="306"/>
        <v/>
      </c>
      <c r="DB229" s="76" t="str">
        <f t="shared" si="307"/>
        <v xml:space="preserve">  mil</v>
      </c>
      <c r="DC229" s="76" t="str">
        <f t="shared" si="308"/>
        <v xml:space="preserve">Doscientos </v>
      </c>
      <c r="DD229" s="76" t="str">
        <f t="shared" si="309"/>
        <v>veinti</v>
      </c>
      <c r="DE229" s="76" t="str">
        <f t="shared" si="310"/>
        <v>Seis Pesos</v>
      </c>
      <c r="DF229" s="76" t="str">
        <f t="shared" si="311"/>
        <v xml:space="preserve">  Centavos</v>
      </c>
      <c r="DG229" s="76" t="str">
        <f t="shared" si="312"/>
        <v xml:space="preserve">  centavos</v>
      </c>
      <c r="DH229" s="76" t="str">
        <f t="shared" si="313"/>
        <v xml:space="preserve"> </v>
      </c>
      <c r="DI229" s="76" t="str">
        <f t="shared" si="314"/>
        <v/>
      </c>
      <c r="DJ229" s="76"/>
      <c r="DK229" s="76" t="str">
        <f t="shared" si="315"/>
        <v xml:space="preserve"> </v>
      </c>
      <c r="DL229" s="76" t="str">
        <f t="shared" si="316"/>
        <v/>
      </c>
      <c r="DM229" s="76"/>
      <c r="DN229" s="76" t="str">
        <f t="shared" si="317"/>
        <v xml:space="preserve"> </v>
      </c>
      <c r="DO229" s="76" t="str">
        <f t="shared" si="318"/>
        <v/>
      </c>
      <c r="DP229" s="76"/>
      <c r="DQ229" s="76" t="str">
        <f t="shared" si="319"/>
        <v xml:space="preserve"> </v>
      </c>
      <c r="DR229" s="76" t="str">
        <f t="shared" si="320"/>
        <v/>
      </c>
      <c r="DS229" s="76"/>
      <c r="DT229" s="76" t="e">
        <f t="shared" si="321"/>
        <v>#N/A</v>
      </c>
      <c r="DU229" s="76" t="str">
        <f t="shared" si="322"/>
        <v xml:space="preserve"> Pesos</v>
      </c>
      <c r="DV229" s="76" t="str">
        <f t="shared" si="323"/>
        <v xml:space="preserve"> </v>
      </c>
      <c r="DW229" s="76" t="str">
        <f t="shared" si="324"/>
        <v/>
      </c>
      <c r="DX229" s="76"/>
      <c r="DY229" s="76"/>
      <c r="DZ229" s="76"/>
      <c r="EA229" s="76" t="str">
        <f t="shared" si="325"/>
        <v xml:space="preserve"> </v>
      </c>
      <c r="EB229" s="76"/>
      <c r="EC229" s="76"/>
      <c r="ED229" s="76" t="str">
        <f t="shared" si="326"/>
        <v xml:space="preserve"> </v>
      </c>
      <c r="EE229" s="76"/>
      <c r="EF229" s="76"/>
      <c r="EG229" s="79" t="str">
        <f t="shared" si="327"/>
        <v xml:space="preserve"> </v>
      </c>
      <c r="EH229" s="76"/>
      <c r="EI229" s="76"/>
      <c r="EJ229" s="79" t="str">
        <f t="shared" si="328"/>
        <v xml:space="preserve"> </v>
      </c>
      <c r="EK229" s="76"/>
      <c r="EL229" s="76"/>
      <c r="EM229" s="79" t="str">
        <f t="shared" si="329"/>
        <v>Doscientos veintiSeis Pesos</v>
      </c>
      <c r="EN229" s="79"/>
      <c r="EO229" s="79" t="str">
        <f t="shared" si="330"/>
        <v xml:space="preserve"> </v>
      </c>
      <c r="EP229" s="76"/>
    </row>
    <row r="230" spans="1:146" hidden="1" x14ac:dyDescent="0.2">
      <c r="A230" s="74">
        <v>227</v>
      </c>
      <c r="B230" s="75" t="str">
        <f t="shared" si="260"/>
        <v>Doscientos veintiSiete Pesos M/L</v>
      </c>
      <c r="C230" s="76"/>
      <c r="D230" s="77">
        <f t="shared" si="261"/>
        <v>227</v>
      </c>
      <c r="E230" s="76" t="str">
        <f t="shared" si="262"/>
        <v/>
      </c>
      <c r="F230" s="76" t="str">
        <f t="shared" si="263"/>
        <v xml:space="preserve"> Pesos</v>
      </c>
      <c r="G230" s="76" t="str">
        <f t="shared" si="264"/>
        <v xml:space="preserve">  billones</v>
      </c>
      <c r="H230" s="76"/>
      <c r="I230" s="76" t="str">
        <f t="shared" si="265"/>
        <v xml:space="preserve"> Pesos</v>
      </c>
      <c r="J230" s="76" t="s">
        <v>79</v>
      </c>
      <c r="K230" s="76"/>
      <c r="L230" s="76" t="str">
        <f t="shared" si="266"/>
        <v xml:space="preserve"> Pesos</v>
      </c>
      <c r="M230" s="76" t="str">
        <f t="shared" si="267"/>
        <v xml:space="preserve">  millones</v>
      </c>
      <c r="N230" s="76"/>
      <c r="O230" s="76" t="str">
        <f t="shared" si="268"/>
        <v xml:space="preserve"> Pesos</v>
      </c>
      <c r="P230" s="76" t="s">
        <v>79</v>
      </c>
      <c r="Q230" s="76"/>
      <c r="R230" s="76" t="str">
        <f t="shared" si="269"/>
        <v xml:space="preserve"> y </v>
      </c>
      <c r="S230" s="76" t="str">
        <f t="shared" si="270"/>
        <v xml:space="preserve"> Pesos</v>
      </c>
      <c r="T230" s="76" t="str">
        <f t="shared" si="271"/>
        <v xml:space="preserve"> Centavos</v>
      </c>
      <c r="U230" s="76" t="str">
        <f t="shared" si="272"/>
        <v xml:space="preserve"> centavos</v>
      </c>
      <c r="V230" s="76">
        <v>15</v>
      </c>
      <c r="W230" s="76">
        <v>14</v>
      </c>
      <c r="X230" s="76">
        <v>13</v>
      </c>
      <c r="Y230" s="76">
        <v>12</v>
      </c>
      <c r="Z230" s="76">
        <v>11</v>
      </c>
      <c r="AA230" s="76">
        <v>10</v>
      </c>
      <c r="AB230" s="76">
        <v>9</v>
      </c>
      <c r="AC230" s="76">
        <f t="shared" si="335"/>
        <v>8</v>
      </c>
      <c r="AD230" s="76">
        <f t="shared" si="335"/>
        <v>7</v>
      </c>
      <c r="AE230" s="76">
        <f t="shared" si="335"/>
        <v>6</v>
      </c>
      <c r="AF230" s="76">
        <f t="shared" si="335"/>
        <v>5</v>
      </c>
      <c r="AG230" s="76">
        <f t="shared" si="335"/>
        <v>4</v>
      </c>
      <c r="AH230" s="76">
        <f t="shared" si="335"/>
        <v>3</v>
      </c>
      <c r="AI230" s="76">
        <f t="shared" si="335"/>
        <v>2</v>
      </c>
      <c r="AJ230" s="76">
        <f t="shared" si="335"/>
        <v>1</v>
      </c>
      <c r="AK230" s="76">
        <f t="shared" si="335"/>
        <v>0</v>
      </c>
      <c r="AL230" s="76">
        <f t="shared" si="335"/>
        <v>-1</v>
      </c>
      <c r="AM230" s="76">
        <f t="shared" si="335"/>
        <v>-2</v>
      </c>
      <c r="AN230" s="76"/>
      <c r="AO230" s="78">
        <f t="shared" si="334"/>
        <v>0</v>
      </c>
      <c r="AP230" s="78">
        <f t="shared" si="334"/>
        <v>0</v>
      </c>
      <c r="AQ230" s="78">
        <f t="shared" si="334"/>
        <v>0</v>
      </c>
      <c r="AR230" s="78">
        <f t="shared" si="333"/>
        <v>0</v>
      </c>
      <c r="AS230" s="78">
        <f t="shared" si="333"/>
        <v>0</v>
      </c>
      <c r="AT230" s="78">
        <f t="shared" si="333"/>
        <v>0</v>
      </c>
      <c r="AU230" s="78">
        <f t="shared" si="333"/>
        <v>0</v>
      </c>
      <c r="AV230" s="78">
        <f t="shared" si="333"/>
        <v>0</v>
      </c>
      <c r="AW230" s="78">
        <f t="shared" si="333"/>
        <v>0</v>
      </c>
      <c r="AX230" s="78">
        <f t="shared" si="333"/>
        <v>0</v>
      </c>
      <c r="AY230" s="78">
        <f t="shared" si="333"/>
        <v>0</v>
      </c>
      <c r="AZ230" s="78">
        <f t="shared" si="333"/>
        <v>0</v>
      </c>
      <c r="BA230" s="78">
        <f t="shared" si="249"/>
        <v>2</v>
      </c>
      <c r="BB230" s="78">
        <f t="shared" si="249"/>
        <v>22</v>
      </c>
      <c r="BC230" s="78">
        <f t="shared" si="249"/>
        <v>227</v>
      </c>
      <c r="BD230" s="78">
        <f t="shared" si="249"/>
        <v>2270</v>
      </c>
      <c r="BE230" s="78">
        <f t="shared" si="249"/>
        <v>22700</v>
      </c>
      <c r="BF230" s="76"/>
      <c r="BG230" s="76">
        <f t="shared" si="273"/>
        <v>0</v>
      </c>
      <c r="BH230" s="78">
        <f t="shared" si="274"/>
        <v>0</v>
      </c>
      <c r="BI230" s="78">
        <f t="shared" si="275"/>
        <v>0</v>
      </c>
      <c r="BJ230" s="78">
        <f t="shared" si="276"/>
        <v>0</v>
      </c>
      <c r="BK230" s="78">
        <f t="shared" si="277"/>
        <v>0</v>
      </c>
      <c r="BL230" s="78">
        <f t="shared" si="278"/>
        <v>0</v>
      </c>
      <c r="BM230" s="78">
        <f t="shared" si="279"/>
        <v>0</v>
      </c>
      <c r="BN230" s="78">
        <f t="shared" si="280"/>
        <v>0</v>
      </c>
      <c r="BO230" s="78">
        <f t="shared" si="281"/>
        <v>0</v>
      </c>
      <c r="BP230" s="78">
        <f t="shared" si="282"/>
        <v>0</v>
      </c>
      <c r="BQ230" s="78">
        <f t="shared" si="283"/>
        <v>0</v>
      </c>
      <c r="BR230" s="78">
        <f t="shared" si="284"/>
        <v>0</v>
      </c>
      <c r="BS230" s="78">
        <f t="shared" si="285"/>
        <v>200</v>
      </c>
      <c r="BT230" s="78">
        <f t="shared" si="286"/>
        <v>20</v>
      </c>
      <c r="BU230" s="78">
        <f t="shared" si="287"/>
        <v>7</v>
      </c>
      <c r="BV230" s="78">
        <f t="shared" si="288"/>
        <v>0</v>
      </c>
      <c r="BW230" s="78">
        <f t="shared" si="289"/>
        <v>0</v>
      </c>
      <c r="BX230" s="76"/>
      <c r="BY230" s="76"/>
      <c r="BZ230" s="78">
        <f t="shared" si="290"/>
        <v>0</v>
      </c>
      <c r="CA230" s="78"/>
      <c r="CB230" s="78"/>
      <c r="CC230" s="78">
        <f t="shared" si="291"/>
        <v>0</v>
      </c>
      <c r="CD230" s="78"/>
      <c r="CE230" s="78"/>
      <c r="CF230" s="78">
        <f t="shared" si="292"/>
        <v>0</v>
      </c>
      <c r="CG230" s="76"/>
      <c r="CH230" s="78"/>
      <c r="CI230" s="78">
        <f t="shared" si="293"/>
        <v>0</v>
      </c>
      <c r="CJ230" s="76"/>
      <c r="CK230" s="78"/>
      <c r="CL230" s="78">
        <f t="shared" si="294"/>
        <v>27</v>
      </c>
      <c r="CM230" s="76"/>
      <c r="CN230" s="78">
        <f t="shared" si="295"/>
        <v>0</v>
      </c>
      <c r="CO230" s="76"/>
      <c r="CP230" s="76"/>
      <c r="CQ230" s="76" t="str">
        <f t="shared" si="296"/>
        <v/>
      </c>
      <c r="CR230" s="76" t="str">
        <f t="shared" si="297"/>
        <v/>
      </c>
      <c r="CS230" s="76" t="str">
        <f t="shared" si="298"/>
        <v xml:space="preserve">   billones</v>
      </c>
      <c r="CT230" s="76" t="str">
        <f t="shared" si="299"/>
        <v/>
      </c>
      <c r="CU230" s="76" t="str">
        <f t="shared" si="300"/>
        <v/>
      </c>
      <c r="CV230" s="76" t="str">
        <f t="shared" si="301"/>
        <v xml:space="preserve">  mil</v>
      </c>
      <c r="CW230" s="76" t="str">
        <f t="shared" si="302"/>
        <v/>
      </c>
      <c r="CX230" s="76" t="str">
        <f t="shared" si="303"/>
        <v/>
      </c>
      <c r="CY230" s="76" t="str">
        <f t="shared" si="304"/>
        <v xml:space="preserve">   millones</v>
      </c>
      <c r="CZ230" s="76" t="str">
        <f t="shared" si="305"/>
        <v/>
      </c>
      <c r="DA230" s="76" t="str">
        <f t="shared" si="306"/>
        <v/>
      </c>
      <c r="DB230" s="76" t="str">
        <f t="shared" si="307"/>
        <v xml:space="preserve">  mil</v>
      </c>
      <c r="DC230" s="76" t="str">
        <f t="shared" si="308"/>
        <v xml:space="preserve">Doscientos </v>
      </c>
      <c r="DD230" s="76" t="str">
        <f t="shared" si="309"/>
        <v>veinti</v>
      </c>
      <c r="DE230" s="76" t="str">
        <f t="shared" si="310"/>
        <v>Siete Pesos</v>
      </c>
      <c r="DF230" s="76" t="str">
        <f t="shared" si="311"/>
        <v xml:space="preserve">  Centavos</v>
      </c>
      <c r="DG230" s="76" t="str">
        <f t="shared" si="312"/>
        <v xml:space="preserve">  centavos</v>
      </c>
      <c r="DH230" s="76" t="str">
        <f t="shared" si="313"/>
        <v xml:space="preserve"> </v>
      </c>
      <c r="DI230" s="76" t="str">
        <f t="shared" si="314"/>
        <v/>
      </c>
      <c r="DJ230" s="76"/>
      <c r="DK230" s="76" t="str">
        <f t="shared" si="315"/>
        <v xml:space="preserve"> </v>
      </c>
      <c r="DL230" s="76" t="str">
        <f t="shared" si="316"/>
        <v/>
      </c>
      <c r="DM230" s="76"/>
      <c r="DN230" s="76" t="str">
        <f t="shared" si="317"/>
        <v xml:space="preserve"> </v>
      </c>
      <c r="DO230" s="76" t="str">
        <f t="shared" si="318"/>
        <v/>
      </c>
      <c r="DP230" s="76"/>
      <c r="DQ230" s="76" t="str">
        <f t="shared" si="319"/>
        <v xml:space="preserve"> </v>
      </c>
      <c r="DR230" s="76" t="str">
        <f t="shared" si="320"/>
        <v/>
      </c>
      <c r="DS230" s="76"/>
      <c r="DT230" s="76" t="e">
        <f t="shared" si="321"/>
        <v>#N/A</v>
      </c>
      <c r="DU230" s="76" t="str">
        <f t="shared" si="322"/>
        <v xml:space="preserve"> Pesos</v>
      </c>
      <c r="DV230" s="76" t="str">
        <f t="shared" si="323"/>
        <v xml:space="preserve"> </v>
      </c>
      <c r="DW230" s="76" t="str">
        <f t="shared" si="324"/>
        <v/>
      </c>
      <c r="DX230" s="76"/>
      <c r="DY230" s="76"/>
      <c r="DZ230" s="76"/>
      <c r="EA230" s="76" t="str">
        <f t="shared" si="325"/>
        <v xml:space="preserve"> </v>
      </c>
      <c r="EB230" s="76"/>
      <c r="EC230" s="76"/>
      <c r="ED230" s="76" t="str">
        <f t="shared" si="326"/>
        <v xml:space="preserve"> </v>
      </c>
      <c r="EE230" s="76"/>
      <c r="EF230" s="76"/>
      <c r="EG230" s="79" t="str">
        <f t="shared" si="327"/>
        <v xml:space="preserve"> </v>
      </c>
      <c r="EH230" s="76"/>
      <c r="EI230" s="76"/>
      <c r="EJ230" s="79" t="str">
        <f t="shared" si="328"/>
        <v xml:space="preserve"> </v>
      </c>
      <c r="EK230" s="76"/>
      <c r="EL230" s="76"/>
      <c r="EM230" s="79" t="str">
        <f t="shared" si="329"/>
        <v>Doscientos veintiSiete Pesos</v>
      </c>
      <c r="EN230" s="79"/>
      <c r="EO230" s="79" t="str">
        <f t="shared" si="330"/>
        <v xml:space="preserve"> </v>
      </c>
      <c r="EP230" s="76"/>
    </row>
    <row r="231" spans="1:146" hidden="1" x14ac:dyDescent="0.2">
      <c r="A231" s="74">
        <v>228</v>
      </c>
      <c r="B231" s="75" t="str">
        <f t="shared" si="260"/>
        <v>Doscientos veintiOcho Pesos M/L</v>
      </c>
      <c r="C231" s="76"/>
      <c r="D231" s="77">
        <f t="shared" si="261"/>
        <v>228</v>
      </c>
      <c r="E231" s="76" t="str">
        <f t="shared" si="262"/>
        <v/>
      </c>
      <c r="F231" s="76" t="str">
        <f t="shared" si="263"/>
        <v xml:space="preserve"> Pesos</v>
      </c>
      <c r="G231" s="76" t="str">
        <f t="shared" si="264"/>
        <v xml:space="preserve">  billones</v>
      </c>
      <c r="H231" s="76"/>
      <c r="I231" s="76" t="str">
        <f t="shared" si="265"/>
        <v xml:space="preserve"> Pesos</v>
      </c>
      <c r="J231" s="76" t="s">
        <v>79</v>
      </c>
      <c r="K231" s="76"/>
      <c r="L231" s="76" t="str">
        <f t="shared" si="266"/>
        <v xml:space="preserve"> Pesos</v>
      </c>
      <c r="M231" s="76" t="str">
        <f t="shared" si="267"/>
        <v xml:space="preserve">  millones</v>
      </c>
      <c r="N231" s="76"/>
      <c r="O231" s="76" t="str">
        <f t="shared" si="268"/>
        <v xml:space="preserve"> Pesos</v>
      </c>
      <c r="P231" s="76" t="s">
        <v>79</v>
      </c>
      <c r="Q231" s="76"/>
      <c r="R231" s="76" t="str">
        <f t="shared" si="269"/>
        <v xml:space="preserve"> y </v>
      </c>
      <c r="S231" s="76" t="str">
        <f t="shared" si="270"/>
        <v xml:space="preserve"> Pesos</v>
      </c>
      <c r="T231" s="76" t="str">
        <f t="shared" si="271"/>
        <v xml:space="preserve"> Centavos</v>
      </c>
      <c r="U231" s="76" t="str">
        <f t="shared" si="272"/>
        <v xml:space="preserve"> centavos</v>
      </c>
      <c r="V231" s="76">
        <v>15</v>
      </c>
      <c r="W231" s="76">
        <v>14</v>
      </c>
      <c r="X231" s="76">
        <v>13</v>
      </c>
      <c r="Y231" s="76">
        <v>12</v>
      </c>
      <c r="Z231" s="76">
        <v>11</v>
      </c>
      <c r="AA231" s="76">
        <v>10</v>
      </c>
      <c r="AB231" s="76">
        <v>9</v>
      </c>
      <c r="AC231" s="76">
        <f t="shared" si="335"/>
        <v>8</v>
      </c>
      <c r="AD231" s="76">
        <f t="shared" si="335"/>
        <v>7</v>
      </c>
      <c r="AE231" s="76">
        <f t="shared" si="335"/>
        <v>6</v>
      </c>
      <c r="AF231" s="76">
        <f t="shared" si="335"/>
        <v>5</v>
      </c>
      <c r="AG231" s="76">
        <f t="shared" si="335"/>
        <v>4</v>
      </c>
      <c r="AH231" s="76">
        <f t="shared" si="335"/>
        <v>3</v>
      </c>
      <c r="AI231" s="76">
        <f t="shared" si="335"/>
        <v>2</v>
      </c>
      <c r="AJ231" s="76">
        <f t="shared" si="335"/>
        <v>1</v>
      </c>
      <c r="AK231" s="76">
        <f t="shared" si="335"/>
        <v>0</v>
      </c>
      <c r="AL231" s="76">
        <f t="shared" si="335"/>
        <v>-1</v>
      </c>
      <c r="AM231" s="76">
        <f t="shared" si="335"/>
        <v>-2</v>
      </c>
      <c r="AN231" s="76"/>
      <c r="AO231" s="78">
        <f t="shared" si="334"/>
        <v>0</v>
      </c>
      <c r="AP231" s="78">
        <f t="shared" si="334"/>
        <v>0</v>
      </c>
      <c r="AQ231" s="78">
        <f t="shared" si="334"/>
        <v>0</v>
      </c>
      <c r="AR231" s="78">
        <f t="shared" si="333"/>
        <v>0</v>
      </c>
      <c r="AS231" s="78">
        <f t="shared" si="333"/>
        <v>0</v>
      </c>
      <c r="AT231" s="78">
        <f t="shared" si="333"/>
        <v>0</v>
      </c>
      <c r="AU231" s="78">
        <f t="shared" si="333"/>
        <v>0</v>
      </c>
      <c r="AV231" s="78">
        <f t="shared" si="333"/>
        <v>0</v>
      </c>
      <c r="AW231" s="78">
        <f t="shared" si="333"/>
        <v>0</v>
      </c>
      <c r="AX231" s="78">
        <f t="shared" si="333"/>
        <v>0</v>
      </c>
      <c r="AY231" s="78">
        <f t="shared" si="333"/>
        <v>0</v>
      </c>
      <c r="AZ231" s="78">
        <f t="shared" si="333"/>
        <v>0</v>
      </c>
      <c r="BA231" s="78">
        <f t="shared" si="249"/>
        <v>2</v>
      </c>
      <c r="BB231" s="78">
        <f t="shared" si="249"/>
        <v>22</v>
      </c>
      <c r="BC231" s="78">
        <f t="shared" si="249"/>
        <v>228</v>
      </c>
      <c r="BD231" s="78">
        <f t="shared" si="249"/>
        <v>2280</v>
      </c>
      <c r="BE231" s="78">
        <f t="shared" si="249"/>
        <v>22800</v>
      </c>
      <c r="BF231" s="76"/>
      <c r="BG231" s="76">
        <f t="shared" si="273"/>
        <v>0</v>
      </c>
      <c r="BH231" s="78">
        <f t="shared" si="274"/>
        <v>0</v>
      </c>
      <c r="BI231" s="78">
        <f t="shared" si="275"/>
        <v>0</v>
      </c>
      <c r="BJ231" s="78">
        <f t="shared" si="276"/>
        <v>0</v>
      </c>
      <c r="BK231" s="78">
        <f t="shared" si="277"/>
        <v>0</v>
      </c>
      <c r="BL231" s="78">
        <f t="shared" si="278"/>
        <v>0</v>
      </c>
      <c r="BM231" s="78">
        <f t="shared" si="279"/>
        <v>0</v>
      </c>
      <c r="BN231" s="78">
        <f t="shared" si="280"/>
        <v>0</v>
      </c>
      <c r="BO231" s="78">
        <f t="shared" si="281"/>
        <v>0</v>
      </c>
      <c r="BP231" s="78">
        <f t="shared" si="282"/>
        <v>0</v>
      </c>
      <c r="BQ231" s="78">
        <f t="shared" si="283"/>
        <v>0</v>
      </c>
      <c r="BR231" s="78">
        <f t="shared" si="284"/>
        <v>0</v>
      </c>
      <c r="BS231" s="78">
        <f t="shared" si="285"/>
        <v>200</v>
      </c>
      <c r="BT231" s="78">
        <f t="shared" si="286"/>
        <v>20</v>
      </c>
      <c r="BU231" s="78">
        <f t="shared" si="287"/>
        <v>8</v>
      </c>
      <c r="BV231" s="78">
        <f t="shared" si="288"/>
        <v>0</v>
      </c>
      <c r="BW231" s="78">
        <f t="shared" si="289"/>
        <v>0</v>
      </c>
      <c r="BX231" s="76"/>
      <c r="BY231" s="76"/>
      <c r="BZ231" s="78">
        <f t="shared" si="290"/>
        <v>0</v>
      </c>
      <c r="CA231" s="78"/>
      <c r="CB231" s="78"/>
      <c r="CC231" s="78">
        <f t="shared" si="291"/>
        <v>0</v>
      </c>
      <c r="CD231" s="78"/>
      <c r="CE231" s="78"/>
      <c r="CF231" s="78">
        <f t="shared" si="292"/>
        <v>0</v>
      </c>
      <c r="CG231" s="76"/>
      <c r="CH231" s="78"/>
      <c r="CI231" s="78">
        <f t="shared" si="293"/>
        <v>0</v>
      </c>
      <c r="CJ231" s="76"/>
      <c r="CK231" s="78"/>
      <c r="CL231" s="78">
        <f t="shared" si="294"/>
        <v>28</v>
      </c>
      <c r="CM231" s="76"/>
      <c r="CN231" s="78">
        <f t="shared" si="295"/>
        <v>0</v>
      </c>
      <c r="CO231" s="76"/>
      <c r="CP231" s="76"/>
      <c r="CQ231" s="76" t="str">
        <f t="shared" si="296"/>
        <v/>
      </c>
      <c r="CR231" s="76" t="str">
        <f t="shared" si="297"/>
        <v/>
      </c>
      <c r="CS231" s="76" t="str">
        <f t="shared" si="298"/>
        <v xml:space="preserve">   billones</v>
      </c>
      <c r="CT231" s="76" t="str">
        <f t="shared" si="299"/>
        <v/>
      </c>
      <c r="CU231" s="76" t="str">
        <f t="shared" si="300"/>
        <v/>
      </c>
      <c r="CV231" s="76" t="str">
        <f t="shared" si="301"/>
        <v xml:space="preserve">  mil</v>
      </c>
      <c r="CW231" s="76" t="str">
        <f t="shared" si="302"/>
        <v/>
      </c>
      <c r="CX231" s="76" t="str">
        <f t="shared" si="303"/>
        <v/>
      </c>
      <c r="CY231" s="76" t="str">
        <f t="shared" si="304"/>
        <v xml:space="preserve">   millones</v>
      </c>
      <c r="CZ231" s="76" t="str">
        <f t="shared" si="305"/>
        <v/>
      </c>
      <c r="DA231" s="76" t="str">
        <f t="shared" si="306"/>
        <v/>
      </c>
      <c r="DB231" s="76" t="str">
        <f t="shared" si="307"/>
        <v xml:space="preserve">  mil</v>
      </c>
      <c r="DC231" s="76" t="str">
        <f t="shared" si="308"/>
        <v xml:space="preserve">Doscientos </v>
      </c>
      <c r="DD231" s="76" t="str">
        <f t="shared" si="309"/>
        <v>veinti</v>
      </c>
      <c r="DE231" s="76" t="str">
        <f t="shared" si="310"/>
        <v>Ocho Pesos</v>
      </c>
      <c r="DF231" s="76" t="str">
        <f t="shared" si="311"/>
        <v xml:space="preserve">  Centavos</v>
      </c>
      <c r="DG231" s="76" t="str">
        <f t="shared" si="312"/>
        <v xml:space="preserve">  centavos</v>
      </c>
      <c r="DH231" s="76" t="str">
        <f t="shared" si="313"/>
        <v xml:space="preserve"> </v>
      </c>
      <c r="DI231" s="76" t="str">
        <f t="shared" si="314"/>
        <v/>
      </c>
      <c r="DJ231" s="76"/>
      <c r="DK231" s="76" t="str">
        <f t="shared" si="315"/>
        <v xml:space="preserve"> </v>
      </c>
      <c r="DL231" s="76" t="str">
        <f t="shared" si="316"/>
        <v/>
      </c>
      <c r="DM231" s="76"/>
      <c r="DN231" s="76" t="str">
        <f t="shared" si="317"/>
        <v xml:space="preserve"> </v>
      </c>
      <c r="DO231" s="76" t="str">
        <f t="shared" si="318"/>
        <v/>
      </c>
      <c r="DP231" s="76"/>
      <c r="DQ231" s="76" t="str">
        <f t="shared" si="319"/>
        <v xml:space="preserve"> </v>
      </c>
      <c r="DR231" s="76" t="str">
        <f t="shared" si="320"/>
        <v/>
      </c>
      <c r="DS231" s="76"/>
      <c r="DT231" s="76" t="e">
        <f t="shared" si="321"/>
        <v>#N/A</v>
      </c>
      <c r="DU231" s="76" t="str">
        <f t="shared" si="322"/>
        <v xml:space="preserve"> Pesos</v>
      </c>
      <c r="DV231" s="76" t="str">
        <f t="shared" si="323"/>
        <v xml:space="preserve"> </v>
      </c>
      <c r="DW231" s="76" t="str">
        <f t="shared" si="324"/>
        <v/>
      </c>
      <c r="DX231" s="76"/>
      <c r="DY231" s="76"/>
      <c r="DZ231" s="76"/>
      <c r="EA231" s="76" t="str">
        <f t="shared" si="325"/>
        <v xml:space="preserve"> </v>
      </c>
      <c r="EB231" s="76"/>
      <c r="EC231" s="76"/>
      <c r="ED231" s="76" t="str">
        <f t="shared" si="326"/>
        <v xml:space="preserve"> </v>
      </c>
      <c r="EE231" s="76"/>
      <c r="EF231" s="76"/>
      <c r="EG231" s="79" t="str">
        <f t="shared" si="327"/>
        <v xml:space="preserve"> </v>
      </c>
      <c r="EH231" s="76"/>
      <c r="EI231" s="76"/>
      <c r="EJ231" s="79" t="str">
        <f t="shared" si="328"/>
        <v xml:space="preserve"> </v>
      </c>
      <c r="EK231" s="76"/>
      <c r="EL231" s="76"/>
      <c r="EM231" s="79" t="str">
        <f t="shared" si="329"/>
        <v>Doscientos veintiOcho Pesos</v>
      </c>
      <c r="EN231" s="79"/>
      <c r="EO231" s="79" t="str">
        <f t="shared" si="330"/>
        <v xml:space="preserve"> </v>
      </c>
      <c r="EP231" s="76"/>
    </row>
    <row r="232" spans="1:146" hidden="1" x14ac:dyDescent="0.2">
      <c r="A232" s="74">
        <v>229</v>
      </c>
      <c r="B232" s="75" t="str">
        <f t="shared" si="260"/>
        <v>Doscientos veintiNueve Pesos M/L</v>
      </c>
      <c r="C232" s="76"/>
      <c r="D232" s="77">
        <f t="shared" si="261"/>
        <v>229</v>
      </c>
      <c r="E232" s="76" t="str">
        <f t="shared" si="262"/>
        <v/>
      </c>
      <c r="F232" s="76" t="str">
        <f t="shared" si="263"/>
        <v xml:space="preserve"> Pesos</v>
      </c>
      <c r="G232" s="76" t="str">
        <f t="shared" si="264"/>
        <v xml:space="preserve">  billones</v>
      </c>
      <c r="H232" s="76"/>
      <c r="I232" s="76" t="str">
        <f t="shared" si="265"/>
        <v xml:space="preserve"> Pesos</v>
      </c>
      <c r="J232" s="76" t="s">
        <v>79</v>
      </c>
      <c r="K232" s="76"/>
      <c r="L232" s="76" t="str">
        <f t="shared" si="266"/>
        <v xml:space="preserve"> Pesos</v>
      </c>
      <c r="M232" s="76" t="str">
        <f t="shared" si="267"/>
        <v xml:space="preserve">  millones</v>
      </c>
      <c r="N232" s="76"/>
      <c r="O232" s="76" t="str">
        <f t="shared" si="268"/>
        <v xml:space="preserve"> Pesos</v>
      </c>
      <c r="P232" s="76" t="s">
        <v>79</v>
      </c>
      <c r="Q232" s="76"/>
      <c r="R232" s="76" t="str">
        <f t="shared" si="269"/>
        <v xml:space="preserve"> y </v>
      </c>
      <c r="S232" s="76" t="str">
        <f t="shared" si="270"/>
        <v xml:space="preserve"> Pesos</v>
      </c>
      <c r="T232" s="76" t="str">
        <f t="shared" si="271"/>
        <v xml:space="preserve"> Centavos</v>
      </c>
      <c r="U232" s="76" t="str">
        <f t="shared" si="272"/>
        <v xml:space="preserve"> centavos</v>
      </c>
      <c r="V232" s="76">
        <v>15</v>
      </c>
      <c r="W232" s="76">
        <v>14</v>
      </c>
      <c r="X232" s="76">
        <v>13</v>
      </c>
      <c r="Y232" s="76">
        <v>12</v>
      </c>
      <c r="Z232" s="76">
        <v>11</v>
      </c>
      <c r="AA232" s="76">
        <v>10</v>
      </c>
      <c r="AB232" s="76">
        <v>9</v>
      </c>
      <c r="AC232" s="76">
        <f t="shared" si="335"/>
        <v>8</v>
      </c>
      <c r="AD232" s="76">
        <f t="shared" si="335"/>
        <v>7</v>
      </c>
      <c r="AE232" s="76">
        <f t="shared" si="335"/>
        <v>6</v>
      </c>
      <c r="AF232" s="76">
        <f t="shared" si="335"/>
        <v>5</v>
      </c>
      <c r="AG232" s="76">
        <f t="shared" si="335"/>
        <v>4</v>
      </c>
      <c r="AH232" s="76">
        <f t="shared" si="335"/>
        <v>3</v>
      </c>
      <c r="AI232" s="76">
        <f t="shared" si="335"/>
        <v>2</v>
      </c>
      <c r="AJ232" s="76">
        <f t="shared" si="335"/>
        <v>1</v>
      </c>
      <c r="AK232" s="76">
        <f t="shared" si="335"/>
        <v>0</v>
      </c>
      <c r="AL232" s="76">
        <f t="shared" si="335"/>
        <v>-1</v>
      </c>
      <c r="AM232" s="76">
        <f t="shared" si="335"/>
        <v>-2</v>
      </c>
      <c r="AN232" s="76"/>
      <c r="AO232" s="78">
        <f t="shared" si="334"/>
        <v>0</v>
      </c>
      <c r="AP232" s="78">
        <f t="shared" si="334"/>
        <v>0</v>
      </c>
      <c r="AQ232" s="78">
        <f t="shared" si="334"/>
        <v>0</v>
      </c>
      <c r="AR232" s="78">
        <f t="shared" si="333"/>
        <v>0</v>
      </c>
      <c r="AS232" s="78">
        <f t="shared" si="333"/>
        <v>0</v>
      </c>
      <c r="AT232" s="78">
        <f t="shared" si="333"/>
        <v>0</v>
      </c>
      <c r="AU232" s="78">
        <f t="shared" si="333"/>
        <v>0</v>
      </c>
      <c r="AV232" s="78">
        <f t="shared" si="333"/>
        <v>0</v>
      </c>
      <c r="AW232" s="78">
        <f t="shared" si="333"/>
        <v>0</v>
      </c>
      <c r="AX232" s="78">
        <f t="shared" si="333"/>
        <v>0</v>
      </c>
      <c r="AY232" s="78">
        <f t="shared" si="333"/>
        <v>0</v>
      </c>
      <c r="AZ232" s="78">
        <f t="shared" si="333"/>
        <v>0</v>
      </c>
      <c r="BA232" s="78">
        <f t="shared" si="249"/>
        <v>2</v>
      </c>
      <c r="BB232" s="78">
        <f t="shared" si="249"/>
        <v>22</v>
      </c>
      <c r="BC232" s="78">
        <f t="shared" si="249"/>
        <v>229</v>
      </c>
      <c r="BD232" s="78">
        <f t="shared" si="249"/>
        <v>2290</v>
      </c>
      <c r="BE232" s="78">
        <f t="shared" si="249"/>
        <v>22900</v>
      </c>
      <c r="BF232" s="76"/>
      <c r="BG232" s="76">
        <f t="shared" si="273"/>
        <v>0</v>
      </c>
      <c r="BH232" s="78">
        <f t="shared" si="274"/>
        <v>0</v>
      </c>
      <c r="BI232" s="78">
        <f t="shared" si="275"/>
        <v>0</v>
      </c>
      <c r="BJ232" s="78">
        <f t="shared" si="276"/>
        <v>0</v>
      </c>
      <c r="BK232" s="78">
        <f t="shared" si="277"/>
        <v>0</v>
      </c>
      <c r="BL232" s="78">
        <f t="shared" si="278"/>
        <v>0</v>
      </c>
      <c r="BM232" s="78">
        <f t="shared" si="279"/>
        <v>0</v>
      </c>
      <c r="BN232" s="78">
        <f t="shared" si="280"/>
        <v>0</v>
      </c>
      <c r="BO232" s="78">
        <f t="shared" si="281"/>
        <v>0</v>
      </c>
      <c r="BP232" s="78">
        <f t="shared" si="282"/>
        <v>0</v>
      </c>
      <c r="BQ232" s="78">
        <f t="shared" si="283"/>
        <v>0</v>
      </c>
      <c r="BR232" s="78">
        <f t="shared" si="284"/>
        <v>0</v>
      </c>
      <c r="BS232" s="78">
        <f t="shared" si="285"/>
        <v>200</v>
      </c>
      <c r="BT232" s="78">
        <f t="shared" si="286"/>
        <v>20</v>
      </c>
      <c r="BU232" s="78">
        <f t="shared" si="287"/>
        <v>9</v>
      </c>
      <c r="BV232" s="78">
        <f t="shared" si="288"/>
        <v>0</v>
      </c>
      <c r="BW232" s="78">
        <f t="shared" si="289"/>
        <v>0</v>
      </c>
      <c r="BX232" s="76"/>
      <c r="BY232" s="76"/>
      <c r="BZ232" s="78">
        <f t="shared" si="290"/>
        <v>0</v>
      </c>
      <c r="CA232" s="78"/>
      <c r="CB232" s="78"/>
      <c r="CC232" s="78">
        <f t="shared" si="291"/>
        <v>0</v>
      </c>
      <c r="CD232" s="78"/>
      <c r="CE232" s="78"/>
      <c r="CF232" s="78">
        <f t="shared" si="292"/>
        <v>0</v>
      </c>
      <c r="CG232" s="76"/>
      <c r="CH232" s="78"/>
      <c r="CI232" s="78">
        <f t="shared" si="293"/>
        <v>0</v>
      </c>
      <c r="CJ232" s="76"/>
      <c r="CK232" s="78"/>
      <c r="CL232" s="78">
        <f t="shared" si="294"/>
        <v>29</v>
      </c>
      <c r="CM232" s="76"/>
      <c r="CN232" s="78">
        <f t="shared" si="295"/>
        <v>0</v>
      </c>
      <c r="CO232" s="76"/>
      <c r="CP232" s="76"/>
      <c r="CQ232" s="76" t="str">
        <f t="shared" si="296"/>
        <v/>
      </c>
      <c r="CR232" s="76" t="str">
        <f t="shared" si="297"/>
        <v/>
      </c>
      <c r="CS232" s="76" t="str">
        <f t="shared" si="298"/>
        <v xml:space="preserve">   billones</v>
      </c>
      <c r="CT232" s="76" t="str">
        <f t="shared" si="299"/>
        <v/>
      </c>
      <c r="CU232" s="76" t="str">
        <f t="shared" si="300"/>
        <v/>
      </c>
      <c r="CV232" s="76" t="str">
        <f t="shared" si="301"/>
        <v xml:space="preserve">  mil</v>
      </c>
      <c r="CW232" s="76" t="str">
        <f t="shared" si="302"/>
        <v/>
      </c>
      <c r="CX232" s="76" t="str">
        <f t="shared" si="303"/>
        <v/>
      </c>
      <c r="CY232" s="76" t="str">
        <f t="shared" si="304"/>
        <v xml:space="preserve">   millones</v>
      </c>
      <c r="CZ232" s="76" t="str">
        <f t="shared" si="305"/>
        <v/>
      </c>
      <c r="DA232" s="76" t="str">
        <f t="shared" si="306"/>
        <v/>
      </c>
      <c r="DB232" s="76" t="str">
        <f t="shared" si="307"/>
        <v xml:space="preserve">  mil</v>
      </c>
      <c r="DC232" s="76" t="str">
        <f t="shared" si="308"/>
        <v xml:space="preserve">Doscientos </v>
      </c>
      <c r="DD232" s="76" t="str">
        <f t="shared" si="309"/>
        <v>veinti</v>
      </c>
      <c r="DE232" s="76" t="str">
        <f t="shared" si="310"/>
        <v>Nueve Pesos</v>
      </c>
      <c r="DF232" s="76" t="str">
        <f t="shared" si="311"/>
        <v xml:space="preserve">  Centavos</v>
      </c>
      <c r="DG232" s="76" t="str">
        <f t="shared" si="312"/>
        <v xml:space="preserve">  centavos</v>
      </c>
      <c r="DH232" s="76" t="str">
        <f t="shared" si="313"/>
        <v xml:space="preserve"> </v>
      </c>
      <c r="DI232" s="76" t="str">
        <f t="shared" si="314"/>
        <v/>
      </c>
      <c r="DJ232" s="76"/>
      <c r="DK232" s="76" t="str">
        <f t="shared" si="315"/>
        <v xml:space="preserve"> </v>
      </c>
      <c r="DL232" s="76" t="str">
        <f t="shared" si="316"/>
        <v/>
      </c>
      <c r="DM232" s="76"/>
      <c r="DN232" s="76" t="str">
        <f t="shared" si="317"/>
        <v xml:space="preserve"> </v>
      </c>
      <c r="DO232" s="76" t="str">
        <f t="shared" si="318"/>
        <v/>
      </c>
      <c r="DP232" s="76"/>
      <c r="DQ232" s="76" t="str">
        <f t="shared" si="319"/>
        <v xml:space="preserve"> </v>
      </c>
      <c r="DR232" s="76" t="str">
        <f t="shared" si="320"/>
        <v/>
      </c>
      <c r="DS232" s="76"/>
      <c r="DT232" s="76" t="e">
        <f t="shared" si="321"/>
        <v>#N/A</v>
      </c>
      <c r="DU232" s="76" t="str">
        <f t="shared" si="322"/>
        <v xml:space="preserve"> Pesos</v>
      </c>
      <c r="DV232" s="76" t="str">
        <f t="shared" si="323"/>
        <v xml:space="preserve"> </v>
      </c>
      <c r="DW232" s="76" t="str">
        <f t="shared" si="324"/>
        <v/>
      </c>
      <c r="DX232" s="76"/>
      <c r="DY232" s="76"/>
      <c r="DZ232" s="76"/>
      <c r="EA232" s="76" t="str">
        <f t="shared" si="325"/>
        <v xml:space="preserve"> </v>
      </c>
      <c r="EB232" s="76"/>
      <c r="EC232" s="76"/>
      <c r="ED232" s="76" t="str">
        <f t="shared" si="326"/>
        <v xml:space="preserve"> </v>
      </c>
      <c r="EE232" s="76"/>
      <c r="EF232" s="76"/>
      <c r="EG232" s="79" t="str">
        <f t="shared" si="327"/>
        <v xml:space="preserve"> </v>
      </c>
      <c r="EH232" s="76"/>
      <c r="EI232" s="76"/>
      <c r="EJ232" s="79" t="str">
        <f t="shared" si="328"/>
        <v xml:space="preserve"> </v>
      </c>
      <c r="EK232" s="76"/>
      <c r="EL232" s="76"/>
      <c r="EM232" s="79" t="str">
        <f t="shared" si="329"/>
        <v>Doscientos veintiNueve Pesos</v>
      </c>
      <c r="EN232" s="79"/>
      <c r="EO232" s="79" t="str">
        <f t="shared" si="330"/>
        <v xml:space="preserve"> </v>
      </c>
      <c r="EP232" s="76"/>
    </row>
    <row r="233" spans="1:146" hidden="1" x14ac:dyDescent="0.2">
      <c r="A233" s="74">
        <v>230</v>
      </c>
      <c r="B233" s="75" t="str">
        <f t="shared" si="260"/>
        <v>Doscientos Treinta Pesos M/L</v>
      </c>
      <c r="C233" s="76"/>
      <c r="D233" s="77">
        <f t="shared" si="261"/>
        <v>230</v>
      </c>
      <c r="E233" s="76" t="str">
        <f t="shared" si="262"/>
        <v/>
      </c>
      <c r="F233" s="76" t="str">
        <f t="shared" si="263"/>
        <v xml:space="preserve"> Pesos</v>
      </c>
      <c r="G233" s="76" t="str">
        <f t="shared" si="264"/>
        <v xml:space="preserve">  billones</v>
      </c>
      <c r="H233" s="76"/>
      <c r="I233" s="76" t="str">
        <f t="shared" si="265"/>
        <v xml:space="preserve"> Pesos</v>
      </c>
      <c r="J233" s="76" t="s">
        <v>79</v>
      </c>
      <c r="K233" s="76"/>
      <c r="L233" s="76" t="str">
        <f t="shared" si="266"/>
        <v xml:space="preserve"> Pesos</v>
      </c>
      <c r="M233" s="76" t="str">
        <f t="shared" si="267"/>
        <v xml:space="preserve">  millones</v>
      </c>
      <c r="N233" s="76"/>
      <c r="O233" s="76" t="str">
        <f t="shared" si="268"/>
        <v xml:space="preserve"> Pesos</v>
      </c>
      <c r="P233" s="76" t="s">
        <v>79</v>
      </c>
      <c r="Q233" s="76"/>
      <c r="R233" s="76" t="str">
        <f t="shared" si="269"/>
        <v xml:space="preserve"> Pesos</v>
      </c>
      <c r="S233" s="76" t="str">
        <f t="shared" si="270"/>
        <v xml:space="preserve"> Pesos</v>
      </c>
      <c r="T233" s="76" t="str">
        <f t="shared" si="271"/>
        <v xml:space="preserve"> Centavos</v>
      </c>
      <c r="U233" s="76" t="str">
        <f t="shared" si="272"/>
        <v xml:space="preserve"> centavos</v>
      </c>
      <c r="V233" s="76">
        <v>15</v>
      </c>
      <c r="W233" s="76">
        <v>14</v>
      </c>
      <c r="X233" s="76">
        <v>13</v>
      </c>
      <c r="Y233" s="76">
        <v>12</v>
      </c>
      <c r="Z233" s="76">
        <v>11</v>
      </c>
      <c r="AA233" s="76">
        <v>10</v>
      </c>
      <c r="AB233" s="76">
        <v>9</v>
      </c>
      <c r="AC233" s="76">
        <f t="shared" si="335"/>
        <v>8</v>
      </c>
      <c r="AD233" s="76">
        <f t="shared" si="335"/>
        <v>7</v>
      </c>
      <c r="AE233" s="76">
        <f t="shared" si="335"/>
        <v>6</v>
      </c>
      <c r="AF233" s="76">
        <f t="shared" si="335"/>
        <v>5</v>
      </c>
      <c r="AG233" s="76">
        <f t="shared" si="335"/>
        <v>4</v>
      </c>
      <c r="AH233" s="76">
        <f t="shared" si="335"/>
        <v>3</v>
      </c>
      <c r="AI233" s="76">
        <f t="shared" si="335"/>
        <v>2</v>
      </c>
      <c r="AJ233" s="76">
        <f t="shared" si="335"/>
        <v>1</v>
      </c>
      <c r="AK233" s="76">
        <f t="shared" si="335"/>
        <v>0</v>
      </c>
      <c r="AL233" s="76">
        <f t="shared" si="335"/>
        <v>-1</v>
      </c>
      <c r="AM233" s="76">
        <f t="shared" si="335"/>
        <v>-2</v>
      </c>
      <c r="AN233" s="76"/>
      <c r="AO233" s="78">
        <f t="shared" si="334"/>
        <v>0</v>
      </c>
      <c r="AP233" s="78">
        <f t="shared" si="334"/>
        <v>0</v>
      </c>
      <c r="AQ233" s="78">
        <f t="shared" si="334"/>
        <v>0</v>
      </c>
      <c r="AR233" s="78">
        <f t="shared" si="333"/>
        <v>0</v>
      </c>
      <c r="AS233" s="78">
        <f t="shared" si="333"/>
        <v>0</v>
      </c>
      <c r="AT233" s="78">
        <f t="shared" si="333"/>
        <v>0</v>
      </c>
      <c r="AU233" s="78">
        <f t="shared" si="333"/>
        <v>0</v>
      </c>
      <c r="AV233" s="78">
        <f t="shared" si="333"/>
        <v>0</v>
      </c>
      <c r="AW233" s="78">
        <f t="shared" si="333"/>
        <v>0</v>
      </c>
      <c r="AX233" s="78">
        <f t="shared" si="333"/>
        <v>0</v>
      </c>
      <c r="AY233" s="78">
        <f t="shared" si="333"/>
        <v>0</v>
      </c>
      <c r="AZ233" s="78">
        <f t="shared" si="333"/>
        <v>0</v>
      </c>
      <c r="BA233" s="78">
        <f t="shared" si="249"/>
        <v>2</v>
      </c>
      <c r="BB233" s="78">
        <f t="shared" si="249"/>
        <v>23</v>
      </c>
      <c r="BC233" s="78">
        <f t="shared" si="249"/>
        <v>230</v>
      </c>
      <c r="BD233" s="78">
        <f t="shared" si="249"/>
        <v>2300</v>
      </c>
      <c r="BE233" s="78">
        <f t="shared" si="249"/>
        <v>23000</v>
      </c>
      <c r="BF233" s="76"/>
      <c r="BG233" s="76">
        <f t="shared" si="273"/>
        <v>0</v>
      </c>
      <c r="BH233" s="78">
        <f t="shared" si="274"/>
        <v>0</v>
      </c>
      <c r="BI233" s="78">
        <f t="shared" si="275"/>
        <v>0</v>
      </c>
      <c r="BJ233" s="78">
        <f t="shared" si="276"/>
        <v>0</v>
      </c>
      <c r="BK233" s="78">
        <f t="shared" si="277"/>
        <v>0</v>
      </c>
      <c r="BL233" s="78">
        <f t="shared" si="278"/>
        <v>0</v>
      </c>
      <c r="BM233" s="78">
        <f t="shared" si="279"/>
        <v>0</v>
      </c>
      <c r="BN233" s="78">
        <f t="shared" si="280"/>
        <v>0</v>
      </c>
      <c r="BO233" s="78">
        <f t="shared" si="281"/>
        <v>0</v>
      </c>
      <c r="BP233" s="78">
        <f t="shared" si="282"/>
        <v>0</v>
      </c>
      <c r="BQ233" s="78">
        <f t="shared" si="283"/>
        <v>0</v>
      </c>
      <c r="BR233" s="78">
        <f t="shared" si="284"/>
        <v>0</v>
      </c>
      <c r="BS233" s="78">
        <f t="shared" si="285"/>
        <v>200</v>
      </c>
      <c r="BT233" s="78">
        <f t="shared" si="286"/>
        <v>30</v>
      </c>
      <c r="BU233" s="78">
        <f t="shared" si="287"/>
        <v>0</v>
      </c>
      <c r="BV233" s="78">
        <f t="shared" si="288"/>
        <v>0</v>
      </c>
      <c r="BW233" s="78">
        <f t="shared" si="289"/>
        <v>0</v>
      </c>
      <c r="BX233" s="76"/>
      <c r="BY233" s="76"/>
      <c r="BZ233" s="78">
        <f t="shared" si="290"/>
        <v>0</v>
      </c>
      <c r="CA233" s="78"/>
      <c r="CB233" s="78"/>
      <c r="CC233" s="78">
        <f t="shared" si="291"/>
        <v>0</v>
      </c>
      <c r="CD233" s="78"/>
      <c r="CE233" s="78"/>
      <c r="CF233" s="78">
        <f t="shared" si="292"/>
        <v>0</v>
      </c>
      <c r="CG233" s="76"/>
      <c r="CH233" s="78"/>
      <c r="CI233" s="78">
        <f t="shared" si="293"/>
        <v>0</v>
      </c>
      <c r="CJ233" s="76"/>
      <c r="CK233" s="78"/>
      <c r="CL233" s="78">
        <f t="shared" si="294"/>
        <v>30</v>
      </c>
      <c r="CM233" s="76"/>
      <c r="CN233" s="78">
        <f t="shared" si="295"/>
        <v>0</v>
      </c>
      <c r="CO233" s="76"/>
      <c r="CP233" s="76"/>
      <c r="CQ233" s="76" t="str">
        <f t="shared" si="296"/>
        <v/>
      </c>
      <c r="CR233" s="76" t="str">
        <f t="shared" si="297"/>
        <v/>
      </c>
      <c r="CS233" s="76" t="str">
        <f t="shared" si="298"/>
        <v xml:space="preserve">   billones</v>
      </c>
      <c r="CT233" s="76" t="str">
        <f t="shared" si="299"/>
        <v/>
      </c>
      <c r="CU233" s="76" t="str">
        <f t="shared" si="300"/>
        <v/>
      </c>
      <c r="CV233" s="76" t="str">
        <f t="shared" si="301"/>
        <v xml:space="preserve">  mil</v>
      </c>
      <c r="CW233" s="76" t="str">
        <f t="shared" si="302"/>
        <v/>
      </c>
      <c r="CX233" s="76" t="str">
        <f t="shared" si="303"/>
        <v/>
      </c>
      <c r="CY233" s="76" t="str">
        <f t="shared" si="304"/>
        <v xml:space="preserve">   millones</v>
      </c>
      <c r="CZ233" s="76" t="str">
        <f t="shared" si="305"/>
        <v/>
      </c>
      <c r="DA233" s="76" t="str">
        <f t="shared" si="306"/>
        <v/>
      </c>
      <c r="DB233" s="76" t="str">
        <f t="shared" si="307"/>
        <v xml:space="preserve">  mil</v>
      </c>
      <c r="DC233" s="76" t="str">
        <f t="shared" si="308"/>
        <v xml:space="preserve">Doscientos </v>
      </c>
      <c r="DD233" s="76" t="str">
        <f t="shared" si="309"/>
        <v>Treinta Pesos</v>
      </c>
      <c r="DE233" s="76" t="str">
        <f t="shared" si="310"/>
        <v xml:space="preserve">  Pesos</v>
      </c>
      <c r="DF233" s="76" t="str">
        <f t="shared" si="311"/>
        <v xml:space="preserve">  Centavos</v>
      </c>
      <c r="DG233" s="76" t="str">
        <f t="shared" si="312"/>
        <v xml:space="preserve">  centavos</v>
      </c>
      <c r="DH233" s="76" t="str">
        <f t="shared" si="313"/>
        <v xml:space="preserve"> </v>
      </c>
      <c r="DI233" s="76" t="str">
        <f t="shared" si="314"/>
        <v/>
      </c>
      <c r="DJ233" s="76"/>
      <c r="DK233" s="76" t="str">
        <f t="shared" si="315"/>
        <v xml:space="preserve"> </v>
      </c>
      <c r="DL233" s="76" t="str">
        <f t="shared" si="316"/>
        <v/>
      </c>
      <c r="DM233" s="76"/>
      <c r="DN233" s="76" t="str">
        <f t="shared" si="317"/>
        <v xml:space="preserve"> </v>
      </c>
      <c r="DO233" s="76" t="str">
        <f t="shared" si="318"/>
        <v/>
      </c>
      <c r="DP233" s="76"/>
      <c r="DQ233" s="76" t="str">
        <f t="shared" si="319"/>
        <v xml:space="preserve"> </v>
      </c>
      <c r="DR233" s="76" t="str">
        <f t="shared" si="320"/>
        <v/>
      </c>
      <c r="DS233" s="76"/>
      <c r="DT233" s="76" t="str">
        <f t="shared" si="321"/>
        <v>Treinta</v>
      </c>
      <c r="DU233" s="76" t="str">
        <f t="shared" si="322"/>
        <v xml:space="preserve"> Pesos</v>
      </c>
      <c r="DV233" s="76" t="str">
        <f t="shared" si="323"/>
        <v xml:space="preserve"> </v>
      </c>
      <c r="DW233" s="76" t="str">
        <f t="shared" si="324"/>
        <v/>
      </c>
      <c r="DX233" s="76"/>
      <c r="DY233" s="76"/>
      <c r="DZ233" s="76"/>
      <c r="EA233" s="76" t="str">
        <f t="shared" si="325"/>
        <v xml:space="preserve"> </v>
      </c>
      <c r="EB233" s="76"/>
      <c r="EC233" s="76"/>
      <c r="ED233" s="76" t="str">
        <f t="shared" si="326"/>
        <v xml:space="preserve"> </v>
      </c>
      <c r="EE233" s="76"/>
      <c r="EF233" s="76"/>
      <c r="EG233" s="79" t="str">
        <f t="shared" si="327"/>
        <v xml:space="preserve"> </v>
      </c>
      <c r="EH233" s="76"/>
      <c r="EI233" s="76"/>
      <c r="EJ233" s="79" t="str">
        <f t="shared" si="328"/>
        <v xml:space="preserve"> </v>
      </c>
      <c r="EK233" s="76"/>
      <c r="EL233" s="76"/>
      <c r="EM233" s="79" t="str">
        <f t="shared" si="329"/>
        <v>Doscientos Treinta Pesos</v>
      </c>
      <c r="EN233" s="79"/>
      <c r="EO233" s="79" t="str">
        <f t="shared" si="330"/>
        <v xml:space="preserve"> </v>
      </c>
      <c r="EP233" s="76"/>
    </row>
    <row r="234" spans="1:146" hidden="1" x14ac:dyDescent="0.2">
      <c r="A234" s="74">
        <v>231</v>
      </c>
      <c r="B234" s="75" t="str">
        <f t="shared" si="260"/>
        <v>Doscientos Treinta y Un Pesos M/L</v>
      </c>
      <c r="C234" s="76"/>
      <c r="D234" s="77">
        <f t="shared" si="261"/>
        <v>231</v>
      </c>
      <c r="E234" s="76" t="str">
        <f t="shared" si="262"/>
        <v/>
      </c>
      <c r="F234" s="76" t="str">
        <f t="shared" si="263"/>
        <v xml:space="preserve"> Pesos</v>
      </c>
      <c r="G234" s="76" t="str">
        <f t="shared" si="264"/>
        <v xml:space="preserve">  billones</v>
      </c>
      <c r="H234" s="76"/>
      <c r="I234" s="76" t="str">
        <f t="shared" si="265"/>
        <v xml:space="preserve"> Pesos</v>
      </c>
      <c r="J234" s="76" t="s">
        <v>79</v>
      </c>
      <c r="K234" s="76"/>
      <c r="L234" s="76" t="str">
        <f t="shared" si="266"/>
        <v xml:space="preserve"> Pesos</v>
      </c>
      <c r="M234" s="76" t="str">
        <f t="shared" si="267"/>
        <v xml:space="preserve">  millones</v>
      </c>
      <c r="N234" s="76"/>
      <c r="O234" s="76" t="str">
        <f t="shared" si="268"/>
        <v xml:space="preserve"> Pesos</v>
      </c>
      <c r="P234" s="76" t="s">
        <v>79</v>
      </c>
      <c r="Q234" s="76"/>
      <c r="R234" s="76" t="str">
        <f t="shared" si="269"/>
        <v xml:space="preserve"> y </v>
      </c>
      <c r="S234" s="76" t="str">
        <f t="shared" si="270"/>
        <v xml:space="preserve"> Pesos</v>
      </c>
      <c r="T234" s="76" t="str">
        <f t="shared" si="271"/>
        <v xml:space="preserve"> Centavos</v>
      </c>
      <c r="U234" s="76" t="str">
        <f t="shared" si="272"/>
        <v xml:space="preserve"> centavos</v>
      </c>
      <c r="V234" s="76">
        <v>15</v>
      </c>
      <c r="W234" s="76">
        <v>14</v>
      </c>
      <c r="X234" s="76">
        <v>13</v>
      </c>
      <c r="Y234" s="76">
        <v>12</v>
      </c>
      <c r="Z234" s="76">
        <v>11</v>
      </c>
      <c r="AA234" s="76">
        <v>10</v>
      </c>
      <c r="AB234" s="76">
        <v>9</v>
      </c>
      <c r="AC234" s="76">
        <f t="shared" si="335"/>
        <v>8</v>
      </c>
      <c r="AD234" s="76">
        <f t="shared" si="335"/>
        <v>7</v>
      </c>
      <c r="AE234" s="76">
        <f t="shared" si="335"/>
        <v>6</v>
      </c>
      <c r="AF234" s="76">
        <f t="shared" si="335"/>
        <v>5</v>
      </c>
      <c r="AG234" s="76">
        <f t="shared" si="335"/>
        <v>4</v>
      </c>
      <c r="AH234" s="76">
        <f t="shared" si="335"/>
        <v>3</v>
      </c>
      <c r="AI234" s="76">
        <f t="shared" si="335"/>
        <v>2</v>
      </c>
      <c r="AJ234" s="76">
        <f t="shared" si="335"/>
        <v>1</v>
      </c>
      <c r="AK234" s="76">
        <f t="shared" si="335"/>
        <v>0</v>
      </c>
      <c r="AL234" s="76">
        <f t="shared" si="335"/>
        <v>-1</v>
      </c>
      <c r="AM234" s="76">
        <f t="shared" si="335"/>
        <v>-2</v>
      </c>
      <c r="AN234" s="76"/>
      <c r="AO234" s="78">
        <f t="shared" si="334"/>
        <v>0</v>
      </c>
      <c r="AP234" s="78">
        <f t="shared" si="334"/>
        <v>0</v>
      </c>
      <c r="AQ234" s="78">
        <f t="shared" si="334"/>
        <v>0</v>
      </c>
      <c r="AR234" s="78">
        <f t="shared" si="333"/>
        <v>0</v>
      </c>
      <c r="AS234" s="78">
        <f t="shared" si="333"/>
        <v>0</v>
      </c>
      <c r="AT234" s="78">
        <f t="shared" si="333"/>
        <v>0</v>
      </c>
      <c r="AU234" s="78">
        <f t="shared" si="333"/>
        <v>0</v>
      </c>
      <c r="AV234" s="78">
        <f t="shared" si="333"/>
        <v>0</v>
      </c>
      <c r="AW234" s="78">
        <f t="shared" si="333"/>
        <v>0</v>
      </c>
      <c r="AX234" s="78">
        <f t="shared" si="333"/>
        <v>0</v>
      </c>
      <c r="AY234" s="78">
        <f t="shared" si="333"/>
        <v>0</v>
      </c>
      <c r="AZ234" s="78">
        <f t="shared" si="333"/>
        <v>0</v>
      </c>
      <c r="BA234" s="78">
        <f t="shared" si="249"/>
        <v>2</v>
      </c>
      <c r="BB234" s="78">
        <f t="shared" si="249"/>
        <v>23</v>
      </c>
      <c r="BC234" s="78">
        <f t="shared" si="249"/>
        <v>231</v>
      </c>
      <c r="BD234" s="78">
        <f t="shared" si="249"/>
        <v>2310</v>
      </c>
      <c r="BE234" s="78">
        <f t="shared" si="249"/>
        <v>23100</v>
      </c>
      <c r="BF234" s="76"/>
      <c r="BG234" s="76">
        <f t="shared" si="273"/>
        <v>0</v>
      </c>
      <c r="BH234" s="78">
        <f t="shared" si="274"/>
        <v>0</v>
      </c>
      <c r="BI234" s="78">
        <f t="shared" si="275"/>
        <v>0</v>
      </c>
      <c r="BJ234" s="78">
        <f t="shared" si="276"/>
        <v>0</v>
      </c>
      <c r="BK234" s="78">
        <f t="shared" si="277"/>
        <v>0</v>
      </c>
      <c r="BL234" s="78">
        <f t="shared" si="278"/>
        <v>0</v>
      </c>
      <c r="BM234" s="78">
        <f t="shared" si="279"/>
        <v>0</v>
      </c>
      <c r="BN234" s="78">
        <f t="shared" si="280"/>
        <v>0</v>
      </c>
      <c r="BO234" s="78">
        <f t="shared" si="281"/>
        <v>0</v>
      </c>
      <c r="BP234" s="78">
        <f t="shared" si="282"/>
        <v>0</v>
      </c>
      <c r="BQ234" s="78">
        <f t="shared" si="283"/>
        <v>0</v>
      </c>
      <c r="BR234" s="78">
        <f t="shared" si="284"/>
        <v>0</v>
      </c>
      <c r="BS234" s="78">
        <f t="shared" si="285"/>
        <v>200</v>
      </c>
      <c r="BT234" s="78">
        <f t="shared" si="286"/>
        <v>30</v>
      </c>
      <c r="BU234" s="78">
        <f t="shared" si="287"/>
        <v>1</v>
      </c>
      <c r="BV234" s="78">
        <f t="shared" si="288"/>
        <v>0</v>
      </c>
      <c r="BW234" s="78">
        <f t="shared" si="289"/>
        <v>0</v>
      </c>
      <c r="BX234" s="76"/>
      <c r="BY234" s="76"/>
      <c r="BZ234" s="78">
        <f t="shared" si="290"/>
        <v>0</v>
      </c>
      <c r="CA234" s="78"/>
      <c r="CB234" s="78"/>
      <c r="CC234" s="78">
        <f t="shared" si="291"/>
        <v>0</v>
      </c>
      <c r="CD234" s="78"/>
      <c r="CE234" s="78"/>
      <c r="CF234" s="78">
        <f t="shared" si="292"/>
        <v>0</v>
      </c>
      <c r="CG234" s="76"/>
      <c r="CH234" s="78"/>
      <c r="CI234" s="78">
        <f t="shared" si="293"/>
        <v>0</v>
      </c>
      <c r="CJ234" s="76"/>
      <c r="CK234" s="78"/>
      <c r="CL234" s="78">
        <f t="shared" si="294"/>
        <v>31</v>
      </c>
      <c r="CM234" s="76"/>
      <c r="CN234" s="78">
        <f t="shared" si="295"/>
        <v>0</v>
      </c>
      <c r="CO234" s="76"/>
      <c r="CP234" s="76"/>
      <c r="CQ234" s="76" t="str">
        <f t="shared" si="296"/>
        <v/>
      </c>
      <c r="CR234" s="76" t="str">
        <f t="shared" si="297"/>
        <v/>
      </c>
      <c r="CS234" s="76" t="str">
        <f t="shared" si="298"/>
        <v xml:space="preserve">   billones</v>
      </c>
      <c r="CT234" s="76" t="str">
        <f t="shared" si="299"/>
        <v/>
      </c>
      <c r="CU234" s="76" t="str">
        <f t="shared" si="300"/>
        <v/>
      </c>
      <c r="CV234" s="76" t="str">
        <f t="shared" si="301"/>
        <v xml:space="preserve">  mil</v>
      </c>
      <c r="CW234" s="76" t="str">
        <f t="shared" si="302"/>
        <v/>
      </c>
      <c r="CX234" s="76" t="str">
        <f t="shared" si="303"/>
        <v/>
      </c>
      <c r="CY234" s="76" t="str">
        <f t="shared" si="304"/>
        <v xml:space="preserve">   millones</v>
      </c>
      <c r="CZ234" s="76" t="str">
        <f t="shared" si="305"/>
        <v/>
      </c>
      <c r="DA234" s="76" t="str">
        <f t="shared" si="306"/>
        <v/>
      </c>
      <c r="DB234" s="76" t="str">
        <f t="shared" si="307"/>
        <v xml:space="preserve">  mil</v>
      </c>
      <c r="DC234" s="76" t="str">
        <f t="shared" si="308"/>
        <v xml:space="preserve">Doscientos </v>
      </c>
      <c r="DD234" s="76" t="str">
        <f t="shared" si="309"/>
        <v xml:space="preserve">Treinta y </v>
      </c>
      <c r="DE234" s="76" t="str">
        <f t="shared" si="310"/>
        <v>Un Pesos</v>
      </c>
      <c r="DF234" s="76" t="str">
        <f t="shared" si="311"/>
        <v xml:space="preserve">  Centavos</v>
      </c>
      <c r="DG234" s="76" t="str">
        <f t="shared" si="312"/>
        <v xml:space="preserve">  centavos</v>
      </c>
      <c r="DH234" s="76" t="str">
        <f t="shared" si="313"/>
        <v xml:space="preserve"> </v>
      </c>
      <c r="DI234" s="76" t="str">
        <f t="shared" si="314"/>
        <v/>
      </c>
      <c r="DJ234" s="76"/>
      <c r="DK234" s="76" t="str">
        <f t="shared" si="315"/>
        <v xml:space="preserve"> </v>
      </c>
      <c r="DL234" s="76" t="str">
        <f t="shared" si="316"/>
        <v/>
      </c>
      <c r="DM234" s="76"/>
      <c r="DN234" s="76" t="str">
        <f t="shared" si="317"/>
        <v xml:space="preserve"> </v>
      </c>
      <c r="DO234" s="76" t="str">
        <f t="shared" si="318"/>
        <v/>
      </c>
      <c r="DP234" s="76"/>
      <c r="DQ234" s="76" t="str">
        <f t="shared" si="319"/>
        <v xml:space="preserve"> </v>
      </c>
      <c r="DR234" s="76" t="str">
        <f t="shared" si="320"/>
        <v/>
      </c>
      <c r="DS234" s="76"/>
      <c r="DT234" s="76" t="e">
        <f t="shared" si="321"/>
        <v>#N/A</v>
      </c>
      <c r="DU234" s="76" t="str">
        <f t="shared" si="322"/>
        <v xml:space="preserve"> Pesos</v>
      </c>
      <c r="DV234" s="76" t="str">
        <f t="shared" si="323"/>
        <v xml:space="preserve"> </v>
      </c>
      <c r="DW234" s="76" t="str">
        <f t="shared" si="324"/>
        <v/>
      </c>
      <c r="DX234" s="76"/>
      <c r="DY234" s="76"/>
      <c r="DZ234" s="76"/>
      <c r="EA234" s="76" t="str">
        <f t="shared" si="325"/>
        <v xml:space="preserve"> </v>
      </c>
      <c r="EB234" s="76"/>
      <c r="EC234" s="76"/>
      <c r="ED234" s="76" t="str">
        <f t="shared" si="326"/>
        <v xml:space="preserve"> </v>
      </c>
      <c r="EE234" s="76"/>
      <c r="EF234" s="76"/>
      <c r="EG234" s="79" t="str">
        <f t="shared" si="327"/>
        <v xml:space="preserve"> </v>
      </c>
      <c r="EH234" s="76"/>
      <c r="EI234" s="76"/>
      <c r="EJ234" s="79" t="str">
        <f t="shared" si="328"/>
        <v xml:space="preserve"> </v>
      </c>
      <c r="EK234" s="76"/>
      <c r="EL234" s="76"/>
      <c r="EM234" s="79" t="str">
        <f t="shared" si="329"/>
        <v>Doscientos Treinta y Un Pesos</v>
      </c>
      <c r="EN234" s="79"/>
      <c r="EO234" s="79" t="str">
        <f t="shared" si="330"/>
        <v xml:space="preserve"> </v>
      </c>
      <c r="EP234" s="76"/>
    </row>
    <row r="235" spans="1:146" hidden="1" x14ac:dyDescent="0.2">
      <c r="A235" s="74">
        <v>232</v>
      </c>
      <c r="B235" s="75" t="str">
        <f t="shared" si="260"/>
        <v>Doscientos Treinta y Dos Pesos M/L</v>
      </c>
      <c r="C235" s="76"/>
      <c r="D235" s="77">
        <f t="shared" si="261"/>
        <v>232</v>
      </c>
      <c r="E235" s="76" t="str">
        <f t="shared" si="262"/>
        <v/>
      </c>
      <c r="F235" s="76" t="str">
        <f t="shared" si="263"/>
        <v xml:space="preserve"> Pesos</v>
      </c>
      <c r="G235" s="76" t="str">
        <f t="shared" si="264"/>
        <v xml:space="preserve">  billones</v>
      </c>
      <c r="H235" s="76"/>
      <c r="I235" s="76" t="str">
        <f t="shared" si="265"/>
        <v xml:space="preserve"> Pesos</v>
      </c>
      <c r="J235" s="76" t="s">
        <v>79</v>
      </c>
      <c r="K235" s="76"/>
      <c r="L235" s="76" t="str">
        <f t="shared" si="266"/>
        <v xml:space="preserve"> Pesos</v>
      </c>
      <c r="M235" s="76" t="str">
        <f t="shared" si="267"/>
        <v xml:space="preserve">  millones</v>
      </c>
      <c r="N235" s="76"/>
      <c r="O235" s="76" t="str">
        <f t="shared" si="268"/>
        <v xml:space="preserve"> Pesos</v>
      </c>
      <c r="P235" s="76" t="s">
        <v>79</v>
      </c>
      <c r="Q235" s="76"/>
      <c r="R235" s="76" t="str">
        <f t="shared" si="269"/>
        <v xml:space="preserve"> y </v>
      </c>
      <c r="S235" s="76" t="str">
        <f t="shared" si="270"/>
        <v xml:space="preserve"> Pesos</v>
      </c>
      <c r="T235" s="76" t="str">
        <f t="shared" si="271"/>
        <v xml:space="preserve"> Centavos</v>
      </c>
      <c r="U235" s="76" t="str">
        <f t="shared" si="272"/>
        <v xml:space="preserve"> centavos</v>
      </c>
      <c r="V235" s="76">
        <v>15</v>
      </c>
      <c r="W235" s="76">
        <v>14</v>
      </c>
      <c r="X235" s="76">
        <v>13</v>
      </c>
      <c r="Y235" s="76">
        <v>12</v>
      </c>
      <c r="Z235" s="76">
        <v>11</v>
      </c>
      <c r="AA235" s="76">
        <v>10</v>
      </c>
      <c r="AB235" s="76">
        <v>9</v>
      </c>
      <c r="AC235" s="76">
        <f t="shared" si="335"/>
        <v>8</v>
      </c>
      <c r="AD235" s="76">
        <f t="shared" si="335"/>
        <v>7</v>
      </c>
      <c r="AE235" s="76">
        <f t="shared" si="335"/>
        <v>6</v>
      </c>
      <c r="AF235" s="76">
        <f t="shared" si="335"/>
        <v>5</v>
      </c>
      <c r="AG235" s="76">
        <f t="shared" si="335"/>
        <v>4</v>
      </c>
      <c r="AH235" s="76">
        <f t="shared" si="335"/>
        <v>3</v>
      </c>
      <c r="AI235" s="76">
        <f t="shared" si="335"/>
        <v>2</v>
      </c>
      <c r="AJ235" s="76">
        <f t="shared" si="335"/>
        <v>1</v>
      </c>
      <c r="AK235" s="76">
        <f t="shared" si="335"/>
        <v>0</v>
      </c>
      <c r="AL235" s="76">
        <f t="shared" si="335"/>
        <v>-1</v>
      </c>
      <c r="AM235" s="76">
        <f t="shared" si="335"/>
        <v>-2</v>
      </c>
      <c r="AN235" s="76"/>
      <c r="AO235" s="78">
        <f t="shared" si="334"/>
        <v>0</v>
      </c>
      <c r="AP235" s="78">
        <f t="shared" si="334"/>
        <v>0</v>
      </c>
      <c r="AQ235" s="78">
        <f t="shared" si="334"/>
        <v>0</v>
      </c>
      <c r="AR235" s="78">
        <f t="shared" si="333"/>
        <v>0</v>
      </c>
      <c r="AS235" s="78">
        <f t="shared" si="333"/>
        <v>0</v>
      </c>
      <c r="AT235" s="78">
        <f t="shared" si="333"/>
        <v>0</v>
      </c>
      <c r="AU235" s="78">
        <f t="shared" si="333"/>
        <v>0</v>
      </c>
      <c r="AV235" s="78">
        <f t="shared" si="333"/>
        <v>0</v>
      </c>
      <c r="AW235" s="78">
        <f t="shared" si="333"/>
        <v>0</v>
      </c>
      <c r="AX235" s="78">
        <f t="shared" si="333"/>
        <v>0</v>
      </c>
      <c r="AY235" s="78">
        <f t="shared" si="333"/>
        <v>0</v>
      </c>
      <c r="AZ235" s="78">
        <f t="shared" si="333"/>
        <v>0</v>
      </c>
      <c r="BA235" s="78">
        <f t="shared" si="249"/>
        <v>2</v>
      </c>
      <c r="BB235" s="78">
        <f t="shared" si="249"/>
        <v>23</v>
      </c>
      <c r="BC235" s="78">
        <f t="shared" si="249"/>
        <v>232</v>
      </c>
      <c r="BD235" s="78">
        <f t="shared" si="249"/>
        <v>2320</v>
      </c>
      <c r="BE235" s="78">
        <f t="shared" si="249"/>
        <v>23200</v>
      </c>
      <c r="BF235" s="76"/>
      <c r="BG235" s="76">
        <f t="shared" si="273"/>
        <v>0</v>
      </c>
      <c r="BH235" s="78">
        <f t="shared" si="274"/>
        <v>0</v>
      </c>
      <c r="BI235" s="78">
        <f t="shared" si="275"/>
        <v>0</v>
      </c>
      <c r="BJ235" s="78">
        <f t="shared" si="276"/>
        <v>0</v>
      </c>
      <c r="BK235" s="78">
        <f t="shared" si="277"/>
        <v>0</v>
      </c>
      <c r="BL235" s="78">
        <f t="shared" si="278"/>
        <v>0</v>
      </c>
      <c r="BM235" s="78">
        <f t="shared" si="279"/>
        <v>0</v>
      </c>
      <c r="BN235" s="78">
        <f t="shared" si="280"/>
        <v>0</v>
      </c>
      <c r="BO235" s="78">
        <f t="shared" si="281"/>
        <v>0</v>
      </c>
      <c r="BP235" s="78">
        <f t="shared" si="282"/>
        <v>0</v>
      </c>
      <c r="BQ235" s="78">
        <f t="shared" si="283"/>
        <v>0</v>
      </c>
      <c r="BR235" s="78">
        <f t="shared" si="284"/>
        <v>0</v>
      </c>
      <c r="BS235" s="78">
        <f t="shared" si="285"/>
        <v>200</v>
      </c>
      <c r="BT235" s="78">
        <f t="shared" si="286"/>
        <v>30</v>
      </c>
      <c r="BU235" s="78">
        <f t="shared" si="287"/>
        <v>2</v>
      </c>
      <c r="BV235" s="78">
        <f t="shared" si="288"/>
        <v>0</v>
      </c>
      <c r="BW235" s="78">
        <f t="shared" si="289"/>
        <v>0</v>
      </c>
      <c r="BX235" s="76"/>
      <c r="BY235" s="76"/>
      <c r="BZ235" s="78">
        <f t="shared" si="290"/>
        <v>0</v>
      </c>
      <c r="CA235" s="78"/>
      <c r="CB235" s="78"/>
      <c r="CC235" s="78">
        <f t="shared" si="291"/>
        <v>0</v>
      </c>
      <c r="CD235" s="78"/>
      <c r="CE235" s="78"/>
      <c r="CF235" s="78">
        <f t="shared" si="292"/>
        <v>0</v>
      </c>
      <c r="CG235" s="76"/>
      <c r="CH235" s="78"/>
      <c r="CI235" s="78">
        <f t="shared" si="293"/>
        <v>0</v>
      </c>
      <c r="CJ235" s="76"/>
      <c r="CK235" s="78"/>
      <c r="CL235" s="78">
        <f t="shared" si="294"/>
        <v>32</v>
      </c>
      <c r="CM235" s="76"/>
      <c r="CN235" s="78">
        <f t="shared" si="295"/>
        <v>0</v>
      </c>
      <c r="CO235" s="76"/>
      <c r="CP235" s="76"/>
      <c r="CQ235" s="76" t="str">
        <f t="shared" si="296"/>
        <v/>
      </c>
      <c r="CR235" s="76" t="str">
        <f t="shared" si="297"/>
        <v/>
      </c>
      <c r="CS235" s="76" t="str">
        <f t="shared" si="298"/>
        <v xml:space="preserve">   billones</v>
      </c>
      <c r="CT235" s="76" t="str">
        <f t="shared" si="299"/>
        <v/>
      </c>
      <c r="CU235" s="76" t="str">
        <f t="shared" si="300"/>
        <v/>
      </c>
      <c r="CV235" s="76" t="str">
        <f t="shared" si="301"/>
        <v xml:space="preserve">  mil</v>
      </c>
      <c r="CW235" s="76" t="str">
        <f t="shared" si="302"/>
        <v/>
      </c>
      <c r="CX235" s="76" t="str">
        <f t="shared" si="303"/>
        <v/>
      </c>
      <c r="CY235" s="76" t="str">
        <f t="shared" si="304"/>
        <v xml:space="preserve">   millones</v>
      </c>
      <c r="CZ235" s="76" t="str">
        <f t="shared" si="305"/>
        <v/>
      </c>
      <c r="DA235" s="76" t="str">
        <f t="shared" si="306"/>
        <v/>
      </c>
      <c r="DB235" s="76" t="str">
        <f t="shared" si="307"/>
        <v xml:space="preserve">  mil</v>
      </c>
      <c r="DC235" s="76" t="str">
        <f t="shared" si="308"/>
        <v xml:space="preserve">Doscientos </v>
      </c>
      <c r="DD235" s="76" t="str">
        <f t="shared" si="309"/>
        <v xml:space="preserve">Treinta y </v>
      </c>
      <c r="DE235" s="76" t="str">
        <f t="shared" si="310"/>
        <v>Dos Pesos</v>
      </c>
      <c r="DF235" s="76" t="str">
        <f t="shared" si="311"/>
        <v xml:space="preserve">  Centavos</v>
      </c>
      <c r="DG235" s="76" t="str">
        <f t="shared" si="312"/>
        <v xml:space="preserve">  centavos</v>
      </c>
      <c r="DH235" s="76" t="str">
        <f t="shared" si="313"/>
        <v xml:space="preserve"> </v>
      </c>
      <c r="DI235" s="76" t="str">
        <f t="shared" si="314"/>
        <v/>
      </c>
      <c r="DJ235" s="76"/>
      <c r="DK235" s="76" t="str">
        <f t="shared" si="315"/>
        <v xml:space="preserve"> </v>
      </c>
      <c r="DL235" s="76" t="str">
        <f t="shared" si="316"/>
        <v/>
      </c>
      <c r="DM235" s="76"/>
      <c r="DN235" s="76" t="str">
        <f t="shared" si="317"/>
        <v xml:space="preserve"> </v>
      </c>
      <c r="DO235" s="76" t="str">
        <f t="shared" si="318"/>
        <v/>
      </c>
      <c r="DP235" s="76"/>
      <c r="DQ235" s="76" t="str">
        <f t="shared" si="319"/>
        <v xml:space="preserve"> </v>
      </c>
      <c r="DR235" s="76" t="str">
        <f t="shared" si="320"/>
        <v/>
      </c>
      <c r="DS235" s="76"/>
      <c r="DT235" s="76" t="e">
        <f t="shared" si="321"/>
        <v>#N/A</v>
      </c>
      <c r="DU235" s="76" t="str">
        <f t="shared" si="322"/>
        <v xml:space="preserve"> Pesos</v>
      </c>
      <c r="DV235" s="76" t="str">
        <f t="shared" si="323"/>
        <v xml:space="preserve"> </v>
      </c>
      <c r="DW235" s="76" t="str">
        <f t="shared" si="324"/>
        <v/>
      </c>
      <c r="DX235" s="76"/>
      <c r="DY235" s="76"/>
      <c r="DZ235" s="76"/>
      <c r="EA235" s="76" t="str">
        <f t="shared" si="325"/>
        <v xml:space="preserve"> </v>
      </c>
      <c r="EB235" s="76"/>
      <c r="EC235" s="76"/>
      <c r="ED235" s="76" t="str">
        <f t="shared" si="326"/>
        <v xml:space="preserve"> </v>
      </c>
      <c r="EE235" s="76"/>
      <c r="EF235" s="76"/>
      <c r="EG235" s="79" t="str">
        <f t="shared" si="327"/>
        <v xml:space="preserve"> </v>
      </c>
      <c r="EH235" s="76"/>
      <c r="EI235" s="76"/>
      <c r="EJ235" s="79" t="str">
        <f t="shared" si="328"/>
        <v xml:space="preserve"> </v>
      </c>
      <c r="EK235" s="76"/>
      <c r="EL235" s="76"/>
      <c r="EM235" s="79" t="str">
        <f t="shared" si="329"/>
        <v>Doscientos Treinta y Dos Pesos</v>
      </c>
      <c r="EN235" s="79"/>
      <c r="EO235" s="79" t="str">
        <f t="shared" si="330"/>
        <v xml:space="preserve"> </v>
      </c>
      <c r="EP235" s="76"/>
    </row>
    <row r="236" spans="1:146" hidden="1" x14ac:dyDescent="0.2">
      <c r="A236" s="74">
        <v>233</v>
      </c>
      <c r="B236" s="75" t="str">
        <f t="shared" si="260"/>
        <v>Doscientos Treinta y Tres Pesos M/L</v>
      </c>
      <c r="C236" s="76"/>
      <c r="D236" s="77">
        <f t="shared" si="261"/>
        <v>233</v>
      </c>
      <c r="E236" s="76" t="str">
        <f t="shared" si="262"/>
        <v/>
      </c>
      <c r="F236" s="76" t="str">
        <f t="shared" si="263"/>
        <v xml:space="preserve"> Pesos</v>
      </c>
      <c r="G236" s="76" t="str">
        <f t="shared" si="264"/>
        <v xml:space="preserve">  billones</v>
      </c>
      <c r="H236" s="76"/>
      <c r="I236" s="76" t="str">
        <f t="shared" si="265"/>
        <v xml:space="preserve"> Pesos</v>
      </c>
      <c r="J236" s="76" t="s">
        <v>79</v>
      </c>
      <c r="K236" s="76"/>
      <c r="L236" s="76" t="str">
        <f t="shared" si="266"/>
        <v xml:space="preserve"> Pesos</v>
      </c>
      <c r="M236" s="76" t="str">
        <f t="shared" si="267"/>
        <v xml:space="preserve">  millones</v>
      </c>
      <c r="N236" s="76"/>
      <c r="O236" s="76" t="str">
        <f t="shared" si="268"/>
        <v xml:space="preserve"> Pesos</v>
      </c>
      <c r="P236" s="76" t="s">
        <v>79</v>
      </c>
      <c r="Q236" s="76"/>
      <c r="R236" s="76" t="str">
        <f t="shared" si="269"/>
        <v xml:space="preserve"> y </v>
      </c>
      <c r="S236" s="76" t="str">
        <f t="shared" si="270"/>
        <v xml:space="preserve"> Pesos</v>
      </c>
      <c r="T236" s="76" t="str">
        <f t="shared" si="271"/>
        <v xml:space="preserve"> Centavos</v>
      </c>
      <c r="U236" s="76" t="str">
        <f t="shared" si="272"/>
        <v xml:space="preserve"> centavos</v>
      </c>
      <c r="V236" s="76">
        <v>15</v>
      </c>
      <c r="W236" s="76">
        <v>14</v>
      </c>
      <c r="X236" s="76">
        <v>13</v>
      </c>
      <c r="Y236" s="76">
        <v>12</v>
      </c>
      <c r="Z236" s="76">
        <v>11</v>
      </c>
      <c r="AA236" s="76">
        <v>10</v>
      </c>
      <c r="AB236" s="76">
        <v>9</v>
      </c>
      <c r="AC236" s="76">
        <f t="shared" si="335"/>
        <v>8</v>
      </c>
      <c r="AD236" s="76">
        <f t="shared" si="335"/>
        <v>7</v>
      </c>
      <c r="AE236" s="76">
        <f t="shared" si="335"/>
        <v>6</v>
      </c>
      <c r="AF236" s="76">
        <f t="shared" si="335"/>
        <v>5</v>
      </c>
      <c r="AG236" s="76">
        <f t="shared" si="335"/>
        <v>4</v>
      </c>
      <c r="AH236" s="76">
        <f t="shared" si="335"/>
        <v>3</v>
      </c>
      <c r="AI236" s="76">
        <f t="shared" si="335"/>
        <v>2</v>
      </c>
      <c r="AJ236" s="76">
        <f t="shared" si="335"/>
        <v>1</v>
      </c>
      <c r="AK236" s="76">
        <f t="shared" si="335"/>
        <v>0</v>
      </c>
      <c r="AL236" s="76">
        <f t="shared" si="335"/>
        <v>-1</v>
      </c>
      <c r="AM236" s="76">
        <f t="shared" si="335"/>
        <v>-2</v>
      </c>
      <c r="AN236" s="76"/>
      <c r="AO236" s="78">
        <f t="shared" si="334"/>
        <v>0</v>
      </c>
      <c r="AP236" s="78">
        <f t="shared" si="334"/>
        <v>0</v>
      </c>
      <c r="AQ236" s="78">
        <f t="shared" si="334"/>
        <v>0</v>
      </c>
      <c r="AR236" s="78">
        <f t="shared" si="333"/>
        <v>0</v>
      </c>
      <c r="AS236" s="78">
        <f t="shared" si="333"/>
        <v>0</v>
      </c>
      <c r="AT236" s="78">
        <f t="shared" si="333"/>
        <v>0</v>
      </c>
      <c r="AU236" s="78">
        <f t="shared" si="333"/>
        <v>0</v>
      </c>
      <c r="AV236" s="78">
        <f t="shared" si="333"/>
        <v>0</v>
      </c>
      <c r="AW236" s="78">
        <f t="shared" si="333"/>
        <v>0</v>
      </c>
      <c r="AX236" s="78">
        <f t="shared" si="333"/>
        <v>0</v>
      </c>
      <c r="AY236" s="78">
        <f t="shared" si="333"/>
        <v>0</v>
      </c>
      <c r="AZ236" s="78">
        <f t="shared" si="333"/>
        <v>0</v>
      </c>
      <c r="BA236" s="78">
        <f t="shared" si="249"/>
        <v>2</v>
      </c>
      <c r="BB236" s="78">
        <f t="shared" si="249"/>
        <v>23</v>
      </c>
      <c r="BC236" s="78">
        <f t="shared" si="249"/>
        <v>233</v>
      </c>
      <c r="BD236" s="78">
        <f t="shared" si="249"/>
        <v>2330</v>
      </c>
      <c r="BE236" s="78">
        <f t="shared" si="249"/>
        <v>23300</v>
      </c>
      <c r="BF236" s="76"/>
      <c r="BG236" s="76">
        <f t="shared" si="273"/>
        <v>0</v>
      </c>
      <c r="BH236" s="78">
        <f t="shared" si="274"/>
        <v>0</v>
      </c>
      <c r="BI236" s="78">
        <f t="shared" si="275"/>
        <v>0</v>
      </c>
      <c r="BJ236" s="78">
        <f t="shared" si="276"/>
        <v>0</v>
      </c>
      <c r="BK236" s="78">
        <f t="shared" si="277"/>
        <v>0</v>
      </c>
      <c r="BL236" s="78">
        <f t="shared" si="278"/>
        <v>0</v>
      </c>
      <c r="BM236" s="78">
        <f t="shared" si="279"/>
        <v>0</v>
      </c>
      <c r="BN236" s="78">
        <f t="shared" si="280"/>
        <v>0</v>
      </c>
      <c r="BO236" s="78">
        <f t="shared" si="281"/>
        <v>0</v>
      </c>
      <c r="BP236" s="78">
        <f t="shared" si="282"/>
        <v>0</v>
      </c>
      <c r="BQ236" s="78">
        <f t="shared" si="283"/>
        <v>0</v>
      </c>
      <c r="BR236" s="78">
        <f t="shared" si="284"/>
        <v>0</v>
      </c>
      <c r="BS236" s="78">
        <f t="shared" si="285"/>
        <v>200</v>
      </c>
      <c r="BT236" s="78">
        <f t="shared" si="286"/>
        <v>30</v>
      </c>
      <c r="BU236" s="78">
        <f t="shared" si="287"/>
        <v>3</v>
      </c>
      <c r="BV236" s="78">
        <f t="shared" si="288"/>
        <v>0</v>
      </c>
      <c r="BW236" s="78">
        <f t="shared" si="289"/>
        <v>0</v>
      </c>
      <c r="BX236" s="76"/>
      <c r="BY236" s="76"/>
      <c r="BZ236" s="78">
        <f t="shared" si="290"/>
        <v>0</v>
      </c>
      <c r="CA236" s="78"/>
      <c r="CB236" s="78"/>
      <c r="CC236" s="78">
        <f t="shared" si="291"/>
        <v>0</v>
      </c>
      <c r="CD236" s="78"/>
      <c r="CE236" s="78"/>
      <c r="CF236" s="78">
        <f t="shared" si="292"/>
        <v>0</v>
      </c>
      <c r="CG236" s="76"/>
      <c r="CH236" s="78"/>
      <c r="CI236" s="78">
        <f t="shared" si="293"/>
        <v>0</v>
      </c>
      <c r="CJ236" s="76"/>
      <c r="CK236" s="78"/>
      <c r="CL236" s="78">
        <f t="shared" si="294"/>
        <v>33</v>
      </c>
      <c r="CM236" s="76"/>
      <c r="CN236" s="78">
        <f t="shared" si="295"/>
        <v>0</v>
      </c>
      <c r="CO236" s="76"/>
      <c r="CP236" s="76"/>
      <c r="CQ236" s="76" t="str">
        <f t="shared" si="296"/>
        <v/>
      </c>
      <c r="CR236" s="76" t="str">
        <f t="shared" si="297"/>
        <v/>
      </c>
      <c r="CS236" s="76" t="str">
        <f t="shared" si="298"/>
        <v xml:space="preserve">   billones</v>
      </c>
      <c r="CT236" s="76" t="str">
        <f t="shared" si="299"/>
        <v/>
      </c>
      <c r="CU236" s="76" t="str">
        <f t="shared" si="300"/>
        <v/>
      </c>
      <c r="CV236" s="76" t="str">
        <f t="shared" si="301"/>
        <v xml:space="preserve">  mil</v>
      </c>
      <c r="CW236" s="76" t="str">
        <f t="shared" si="302"/>
        <v/>
      </c>
      <c r="CX236" s="76" t="str">
        <f t="shared" si="303"/>
        <v/>
      </c>
      <c r="CY236" s="76" t="str">
        <f t="shared" si="304"/>
        <v xml:space="preserve">   millones</v>
      </c>
      <c r="CZ236" s="76" t="str">
        <f t="shared" si="305"/>
        <v/>
      </c>
      <c r="DA236" s="76" t="str">
        <f t="shared" si="306"/>
        <v/>
      </c>
      <c r="DB236" s="76" t="str">
        <f t="shared" si="307"/>
        <v xml:space="preserve">  mil</v>
      </c>
      <c r="DC236" s="76" t="str">
        <f t="shared" si="308"/>
        <v xml:space="preserve">Doscientos </v>
      </c>
      <c r="DD236" s="76" t="str">
        <f t="shared" si="309"/>
        <v xml:space="preserve">Treinta y </v>
      </c>
      <c r="DE236" s="76" t="str">
        <f t="shared" si="310"/>
        <v>Tres Pesos</v>
      </c>
      <c r="DF236" s="76" t="str">
        <f t="shared" si="311"/>
        <v xml:space="preserve">  Centavos</v>
      </c>
      <c r="DG236" s="76" t="str">
        <f t="shared" si="312"/>
        <v xml:space="preserve">  centavos</v>
      </c>
      <c r="DH236" s="76" t="str">
        <f t="shared" si="313"/>
        <v xml:space="preserve"> </v>
      </c>
      <c r="DI236" s="76" t="str">
        <f t="shared" si="314"/>
        <v/>
      </c>
      <c r="DJ236" s="76"/>
      <c r="DK236" s="76" t="str">
        <f t="shared" si="315"/>
        <v xml:space="preserve"> </v>
      </c>
      <c r="DL236" s="76" t="str">
        <f t="shared" si="316"/>
        <v/>
      </c>
      <c r="DM236" s="76"/>
      <c r="DN236" s="76" t="str">
        <f t="shared" si="317"/>
        <v xml:space="preserve"> </v>
      </c>
      <c r="DO236" s="76" t="str">
        <f t="shared" si="318"/>
        <v/>
      </c>
      <c r="DP236" s="76"/>
      <c r="DQ236" s="76" t="str">
        <f t="shared" si="319"/>
        <v xml:space="preserve"> </v>
      </c>
      <c r="DR236" s="76" t="str">
        <f t="shared" si="320"/>
        <v/>
      </c>
      <c r="DS236" s="76"/>
      <c r="DT236" s="76" t="e">
        <f t="shared" si="321"/>
        <v>#N/A</v>
      </c>
      <c r="DU236" s="76" t="str">
        <f t="shared" si="322"/>
        <v xml:space="preserve"> Pesos</v>
      </c>
      <c r="DV236" s="76" t="str">
        <f t="shared" si="323"/>
        <v xml:space="preserve"> </v>
      </c>
      <c r="DW236" s="76" t="str">
        <f t="shared" si="324"/>
        <v/>
      </c>
      <c r="DX236" s="76"/>
      <c r="DY236" s="76"/>
      <c r="DZ236" s="76"/>
      <c r="EA236" s="76" t="str">
        <f t="shared" si="325"/>
        <v xml:space="preserve"> </v>
      </c>
      <c r="EB236" s="76"/>
      <c r="EC236" s="76"/>
      <c r="ED236" s="76" t="str">
        <f t="shared" si="326"/>
        <v xml:space="preserve"> </v>
      </c>
      <c r="EE236" s="76"/>
      <c r="EF236" s="76"/>
      <c r="EG236" s="79" t="str">
        <f t="shared" si="327"/>
        <v xml:space="preserve"> </v>
      </c>
      <c r="EH236" s="76"/>
      <c r="EI236" s="76"/>
      <c r="EJ236" s="79" t="str">
        <f t="shared" si="328"/>
        <v xml:space="preserve"> </v>
      </c>
      <c r="EK236" s="76"/>
      <c r="EL236" s="76"/>
      <c r="EM236" s="79" t="str">
        <f t="shared" si="329"/>
        <v>Doscientos Treinta y Tres Pesos</v>
      </c>
      <c r="EN236" s="79"/>
      <c r="EO236" s="79" t="str">
        <f t="shared" si="330"/>
        <v xml:space="preserve"> </v>
      </c>
      <c r="EP236" s="76"/>
    </row>
    <row r="237" spans="1:146" hidden="1" x14ac:dyDescent="0.2">
      <c r="A237" s="74">
        <v>234</v>
      </c>
      <c r="B237" s="75" t="str">
        <f t="shared" si="260"/>
        <v>Doscientos Treinta y Cuatro Pesos M/L</v>
      </c>
      <c r="C237" s="76"/>
      <c r="D237" s="77">
        <f t="shared" si="261"/>
        <v>234</v>
      </c>
      <c r="E237" s="76" t="str">
        <f t="shared" si="262"/>
        <v/>
      </c>
      <c r="F237" s="76" t="str">
        <f t="shared" si="263"/>
        <v xml:space="preserve"> Pesos</v>
      </c>
      <c r="G237" s="76" t="str">
        <f t="shared" si="264"/>
        <v xml:space="preserve">  billones</v>
      </c>
      <c r="H237" s="76"/>
      <c r="I237" s="76" t="str">
        <f t="shared" si="265"/>
        <v xml:space="preserve"> Pesos</v>
      </c>
      <c r="J237" s="76" t="s">
        <v>79</v>
      </c>
      <c r="K237" s="76"/>
      <c r="L237" s="76" t="str">
        <f t="shared" si="266"/>
        <v xml:space="preserve"> Pesos</v>
      </c>
      <c r="M237" s="76" t="str">
        <f t="shared" si="267"/>
        <v xml:space="preserve">  millones</v>
      </c>
      <c r="N237" s="76"/>
      <c r="O237" s="76" t="str">
        <f t="shared" si="268"/>
        <v xml:space="preserve"> Pesos</v>
      </c>
      <c r="P237" s="76" t="s">
        <v>79</v>
      </c>
      <c r="Q237" s="76"/>
      <c r="R237" s="76" t="str">
        <f t="shared" si="269"/>
        <v xml:space="preserve"> y </v>
      </c>
      <c r="S237" s="76" t="str">
        <f t="shared" si="270"/>
        <v xml:space="preserve"> Pesos</v>
      </c>
      <c r="T237" s="76" t="str">
        <f t="shared" si="271"/>
        <v xml:space="preserve"> Centavos</v>
      </c>
      <c r="U237" s="76" t="str">
        <f t="shared" si="272"/>
        <v xml:space="preserve"> centavos</v>
      </c>
      <c r="V237" s="76">
        <v>15</v>
      </c>
      <c r="W237" s="76">
        <v>14</v>
      </c>
      <c r="X237" s="76">
        <v>13</v>
      </c>
      <c r="Y237" s="76">
        <v>12</v>
      </c>
      <c r="Z237" s="76">
        <v>11</v>
      </c>
      <c r="AA237" s="76">
        <v>10</v>
      </c>
      <c r="AB237" s="76">
        <v>9</v>
      </c>
      <c r="AC237" s="76">
        <f t="shared" si="335"/>
        <v>8</v>
      </c>
      <c r="AD237" s="76">
        <f t="shared" si="335"/>
        <v>7</v>
      </c>
      <c r="AE237" s="76">
        <f t="shared" si="335"/>
        <v>6</v>
      </c>
      <c r="AF237" s="76">
        <f t="shared" si="335"/>
        <v>5</v>
      </c>
      <c r="AG237" s="76">
        <f t="shared" si="335"/>
        <v>4</v>
      </c>
      <c r="AH237" s="76">
        <f t="shared" si="335"/>
        <v>3</v>
      </c>
      <c r="AI237" s="76">
        <f t="shared" si="335"/>
        <v>2</v>
      </c>
      <c r="AJ237" s="76">
        <f t="shared" si="335"/>
        <v>1</v>
      </c>
      <c r="AK237" s="76">
        <f t="shared" si="335"/>
        <v>0</v>
      </c>
      <c r="AL237" s="76">
        <f t="shared" si="335"/>
        <v>-1</v>
      </c>
      <c r="AM237" s="76">
        <f t="shared" si="335"/>
        <v>-2</v>
      </c>
      <c r="AN237" s="76"/>
      <c r="AO237" s="78">
        <f t="shared" si="334"/>
        <v>0</v>
      </c>
      <c r="AP237" s="78">
        <f t="shared" si="334"/>
        <v>0</v>
      </c>
      <c r="AQ237" s="78">
        <f t="shared" si="334"/>
        <v>0</v>
      </c>
      <c r="AR237" s="78">
        <f t="shared" si="333"/>
        <v>0</v>
      </c>
      <c r="AS237" s="78">
        <f t="shared" si="333"/>
        <v>0</v>
      </c>
      <c r="AT237" s="78">
        <f t="shared" si="333"/>
        <v>0</v>
      </c>
      <c r="AU237" s="78">
        <f t="shared" si="333"/>
        <v>0</v>
      </c>
      <c r="AV237" s="78">
        <f t="shared" si="333"/>
        <v>0</v>
      </c>
      <c r="AW237" s="78">
        <f t="shared" si="333"/>
        <v>0</v>
      </c>
      <c r="AX237" s="78">
        <f t="shared" si="333"/>
        <v>0</v>
      </c>
      <c r="AY237" s="78">
        <f t="shared" si="333"/>
        <v>0</v>
      </c>
      <c r="AZ237" s="78">
        <f t="shared" si="333"/>
        <v>0</v>
      </c>
      <c r="BA237" s="78">
        <f t="shared" si="249"/>
        <v>2</v>
      </c>
      <c r="BB237" s="78">
        <f t="shared" si="249"/>
        <v>23</v>
      </c>
      <c r="BC237" s="78">
        <f t="shared" si="249"/>
        <v>234</v>
      </c>
      <c r="BD237" s="78">
        <f t="shared" si="249"/>
        <v>2340</v>
      </c>
      <c r="BE237" s="78">
        <f t="shared" si="249"/>
        <v>23400</v>
      </c>
      <c r="BF237" s="76"/>
      <c r="BG237" s="76">
        <f t="shared" si="273"/>
        <v>0</v>
      </c>
      <c r="BH237" s="78">
        <f t="shared" si="274"/>
        <v>0</v>
      </c>
      <c r="BI237" s="78">
        <f t="shared" si="275"/>
        <v>0</v>
      </c>
      <c r="BJ237" s="78">
        <f t="shared" si="276"/>
        <v>0</v>
      </c>
      <c r="BK237" s="78">
        <f t="shared" si="277"/>
        <v>0</v>
      </c>
      <c r="BL237" s="78">
        <f t="shared" si="278"/>
        <v>0</v>
      </c>
      <c r="BM237" s="78">
        <f t="shared" si="279"/>
        <v>0</v>
      </c>
      <c r="BN237" s="78">
        <f t="shared" si="280"/>
        <v>0</v>
      </c>
      <c r="BO237" s="78">
        <f t="shared" si="281"/>
        <v>0</v>
      </c>
      <c r="BP237" s="78">
        <f t="shared" si="282"/>
        <v>0</v>
      </c>
      <c r="BQ237" s="78">
        <f t="shared" si="283"/>
        <v>0</v>
      </c>
      <c r="BR237" s="78">
        <f t="shared" si="284"/>
        <v>0</v>
      </c>
      <c r="BS237" s="78">
        <f t="shared" si="285"/>
        <v>200</v>
      </c>
      <c r="BT237" s="78">
        <f t="shared" si="286"/>
        <v>30</v>
      </c>
      <c r="BU237" s="78">
        <f t="shared" si="287"/>
        <v>4</v>
      </c>
      <c r="BV237" s="78">
        <f t="shared" si="288"/>
        <v>0</v>
      </c>
      <c r="BW237" s="78">
        <f t="shared" si="289"/>
        <v>0</v>
      </c>
      <c r="BX237" s="76"/>
      <c r="BY237" s="76"/>
      <c r="BZ237" s="78">
        <f t="shared" si="290"/>
        <v>0</v>
      </c>
      <c r="CA237" s="78"/>
      <c r="CB237" s="78"/>
      <c r="CC237" s="78">
        <f t="shared" si="291"/>
        <v>0</v>
      </c>
      <c r="CD237" s="78"/>
      <c r="CE237" s="78"/>
      <c r="CF237" s="78">
        <f t="shared" si="292"/>
        <v>0</v>
      </c>
      <c r="CG237" s="76"/>
      <c r="CH237" s="78"/>
      <c r="CI237" s="78">
        <f t="shared" si="293"/>
        <v>0</v>
      </c>
      <c r="CJ237" s="76"/>
      <c r="CK237" s="78"/>
      <c r="CL237" s="78">
        <f t="shared" si="294"/>
        <v>34</v>
      </c>
      <c r="CM237" s="76"/>
      <c r="CN237" s="78">
        <f t="shared" si="295"/>
        <v>0</v>
      </c>
      <c r="CO237" s="76"/>
      <c r="CP237" s="76"/>
      <c r="CQ237" s="76" t="str">
        <f t="shared" si="296"/>
        <v/>
      </c>
      <c r="CR237" s="76" t="str">
        <f t="shared" si="297"/>
        <v/>
      </c>
      <c r="CS237" s="76" t="str">
        <f t="shared" si="298"/>
        <v xml:space="preserve">   billones</v>
      </c>
      <c r="CT237" s="76" t="str">
        <f t="shared" si="299"/>
        <v/>
      </c>
      <c r="CU237" s="76" t="str">
        <f t="shared" si="300"/>
        <v/>
      </c>
      <c r="CV237" s="76" t="str">
        <f t="shared" si="301"/>
        <v xml:space="preserve">  mil</v>
      </c>
      <c r="CW237" s="76" t="str">
        <f t="shared" si="302"/>
        <v/>
      </c>
      <c r="CX237" s="76" t="str">
        <f t="shared" si="303"/>
        <v/>
      </c>
      <c r="CY237" s="76" t="str">
        <f t="shared" si="304"/>
        <v xml:space="preserve">   millones</v>
      </c>
      <c r="CZ237" s="76" t="str">
        <f t="shared" si="305"/>
        <v/>
      </c>
      <c r="DA237" s="76" t="str">
        <f t="shared" si="306"/>
        <v/>
      </c>
      <c r="DB237" s="76" t="str">
        <f t="shared" si="307"/>
        <v xml:space="preserve">  mil</v>
      </c>
      <c r="DC237" s="76" t="str">
        <f t="shared" si="308"/>
        <v xml:space="preserve">Doscientos </v>
      </c>
      <c r="DD237" s="76" t="str">
        <f t="shared" si="309"/>
        <v xml:space="preserve">Treinta y </v>
      </c>
      <c r="DE237" s="76" t="str">
        <f t="shared" si="310"/>
        <v>Cuatro Pesos</v>
      </c>
      <c r="DF237" s="76" t="str">
        <f t="shared" si="311"/>
        <v xml:space="preserve">  Centavos</v>
      </c>
      <c r="DG237" s="76" t="str">
        <f t="shared" si="312"/>
        <v xml:space="preserve">  centavos</v>
      </c>
      <c r="DH237" s="76" t="str">
        <f t="shared" si="313"/>
        <v xml:space="preserve"> </v>
      </c>
      <c r="DI237" s="76" t="str">
        <f t="shared" si="314"/>
        <v/>
      </c>
      <c r="DJ237" s="76"/>
      <c r="DK237" s="76" t="str">
        <f t="shared" si="315"/>
        <v xml:space="preserve"> </v>
      </c>
      <c r="DL237" s="76" t="str">
        <f t="shared" si="316"/>
        <v/>
      </c>
      <c r="DM237" s="76"/>
      <c r="DN237" s="76" t="str">
        <f t="shared" si="317"/>
        <v xml:space="preserve"> </v>
      </c>
      <c r="DO237" s="76" t="str">
        <f t="shared" si="318"/>
        <v/>
      </c>
      <c r="DP237" s="76"/>
      <c r="DQ237" s="76" t="str">
        <f t="shared" si="319"/>
        <v xml:space="preserve"> </v>
      </c>
      <c r="DR237" s="76" t="str">
        <f t="shared" si="320"/>
        <v/>
      </c>
      <c r="DS237" s="76"/>
      <c r="DT237" s="76" t="e">
        <f t="shared" si="321"/>
        <v>#N/A</v>
      </c>
      <c r="DU237" s="76" t="str">
        <f t="shared" si="322"/>
        <v xml:space="preserve"> Pesos</v>
      </c>
      <c r="DV237" s="76" t="str">
        <f t="shared" si="323"/>
        <v xml:space="preserve"> </v>
      </c>
      <c r="DW237" s="76" t="str">
        <f t="shared" si="324"/>
        <v/>
      </c>
      <c r="DX237" s="76"/>
      <c r="DY237" s="76"/>
      <c r="DZ237" s="76"/>
      <c r="EA237" s="76" t="str">
        <f t="shared" si="325"/>
        <v xml:space="preserve"> </v>
      </c>
      <c r="EB237" s="76"/>
      <c r="EC237" s="76"/>
      <c r="ED237" s="76" t="str">
        <f t="shared" si="326"/>
        <v xml:space="preserve"> </v>
      </c>
      <c r="EE237" s="76"/>
      <c r="EF237" s="76"/>
      <c r="EG237" s="79" t="str">
        <f t="shared" si="327"/>
        <v xml:space="preserve"> </v>
      </c>
      <c r="EH237" s="76"/>
      <c r="EI237" s="76"/>
      <c r="EJ237" s="79" t="str">
        <f t="shared" si="328"/>
        <v xml:space="preserve"> </v>
      </c>
      <c r="EK237" s="76"/>
      <c r="EL237" s="76"/>
      <c r="EM237" s="79" t="str">
        <f t="shared" si="329"/>
        <v>Doscientos Treinta y Cuatro Pesos</v>
      </c>
      <c r="EN237" s="79"/>
      <c r="EO237" s="79" t="str">
        <f t="shared" si="330"/>
        <v xml:space="preserve"> </v>
      </c>
      <c r="EP237" s="76"/>
    </row>
    <row r="238" spans="1:146" hidden="1" x14ac:dyDescent="0.2">
      <c r="A238" s="74">
        <v>235</v>
      </c>
      <c r="B238" s="75" t="str">
        <f t="shared" si="260"/>
        <v>Doscientos Treinta y Cinco Pesos M/L</v>
      </c>
      <c r="C238" s="76"/>
      <c r="D238" s="77">
        <f t="shared" si="261"/>
        <v>235</v>
      </c>
      <c r="E238" s="76" t="str">
        <f t="shared" si="262"/>
        <v/>
      </c>
      <c r="F238" s="76" t="str">
        <f t="shared" si="263"/>
        <v xml:space="preserve"> Pesos</v>
      </c>
      <c r="G238" s="76" t="str">
        <f t="shared" si="264"/>
        <v xml:space="preserve">  billones</v>
      </c>
      <c r="H238" s="76"/>
      <c r="I238" s="76" t="str">
        <f t="shared" si="265"/>
        <v xml:space="preserve"> Pesos</v>
      </c>
      <c r="J238" s="76" t="s">
        <v>79</v>
      </c>
      <c r="K238" s="76"/>
      <c r="L238" s="76" t="str">
        <f t="shared" si="266"/>
        <v xml:space="preserve"> Pesos</v>
      </c>
      <c r="M238" s="76" t="str">
        <f t="shared" si="267"/>
        <v xml:space="preserve">  millones</v>
      </c>
      <c r="N238" s="76"/>
      <c r="O238" s="76" t="str">
        <f t="shared" si="268"/>
        <v xml:space="preserve"> Pesos</v>
      </c>
      <c r="P238" s="76" t="s">
        <v>79</v>
      </c>
      <c r="Q238" s="76"/>
      <c r="R238" s="76" t="str">
        <f t="shared" si="269"/>
        <v xml:space="preserve"> y </v>
      </c>
      <c r="S238" s="76" t="str">
        <f t="shared" si="270"/>
        <v xml:space="preserve"> Pesos</v>
      </c>
      <c r="T238" s="76" t="str">
        <f t="shared" si="271"/>
        <v xml:space="preserve"> Centavos</v>
      </c>
      <c r="U238" s="76" t="str">
        <f t="shared" si="272"/>
        <v xml:space="preserve"> centavos</v>
      </c>
      <c r="V238" s="76">
        <v>15</v>
      </c>
      <c r="W238" s="76">
        <v>14</v>
      </c>
      <c r="X238" s="76">
        <v>13</v>
      </c>
      <c r="Y238" s="76">
        <v>12</v>
      </c>
      <c r="Z238" s="76">
        <v>11</v>
      </c>
      <c r="AA238" s="76">
        <v>10</v>
      </c>
      <c r="AB238" s="76">
        <v>9</v>
      </c>
      <c r="AC238" s="76">
        <f t="shared" si="335"/>
        <v>8</v>
      </c>
      <c r="AD238" s="76">
        <f t="shared" si="335"/>
        <v>7</v>
      </c>
      <c r="AE238" s="76">
        <f t="shared" si="335"/>
        <v>6</v>
      </c>
      <c r="AF238" s="76">
        <f t="shared" si="335"/>
        <v>5</v>
      </c>
      <c r="AG238" s="76">
        <f t="shared" si="335"/>
        <v>4</v>
      </c>
      <c r="AH238" s="76">
        <f t="shared" si="335"/>
        <v>3</v>
      </c>
      <c r="AI238" s="76">
        <f t="shared" si="335"/>
        <v>2</v>
      </c>
      <c r="AJ238" s="76">
        <f t="shared" si="335"/>
        <v>1</v>
      </c>
      <c r="AK238" s="76">
        <f t="shared" si="335"/>
        <v>0</v>
      </c>
      <c r="AL238" s="76">
        <f t="shared" si="335"/>
        <v>-1</v>
      </c>
      <c r="AM238" s="76">
        <f t="shared" si="335"/>
        <v>-2</v>
      </c>
      <c r="AN238" s="76"/>
      <c r="AO238" s="78">
        <f t="shared" si="334"/>
        <v>0</v>
      </c>
      <c r="AP238" s="78">
        <f t="shared" si="334"/>
        <v>0</v>
      </c>
      <c r="AQ238" s="78">
        <f t="shared" si="334"/>
        <v>0</v>
      </c>
      <c r="AR238" s="78">
        <f t="shared" si="333"/>
        <v>0</v>
      </c>
      <c r="AS238" s="78">
        <f t="shared" si="333"/>
        <v>0</v>
      </c>
      <c r="AT238" s="78">
        <f t="shared" si="333"/>
        <v>0</v>
      </c>
      <c r="AU238" s="78">
        <f t="shared" si="333"/>
        <v>0</v>
      </c>
      <c r="AV238" s="78">
        <f t="shared" si="333"/>
        <v>0</v>
      </c>
      <c r="AW238" s="78">
        <f t="shared" si="333"/>
        <v>0</v>
      </c>
      <c r="AX238" s="78">
        <f t="shared" si="333"/>
        <v>0</v>
      </c>
      <c r="AY238" s="78">
        <f t="shared" si="333"/>
        <v>0</v>
      </c>
      <c r="AZ238" s="78">
        <f t="shared" si="333"/>
        <v>0</v>
      </c>
      <c r="BA238" s="78">
        <f t="shared" si="249"/>
        <v>2</v>
      </c>
      <c r="BB238" s="78">
        <f t="shared" si="249"/>
        <v>23</v>
      </c>
      <c r="BC238" s="78">
        <f t="shared" si="249"/>
        <v>235</v>
      </c>
      <c r="BD238" s="78">
        <f t="shared" si="249"/>
        <v>2350</v>
      </c>
      <c r="BE238" s="78">
        <f t="shared" si="249"/>
        <v>23500</v>
      </c>
      <c r="BF238" s="76"/>
      <c r="BG238" s="76">
        <f t="shared" si="273"/>
        <v>0</v>
      </c>
      <c r="BH238" s="78">
        <f t="shared" si="274"/>
        <v>0</v>
      </c>
      <c r="BI238" s="78">
        <f t="shared" si="275"/>
        <v>0</v>
      </c>
      <c r="BJ238" s="78">
        <f t="shared" si="276"/>
        <v>0</v>
      </c>
      <c r="BK238" s="78">
        <f t="shared" si="277"/>
        <v>0</v>
      </c>
      <c r="BL238" s="78">
        <f t="shared" si="278"/>
        <v>0</v>
      </c>
      <c r="BM238" s="78">
        <f t="shared" si="279"/>
        <v>0</v>
      </c>
      <c r="BN238" s="78">
        <f t="shared" si="280"/>
        <v>0</v>
      </c>
      <c r="BO238" s="78">
        <f t="shared" si="281"/>
        <v>0</v>
      </c>
      <c r="BP238" s="78">
        <f t="shared" si="282"/>
        <v>0</v>
      </c>
      <c r="BQ238" s="78">
        <f t="shared" si="283"/>
        <v>0</v>
      </c>
      <c r="BR238" s="78">
        <f t="shared" si="284"/>
        <v>0</v>
      </c>
      <c r="BS238" s="78">
        <f t="shared" si="285"/>
        <v>200</v>
      </c>
      <c r="BT238" s="78">
        <f t="shared" si="286"/>
        <v>30</v>
      </c>
      <c r="BU238" s="78">
        <f t="shared" si="287"/>
        <v>5</v>
      </c>
      <c r="BV238" s="78">
        <f t="shared" si="288"/>
        <v>0</v>
      </c>
      <c r="BW238" s="78">
        <f t="shared" si="289"/>
        <v>0</v>
      </c>
      <c r="BX238" s="76"/>
      <c r="BY238" s="76"/>
      <c r="BZ238" s="78">
        <f t="shared" si="290"/>
        <v>0</v>
      </c>
      <c r="CA238" s="78"/>
      <c r="CB238" s="78"/>
      <c r="CC238" s="78">
        <f t="shared" si="291"/>
        <v>0</v>
      </c>
      <c r="CD238" s="78"/>
      <c r="CE238" s="78"/>
      <c r="CF238" s="78">
        <f t="shared" si="292"/>
        <v>0</v>
      </c>
      <c r="CG238" s="76"/>
      <c r="CH238" s="78"/>
      <c r="CI238" s="78">
        <f t="shared" si="293"/>
        <v>0</v>
      </c>
      <c r="CJ238" s="76"/>
      <c r="CK238" s="78"/>
      <c r="CL238" s="78">
        <f t="shared" si="294"/>
        <v>35</v>
      </c>
      <c r="CM238" s="76"/>
      <c r="CN238" s="78">
        <f t="shared" si="295"/>
        <v>0</v>
      </c>
      <c r="CO238" s="76"/>
      <c r="CP238" s="76"/>
      <c r="CQ238" s="76" t="str">
        <f t="shared" si="296"/>
        <v/>
      </c>
      <c r="CR238" s="76" t="str">
        <f t="shared" si="297"/>
        <v/>
      </c>
      <c r="CS238" s="76" t="str">
        <f t="shared" si="298"/>
        <v xml:space="preserve">   billones</v>
      </c>
      <c r="CT238" s="76" t="str">
        <f t="shared" si="299"/>
        <v/>
      </c>
      <c r="CU238" s="76" t="str">
        <f t="shared" si="300"/>
        <v/>
      </c>
      <c r="CV238" s="76" t="str">
        <f t="shared" si="301"/>
        <v xml:space="preserve">  mil</v>
      </c>
      <c r="CW238" s="76" t="str">
        <f t="shared" si="302"/>
        <v/>
      </c>
      <c r="CX238" s="76" t="str">
        <f t="shared" si="303"/>
        <v/>
      </c>
      <c r="CY238" s="76" t="str">
        <f t="shared" si="304"/>
        <v xml:space="preserve">   millones</v>
      </c>
      <c r="CZ238" s="76" t="str">
        <f t="shared" si="305"/>
        <v/>
      </c>
      <c r="DA238" s="76" t="str">
        <f t="shared" si="306"/>
        <v/>
      </c>
      <c r="DB238" s="76" t="str">
        <f t="shared" si="307"/>
        <v xml:space="preserve">  mil</v>
      </c>
      <c r="DC238" s="76" t="str">
        <f t="shared" si="308"/>
        <v xml:space="preserve">Doscientos </v>
      </c>
      <c r="DD238" s="76" t="str">
        <f t="shared" si="309"/>
        <v xml:space="preserve">Treinta y </v>
      </c>
      <c r="DE238" s="76" t="str">
        <f t="shared" si="310"/>
        <v>Cinco Pesos</v>
      </c>
      <c r="DF238" s="76" t="str">
        <f t="shared" si="311"/>
        <v xml:space="preserve">  Centavos</v>
      </c>
      <c r="DG238" s="76" t="str">
        <f t="shared" si="312"/>
        <v xml:space="preserve">  centavos</v>
      </c>
      <c r="DH238" s="76" t="str">
        <f t="shared" si="313"/>
        <v xml:space="preserve"> </v>
      </c>
      <c r="DI238" s="76" t="str">
        <f t="shared" si="314"/>
        <v/>
      </c>
      <c r="DJ238" s="76"/>
      <c r="DK238" s="76" t="str">
        <f t="shared" si="315"/>
        <v xml:space="preserve"> </v>
      </c>
      <c r="DL238" s="76" t="str">
        <f t="shared" si="316"/>
        <v/>
      </c>
      <c r="DM238" s="76"/>
      <c r="DN238" s="76" t="str">
        <f t="shared" si="317"/>
        <v xml:space="preserve"> </v>
      </c>
      <c r="DO238" s="76" t="str">
        <f t="shared" si="318"/>
        <v/>
      </c>
      <c r="DP238" s="76"/>
      <c r="DQ238" s="76" t="str">
        <f t="shared" si="319"/>
        <v xml:space="preserve"> </v>
      </c>
      <c r="DR238" s="76" t="str">
        <f t="shared" si="320"/>
        <v/>
      </c>
      <c r="DS238" s="76"/>
      <c r="DT238" s="76" t="e">
        <f t="shared" si="321"/>
        <v>#N/A</v>
      </c>
      <c r="DU238" s="76" t="str">
        <f t="shared" si="322"/>
        <v xml:space="preserve"> Pesos</v>
      </c>
      <c r="DV238" s="76" t="str">
        <f t="shared" si="323"/>
        <v xml:space="preserve"> </v>
      </c>
      <c r="DW238" s="76" t="str">
        <f t="shared" si="324"/>
        <v/>
      </c>
      <c r="DX238" s="76"/>
      <c r="DY238" s="76"/>
      <c r="DZ238" s="76"/>
      <c r="EA238" s="76" t="str">
        <f t="shared" si="325"/>
        <v xml:space="preserve"> </v>
      </c>
      <c r="EB238" s="76"/>
      <c r="EC238" s="76"/>
      <c r="ED238" s="76" t="str">
        <f t="shared" si="326"/>
        <v xml:space="preserve"> </v>
      </c>
      <c r="EE238" s="76"/>
      <c r="EF238" s="76"/>
      <c r="EG238" s="79" t="str">
        <f t="shared" si="327"/>
        <v xml:space="preserve"> </v>
      </c>
      <c r="EH238" s="76"/>
      <c r="EI238" s="76"/>
      <c r="EJ238" s="79" t="str">
        <f t="shared" si="328"/>
        <v xml:space="preserve"> </v>
      </c>
      <c r="EK238" s="76"/>
      <c r="EL238" s="76"/>
      <c r="EM238" s="79" t="str">
        <f t="shared" si="329"/>
        <v>Doscientos Treinta y Cinco Pesos</v>
      </c>
      <c r="EN238" s="79"/>
      <c r="EO238" s="79" t="str">
        <f t="shared" si="330"/>
        <v xml:space="preserve"> </v>
      </c>
      <c r="EP238" s="76"/>
    </row>
    <row r="239" spans="1:146" hidden="1" x14ac:dyDescent="0.2">
      <c r="A239" s="74">
        <v>236</v>
      </c>
      <c r="B239" s="75" t="str">
        <f t="shared" si="260"/>
        <v>Doscientos Treinta y Seis Pesos M/L</v>
      </c>
      <c r="C239" s="76"/>
      <c r="D239" s="77">
        <f t="shared" si="261"/>
        <v>236</v>
      </c>
      <c r="E239" s="76" t="str">
        <f t="shared" si="262"/>
        <v/>
      </c>
      <c r="F239" s="76" t="str">
        <f t="shared" si="263"/>
        <v xml:space="preserve"> Pesos</v>
      </c>
      <c r="G239" s="76" t="str">
        <f t="shared" si="264"/>
        <v xml:space="preserve">  billones</v>
      </c>
      <c r="H239" s="76"/>
      <c r="I239" s="76" t="str">
        <f t="shared" si="265"/>
        <v xml:space="preserve"> Pesos</v>
      </c>
      <c r="J239" s="76" t="s">
        <v>79</v>
      </c>
      <c r="K239" s="76"/>
      <c r="L239" s="76" t="str">
        <f t="shared" si="266"/>
        <v xml:space="preserve"> Pesos</v>
      </c>
      <c r="M239" s="76" t="str">
        <f t="shared" si="267"/>
        <v xml:space="preserve">  millones</v>
      </c>
      <c r="N239" s="76"/>
      <c r="O239" s="76" t="str">
        <f t="shared" si="268"/>
        <v xml:space="preserve"> Pesos</v>
      </c>
      <c r="P239" s="76" t="s">
        <v>79</v>
      </c>
      <c r="Q239" s="76"/>
      <c r="R239" s="76" t="str">
        <f t="shared" si="269"/>
        <v xml:space="preserve"> y </v>
      </c>
      <c r="S239" s="76" t="str">
        <f t="shared" si="270"/>
        <v xml:space="preserve"> Pesos</v>
      </c>
      <c r="T239" s="76" t="str">
        <f t="shared" si="271"/>
        <v xml:space="preserve"> Centavos</v>
      </c>
      <c r="U239" s="76" t="str">
        <f t="shared" si="272"/>
        <v xml:space="preserve"> centavos</v>
      </c>
      <c r="V239" s="76">
        <v>15</v>
      </c>
      <c r="W239" s="76">
        <v>14</v>
      </c>
      <c r="X239" s="76">
        <v>13</v>
      </c>
      <c r="Y239" s="76">
        <v>12</v>
      </c>
      <c r="Z239" s="76">
        <v>11</v>
      </c>
      <c r="AA239" s="76">
        <v>10</v>
      </c>
      <c r="AB239" s="76">
        <v>9</v>
      </c>
      <c r="AC239" s="76">
        <f t="shared" si="335"/>
        <v>8</v>
      </c>
      <c r="AD239" s="76">
        <f t="shared" si="335"/>
        <v>7</v>
      </c>
      <c r="AE239" s="76">
        <f t="shared" si="335"/>
        <v>6</v>
      </c>
      <c r="AF239" s="76">
        <f t="shared" si="335"/>
        <v>5</v>
      </c>
      <c r="AG239" s="76">
        <f t="shared" si="335"/>
        <v>4</v>
      </c>
      <c r="AH239" s="76">
        <f t="shared" si="335"/>
        <v>3</v>
      </c>
      <c r="AI239" s="76">
        <f t="shared" si="335"/>
        <v>2</v>
      </c>
      <c r="AJ239" s="76">
        <f t="shared" si="335"/>
        <v>1</v>
      </c>
      <c r="AK239" s="76">
        <f t="shared" si="335"/>
        <v>0</v>
      </c>
      <c r="AL239" s="76">
        <f t="shared" si="335"/>
        <v>-1</v>
      </c>
      <c r="AM239" s="76">
        <f t="shared" si="335"/>
        <v>-2</v>
      </c>
      <c r="AN239" s="76"/>
      <c r="AO239" s="78">
        <f t="shared" si="334"/>
        <v>0</v>
      </c>
      <c r="AP239" s="78">
        <f t="shared" si="334"/>
        <v>0</v>
      </c>
      <c r="AQ239" s="78">
        <f t="shared" si="334"/>
        <v>0</v>
      </c>
      <c r="AR239" s="78">
        <f t="shared" si="333"/>
        <v>0</v>
      </c>
      <c r="AS239" s="78">
        <f t="shared" si="333"/>
        <v>0</v>
      </c>
      <c r="AT239" s="78">
        <f t="shared" si="333"/>
        <v>0</v>
      </c>
      <c r="AU239" s="78">
        <f t="shared" si="333"/>
        <v>0</v>
      </c>
      <c r="AV239" s="78">
        <f t="shared" si="333"/>
        <v>0</v>
      </c>
      <c r="AW239" s="78">
        <f t="shared" si="333"/>
        <v>0</v>
      </c>
      <c r="AX239" s="78">
        <f t="shared" si="333"/>
        <v>0</v>
      </c>
      <c r="AY239" s="78">
        <f t="shared" si="333"/>
        <v>0</v>
      </c>
      <c r="AZ239" s="78">
        <f t="shared" si="333"/>
        <v>0</v>
      </c>
      <c r="BA239" s="78">
        <f t="shared" si="249"/>
        <v>2</v>
      </c>
      <c r="BB239" s="78">
        <f t="shared" si="249"/>
        <v>23</v>
      </c>
      <c r="BC239" s="78">
        <f t="shared" si="249"/>
        <v>236</v>
      </c>
      <c r="BD239" s="78">
        <f t="shared" si="249"/>
        <v>2360</v>
      </c>
      <c r="BE239" s="78">
        <f t="shared" si="249"/>
        <v>23600</v>
      </c>
      <c r="BF239" s="76"/>
      <c r="BG239" s="76">
        <f t="shared" si="273"/>
        <v>0</v>
      </c>
      <c r="BH239" s="78">
        <f t="shared" si="274"/>
        <v>0</v>
      </c>
      <c r="BI239" s="78">
        <f t="shared" si="275"/>
        <v>0</v>
      </c>
      <c r="BJ239" s="78">
        <f t="shared" si="276"/>
        <v>0</v>
      </c>
      <c r="BK239" s="78">
        <f t="shared" si="277"/>
        <v>0</v>
      </c>
      <c r="BL239" s="78">
        <f t="shared" si="278"/>
        <v>0</v>
      </c>
      <c r="BM239" s="78">
        <f t="shared" si="279"/>
        <v>0</v>
      </c>
      <c r="BN239" s="78">
        <f t="shared" si="280"/>
        <v>0</v>
      </c>
      <c r="BO239" s="78">
        <f t="shared" si="281"/>
        <v>0</v>
      </c>
      <c r="BP239" s="78">
        <f t="shared" si="282"/>
        <v>0</v>
      </c>
      <c r="BQ239" s="78">
        <f t="shared" si="283"/>
        <v>0</v>
      </c>
      <c r="BR239" s="78">
        <f t="shared" si="284"/>
        <v>0</v>
      </c>
      <c r="BS239" s="78">
        <f t="shared" si="285"/>
        <v>200</v>
      </c>
      <c r="BT239" s="78">
        <f t="shared" si="286"/>
        <v>30</v>
      </c>
      <c r="BU239" s="78">
        <f t="shared" si="287"/>
        <v>6</v>
      </c>
      <c r="BV239" s="78">
        <f t="shared" si="288"/>
        <v>0</v>
      </c>
      <c r="BW239" s="78">
        <f t="shared" si="289"/>
        <v>0</v>
      </c>
      <c r="BX239" s="76"/>
      <c r="BY239" s="76"/>
      <c r="BZ239" s="78">
        <f t="shared" si="290"/>
        <v>0</v>
      </c>
      <c r="CA239" s="78"/>
      <c r="CB239" s="78"/>
      <c r="CC239" s="78">
        <f t="shared" si="291"/>
        <v>0</v>
      </c>
      <c r="CD239" s="78"/>
      <c r="CE239" s="78"/>
      <c r="CF239" s="78">
        <f t="shared" si="292"/>
        <v>0</v>
      </c>
      <c r="CG239" s="76"/>
      <c r="CH239" s="78"/>
      <c r="CI239" s="78">
        <f t="shared" si="293"/>
        <v>0</v>
      </c>
      <c r="CJ239" s="76"/>
      <c r="CK239" s="78"/>
      <c r="CL239" s="78">
        <f t="shared" si="294"/>
        <v>36</v>
      </c>
      <c r="CM239" s="76"/>
      <c r="CN239" s="78">
        <f t="shared" si="295"/>
        <v>0</v>
      </c>
      <c r="CO239" s="76"/>
      <c r="CP239" s="76"/>
      <c r="CQ239" s="76" t="str">
        <f t="shared" si="296"/>
        <v/>
      </c>
      <c r="CR239" s="76" t="str">
        <f t="shared" si="297"/>
        <v/>
      </c>
      <c r="CS239" s="76" t="str">
        <f t="shared" si="298"/>
        <v xml:space="preserve">   billones</v>
      </c>
      <c r="CT239" s="76" t="str">
        <f t="shared" si="299"/>
        <v/>
      </c>
      <c r="CU239" s="76" t="str">
        <f t="shared" si="300"/>
        <v/>
      </c>
      <c r="CV239" s="76" t="str">
        <f t="shared" si="301"/>
        <v xml:space="preserve">  mil</v>
      </c>
      <c r="CW239" s="76" t="str">
        <f t="shared" si="302"/>
        <v/>
      </c>
      <c r="CX239" s="76" t="str">
        <f t="shared" si="303"/>
        <v/>
      </c>
      <c r="CY239" s="76" t="str">
        <f t="shared" si="304"/>
        <v xml:space="preserve">   millones</v>
      </c>
      <c r="CZ239" s="76" t="str">
        <f t="shared" si="305"/>
        <v/>
      </c>
      <c r="DA239" s="76" t="str">
        <f t="shared" si="306"/>
        <v/>
      </c>
      <c r="DB239" s="76" t="str">
        <f t="shared" si="307"/>
        <v xml:space="preserve">  mil</v>
      </c>
      <c r="DC239" s="76" t="str">
        <f t="shared" si="308"/>
        <v xml:space="preserve">Doscientos </v>
      </c>
      <c r="DD239" s="76" t="str">
        <f t="shared" si="309"/>
        <v xml:space="preserve">Treinta y </v>
      </c>
      <c r="DE239" s="76" t="str">
        <f t="shared" si="310"/>
        <v>Seis Pesos</v>
      </c>
      <c r="DF239" s="76" t="str">
        <f t="shared" si="311"/>
        <v xml:space="preserve">  Centavos</v>
      </c>
      <c r="DG239" s="76" t="str">
        <f t="shared" si="312"/>
        <v xml:space="preserve">  centavos</v>
      </c>
      <c r="DH239" s="76" t="str">
        <f t="shared" si="313"/>
        <v xml:space="preserve"> </v>
      </c>
      <c r="DI239" s="76" t="str">
        <f t="shared" si="314"/>
        <v/>
      </c>
      <c r="DJ239" s="76"/>
      <c r="DK239" s="76" t="str">
        <f t="shared" si="315"/>
        <v xml:space="preserve"> </v>
      </c>
      <c r="DL239" s="76" t="str">
        <f t="shared" si="316"/>
        <v/>
      </c>
      <c r="DM239" s="76"/>
      <c r="DN239" s="76" t="str">
        <f t="shared" si="317"/>
        <v xml:space="preserve"> </v>
      </c>
      <c r="DO239" s="76" t="str">
        <f t="shared" si="318"/>
        <v/>
      </c>
      <c r="DP239" s="76"/>
      <c r="DQ239" s="76" t="str">
        <f t="shared" si="319"/>
        <v xml:space="preserve"> </v>
      </c>
      <c r="DR239" s="76" t="str">
        <f t="shared" si="320"/>
        <v/>
      </c>
      <c r="DS239" s="76"/>
      <c r="DT239" s="76" t="e">
        <f t="shared" si="321"/>
        <v>#N/A</v>
      </c>
      <c r="DU239" s="76" t="str">
        <f t="shared" si="322"/>
        <v xml:space="preserve"> Pesos</v>
      </c>
      <c r="DV239" s="76" t="str">
        <f t="shared" si="323"/>
        <v xml:space="preserve"> </v>
      </c>
      <c r="DW239" s="76" t="str">
        <f t="shared" si="324"/>
        <v/>
      </c>
      <c r="DX239" s="76"/>
      <c r="DY239" s="76"/>
      <c r="DZ239" s="76"/>
      <c r="EA239" s="76" t="str">
        <f t="shared" si="325"/>
        <v xml:space="preserve"> </v>
      </c>
      <c r="EB239" s="76"/>
      <c r="EC239" s="76"/>
      <c r="ED239" s="76" t="str">
        <f t="shared" si="326"/>
        <v xml:space="preserve"> </v>
      </c>
      <c r="EE239" s="76"/>
      <c r="EF239" s="76"/>
      <c r="EG239" s="79" t="str">
        <f t="shared" si="327"/>
        <v xml:space="preserve"> </v>
      </c>
      <c r="EH239" s="76"/>
      <c r="EI239" s="76"/>
      <c r="EJ239" s="79" t="str">
        <f t="shared" si="328"/>
        <v xml:space="preserve"> </v>
      </c>
      <c r="EK239" s="76"/>
      <c r="EL239" s="76"/>
      <c r="EM239" s="79" t="str">
        <f t="shared" si="329"/>
        <v>Doscientos Treinta y Seis Pesos</v>
      </c>
      <c r="EN239" s="79"/>
      <c r="EO239" s="79" t="str">
        <f t="shared" si="330"/>
        <v xml:space="preserve"> </v>
      </c>
      <c r="EP239" s="76"/>
    </row>
    <row r="240" spans="1:146" hidden="1" x14ac:dyDescent="0.2">
      <c r="A240" s="74">
        <v>237</v>
      </c>
      <c r="B240" s="75" t="str">
        <f t="shared" si="260"/>
        <v>Doscientos Treinta y Siete Pesos M/L</v>
      </c>
      <c r="C240" s="76"/>
      <c r="D240" s="77">
        <f t="shared" si="261"/>
        <v>237</v>
      </c>
      <c r="E240" s="76" t="str">
        <f t="shared" si="262"/>
        <v/>
      </c>
      <c r="F240" s="76" t="str">
        <f t="shared" si="263"/>
        <v xml:space="preserve"> Pesos</v>
      </c>
      <c r="G240" s="76" t="str">
        <f t="shared" si="264"/>
        <v xml:space="preserve">  billones</v>
      </c>
      <c r="H240" s="76"/>
      <c r="I240" s="76" t="str">
        <f t="shared" si="265"/>
        <v xml:space="preserve"> Pesos</v>
      </c>
      <c r="J240" s="76" t="s">
        <v>79</v>
      </c>
      <c r="K240" s="76"/>
      <c r="L240" s="76" t="str">
        <f t="shared" si="266"/>
        <v xml:space="preserve"> Pesos</v>
      </c>
      <c r="M240" s="76" t="str">
        <f t="shared" si="267"/>
        <v xml:space="preserve">  millones</v>
      </c>
      <c r="N240" s="76"/>
      <c r="O240" s="76" t="str">
        <f t="shared" si="268"/>
        <v xml:space="preserve"> Pesos</v>
      </c>
      <c r="P240" s="76" t="s">
        <v>79</v>
      </c>
      <c r="Q240" s="76"/>
      <c r="R240" s="76" t="str">
        <f t="shared" si="269"/>
        <v xml:space="preserve"> y </v>
      </c>
      <c r="S240" s="76" t="str">
        <f t="shared" si="270"/>
        <v xml:space="preserve"> Pesos</v>
      </c>
      <c r="T240" s="76" t="str">
        <f t="shared" si="271"/>
        <v xml:space="preserve"> Centavos</v>
      </c>
      <c r="U240" s="76" t="str">
        <f t="shared" si="272"/>
        <v xml:space="preserve"> centavos</v>
      </c>
      <c r="V240" s="76">
        <v>15</v>
      </c>
      <c r="W240" s="76">
        <v>14</v>
      </c>
      <c r="X240" s="76">
        <v>13</v>
      </c>
      <c r="Y240" s="76">
        <v>12</v>
      </c>
      <c r="Z240" s="76">
        <v>11</v>
      </c>
      <c r="AA240" s="76">
        <v>10</v>
      </c>
      <c r="AB240" s="76">
        <v>9</v>
      </c>
      <c r="AC240" s="76">
        <f t="shared" si="335"/>
        <v>8</v>
      </c>
      <c r="AD240" s="76">
        <f t="shared" si="335"/>
        <v>7</v>
      </c>
      <c r="AE240" s="76">
        <f t="shared" si="335"/>
        <v>6</v>
      </c>
      <c r="AF240" s="76">
        <f t="shared" si="335"/>
        <v>5</v>
      </c>
      <c r="AG240" s="76">
        <f t="shared" si="335"/>
        <v>4</v>
      </c>
      <c r="AH240" s="76">
        <f t="shared" si="335"/>
        <v>3</v>
      </c>
      <c r="AI240" s="76">
        <f t="shared" si="335"/>
        <v>2</v>
      </c>
      <c r="AJ240" s="76">
        <f t="shared" si="335"/>
        <v>1</v>
      </c>
      <c r="AK240" s="76">
        <f t="shared" si="335"/>
        <v>0</v>
      </c>
      <c r="AL240" s="76">
        <f t="shared" si="335"/>
        <v>-1</v>
      </c>
      <c r="AM240" s="76">
        <f t="shared" si="335"/>
        <v>-2</v>
      </c>
      <c r="AN240" s="76"/>
      <c r="AO240" s="78">
        <f t="shared" si="334"/>
        <v>0</v>
      </c>
      <c r="AP240" s="78">
        <f t="shared" si="334"/>
        <v>0</v>
      </c>
      <c r="AQ240" s="78">
        <f t="shared" si="334"/>
        <v>0</v>
      </c>
      <c r="AR240" s="78">
        <f t="shared" si="333"/>
        <v>0</v>
      </c>
      <c r="AS240" s="78">
        <f t="shared" si="333"/>
        <v>0</v>
      </c>
      <c r="AT240" s="78">
        <f t="shared" si="333"/>
        <v>0</v>
      </c>
      <c r="AU240" s="78">
        <f t="shared" si="333"/>
        <v>0</v>
      </c>
      <c r="AV240" s="78">
        <f t="shared" si="333"/>
        <v>0</v>
      </c>
      <c r="AW240" s="78">
        <f t="shared" si="333"/>
        <v>0</v>
      </c>
      <c r="AX240" s="78">
        <f t="shared" si="333"/>
        <v>0</v>
      </c>
      <c r="AY240" s="78">
        <f t="shared" si="333"/>
        <v>0</v>
      </c>
      <c r="AZ240" s="78">
        <f t="shared" si="333"/>
        <v>0</v>
      </c>
      <c r="BA240" s="78">
        <f t="shared" si="249"/>
        <v>2</v>
      </c>
      <c r="BB240" s="78">
        <f t="shared" si="249"/>
        <v>23</v>
      </c>
      <c r="BC240" s="78">
        <f t="shared" si="249"/>
        <v>237</v>
      </c>
      <c r="BD240" s="78">
        <f t="shared" si="249"/>
        <v>2370</v>
      </c>
      <c r="BE240" s="78">
        <f t="shared" si="249"/>
        <v>23700</v>
      </c>
      <c r="BF240" s="76"/>
      <c r="BG240" s="76">
        <f t="shared" si="273"/>
        <v>0</v>
      </c>
      <c r="BH240" s="78">
        <f t="shared" si="274"/>
        <v>0</v>
      </c>
      <c r="BI240" s="78">
        <f t="shared" si="275"/>
        <v>0</v>
      </c>
      <c r="BJ240" s="78">
        <f t="shared" si="276"/>
        <v>0</v>
      </c>
      <c r="BK240" s="78">
        <f t="shared" si="277"/>
        <v>0</v>
      </c>
      <c r="BL240" s="78">
        <f t="shared" si="278"/>
        <v>0</v>
      </c>
      <c r="BM240" s="78">
        <f t="shared" si="279"/>
        <v>0</v>
      </c>
      <c r="BN240" s="78">
        <f t="shared" si="280"/>
        <v>0</v>
      </c>
      <c r="BO240" s="78">
        <f t="shared" si="281"/>
        <v>0</v>
      </c>
      <c r="BP240" s="78">
        <f t="shared" si="282"/>
        <v>0</v>
      </c>
      <c r="BQ240" s="78">
        <f t="shared" si="283"/>
        <v>0</v>
      </c>
      <c r="BR240" s="78">
        <f t="shared" si="284"/>
        <v>0</v>
      </c>
      <c r="BS240" s="78">
        <f t="shared" si="285"/>
        <v>200</v>
      </c>
      <c r="BT240" s="78">
        <f t="shared" si="286"/>
        <v>30</v>
      </c>
      <c r="BU240" s="78">
        <f t="shared" si="287"/>
        <v>7</v>
      </c>
      <c r="BV240" s="78">
        <f t="shared" si="288"/>
        <v>0</v>
      </c>
      <c r="BW240" s="78">
        <f t="shared" si="289"/>
        <v>0</v>
      </c>
      <c r="BX240" s="76"/>
      <c r="BY240" s="76"/>
      <c r="BZ240" s="78">
        <f t="shared" si="290"/>
        <v>0</v>
      </c>
      <c r="CA240" s="78"/>
      <c r="CB240" s="78"/>
      <c r="CC240" s="78">
        <f t="shared" si="291"/>
        <v>0</v>
      </c>
      <c r="CD240" s="78"/>
      <c r="CE240" s="78"/>
      <c r="CF240" s="78">
        <f t="shared" si="292"/>
        <v>0</v>
      </c>
      <c r="CG240" s="76"/>
      <c r="CH240" s="78"/>
      <c r="CI240" s="78">
        <f t="shared" si="293"/>
        <v>0</v>
      </c>
      <c r="CJ240" s="76"/>
      <c r="CK240" s="78"/>
      <c r="CL240" s="78">
        <f t="shared" si="294"/>
        <v>37</v>
      </c>
      <c r="CM240" s="76"/>
      <c r="CN240" s="78">
        <f t="shared" si="295"/>
        <v>0</v>
      </c>
      <c r="CO240" s="76"/>
      <c r="CP240" s="76"/>
      <c r="CQ240" s="76" t="str">
        <f t="shared" si="296"/>
        <v/>
      </c>
      <c r="CR240" s="76" t="str">
        <f t="shared" si="297"/>
        <v/>
      </c>
      <c r="CS240" s="76" t="str">
        <f t="shared" si="298"/>
        <v xml:space="preserve">   billones</v>
      </c>
      <c r="CT240" s="76" t="str">
        <f t="shared" si="299"/>
        <v/>
      </c>
      <c r="CU240" s="76" t="str">
        <f t="shared" si="300"/>
        <v/>
      </c>
      <c r="CV240" s="76" t="str">
        <f t="shared" si="301"/>
        <v xml:space="preserve">  mil</v>
      </c>
      <c r="CW240" s="76" t="str">
        <f t="shared" si="302"/>
        <v/>
      </c>
      <c r="CX240" s="76" t="str">
        <f t="shared" si="303"/>
        <v/>
      </c>
      <c r="CY240" s="76" t="str">
        <f t="shared" si="304"/>
        <v xml:space="preserve">   millones</v>
      </c>
      <c r="CZ240" s="76" t="str">
        <f t="shared" si="305"/>
        <v/>
      </c>
      <c r="DA240" s="76" t="str">
        <f t="shared" si="306"/>
        <v/>
      </c>
      <c r="DB240" s="76" t="str">
        <f t="shared" si="307"/>
        <v xml:space="preserve">  mil</v>
      </c>
      <c r="DC240" s="76" t="str">
        <f t="shared" si="308"/>
        <v xml:space="preserve">Doscientos </v>
      </c>
      <c r="DD240" s="76" t="str">
        <f t="shared" si="309"/>
        <v xml:space="preserve">Treinta y </v>
      </c>
      <c r="DE240" s="76" t="str">
        <f t="shared" si="310"/>
        <v>Siete Pesos</v>
      </c>
      <c r="DF240" s="76" t="str">
        <f t="shared" si="311"/>
        <v xml:space="preserve">  Centavos</v>
      </c>
      <c r="DG240" s="76" t="str">
        <f t="shared" si="312"/>
        <v xml:space="preserve">  centavos</v>
      </c>
      <c r="DH240" s="76" t="str">
        <f t="shared" si="313"/>
        <v xml:space="preserve"> </v>
      </c>
      <c r="DI240" s="76" t="str">
        <f t="shared" si="314"/>
        <v/>
      </c>
      <c r="DJ240" s="76"/>
      <c r="DK240" s="76" t="str">
        <f t="shared" si="315"/>
        <v xml:space="preserve"> </v>
      </c>
      <c r="DL240" s="76" t="str">
        <f t="shared" si="316"/>
        <v/>
      </c>
      <c r="DM240" s="76"/>
      <c r="DN240" s="76" t="str">
        <f t="shared" si="317"/>
        <v xml:space="preserve"> </v>
      </c>
      <c r="DO240" s="76" t="str">
        <f t="shared" si="318"/>
        <v/>
      </c>
      <c r="DP240" s="76"/>
      <c r="DQ240" s="76" t="str">
        <f t="shared" si="319"/>
        <v xml:space="preserve"> </v>
      </c>
      <c r="DR240" s="76" t="str">
        <f t="shared" si="320"/>
        <v/>
      </c>
      <c r="DS240" s="76"/>
      <c r="DT240" s="76" t="e">
        <f t="shared" si="321"/>
        <v>#N/A</v>
      </c>
      <c r="DU240" s="76" t="str">
        <f t="shared" si="322"/>
        <v xml:space="preserve"> Pesos</v>
      </c>
      <c r="DV240" s="76" t="str">
        <f t="shared" si="323"/>
        <v xml:space="preserve"> </v>
      </c>
      <c r="DW240" s="76" t="str">
        <f t="shared" si="324"/>
        <v/>
      </c>
      <c r="DX240" s="76"/>
      <c r="DY240" s="76"/>
      <c r="DZ240" s="76"/>
      <c r="EA240" s="76" t="str">
        <f t="shared" si="325"/>
        <v xml:space="preserve"> </v>
      </c>
      <c r="EB240" s="76"/>
      <c r="EC240" s="76"/>
      <c r="ED240" s="76" t="str">
        <f t="shared" si="326"/>
        <v xml:space="preserve"> </v>
      </c>
      <c r="EE240" s="76"/>
      <c r="EF240" s="76"/>
      <c r="EG240" s="79" t="str">
        <f t="shared" si="327"/>
        <v xml:space="preserve"> </v>
      </c>
      <c r="EH240" s="76"/>
      <c r="EI240" s="76"/>
      <c r="EJ240" s="79" t="str">
        <f t="shared" si="328"/>
        <v xml:space="preserve"> </v>
      </c>
      <c r="EK240" s="76"/>
      <c r="EL240" s="76"/>
      <c r="EM240" s="79" t="str">
        <f t="shared" si="329"/>
        <v>Doscientos Treinta y Siete Pesos</v>
      </c>
      <c r="EN240" s="79"/>
      <c r="EO240" s="79" t="str">
        <f t="shared" si="330"/>
        <v xml:space="preserve"> </v>
      </c>
      <c r="EP240" s="76"/>
    </row>
    <row r="241" spans="1:146" hidden="1" x14ac:dyDescent="0.2">
      <c r="A241" s="74">
        <v>238</v>
      </c>
      <c r="B241" s="75" t="str">
        <f t="shared" si="260"/>
        <v>Doscientos Treinta y Ocho Pesos M/L</v>
      </c>
      <c r="C241" s="76"/>
      <c r="D241" s="77">
        <f t="shared" si="261"/>
        <v>238</v>
      </c>
      <c r="E241" s="76" t="str">
        <f t="shared" si="262"/>
        <v/>
      </c>
      <c r="F241" s="76" t="str">
        <f t="shared" si="263"/>
        <v xml:space="preserve"> Pesos</v>
      </c>
      <c r="G241" s="76" t="str">
        <f t="shared" si="264"/>
        <v xml:space="preserve">  billones</v>
      </c>
      <c r="H241" s="76"/>
      <c r="I241" s="76" t="str">
        <f t="shared" si="265"/>
        <v xml:space="preserve"> Pesos</v>
      </c>
      <c r="J241" s="76" t="s">
        <v>79</v>
      </c>
      <c r="K241" s="76"/>
      <c r="L241" s="76" t="str">
        <f t="shared" si="266"/>
        <v xml:space="preserve"> Pesos</v>
      </c>
      <c r="M241" s="76" t="str">
        <f t="shared" si="267"/>
        <v xml:space="preserve">  millones</v>
      </c>
      <c r="N241" s="76"/>
      <c r="O241" s="76" t="str">
        <f t="shared" si="268"/>
        <v xml:space="preserve"> Pesos</v>
      </c>
      <c r="P241" s="76" t="s">
        <v>79</v>
      </c>
      <c r="Q241" s="76"/>
      <c r="R241" s="76" t="str">
        <f t="shared" si="269"/>
        <v xml:space="preserve"> y </v>
      </c>
      <c r="S241" s="76" t="str">
        <f t="shared" si="270"/>
        <v xml:space="preserve"> Pesos</v>
      </c>
      <c r="T241" s="76" t="str">
        <f t="shared" si="271"/>
        <v xml:space="preserve"> Centavos</v>
      </c>
      <c r="U241" s="76" t="str">
        <f t="shared" si="272"/>
        <v xml:space="preserve"> centavos</v>
      </c>
      <c r="V241" s="76">
        <v>15</v>
      </c>
      <c r="W241" s="76">
        <v>14</v>
      </c>
      <c r="X241" s="76">
        <v>13</v>
      </c>
      <c r="Y241" s="76">
        <v>12</v>
      </c>
      <c r="Z241" s="76">
        <v>11</v>
      </c>
      <c r="AA241" s="76">
        <v>10</v>
      </c>
      <c r="AB241" s="76">
        <v>9</v>
      </c>
      <c r="AC241" s="76">
        <f t="shared" si="335"/>
        <v>8</v>
      </c>
      <c r="AD241" s="76">
        <f t="shared" si="335"/>
        <v>7</v>
      </c>
      <c r="AE241" s="76">
        <f t="shared" si="335"/>
        <v>6</v>
      </c>
      <c r="AF241" s="76">
        <f t="shared" si="335"/>
        <v>5</v>
      </c>
      <c r="AG241" s="76">
        <f t="shared" si="335"/>
        <v>4</v>
      </c>
      <c r="AH241" s="76">
        <f t="shared" si="335"/>
        <v>3</v>
      </c>
      <c r="AI241" s="76">
        <f t="shared" si="335"/>
        <v>2</v>
      </c>
      <c r="AJ241" s="76">
        <f t="shared" si="335"/>
        <v>1</v>
      </c>
      <c r="AK241" s="76">
        <f t="shared" si="335"/>
        <v>0</v>
      </c>
      <c r="AL241" s="76">
        <f t="shared" si="335"/>
        <v>-1</v>
      </c>
      <c r="AM241" s="76">
        <f t="shared" si="335"/>
        <v>-2</v>
      </c>
      <c r="AN241" s="76"/>
      <c r="AO241" s="78">
        <f t="shared" si="334"/>
        <v>0</v>
      </c>
      <c r="AP241" s="78">
        <f t="shared" si="334"/>
        <v>0</v>
      </c>
      <c r="AQ241" s="78">
        <f t="shared" si="334"/>
        <v>0</v>
      </c>
      <c r="AR241" s="78">
        <f t="shared" si="333"/>
        <v>0</v>
      </c>
      <c r="AS241" s="78">
        <f t="shared" si="333"/>
        <v>0</v>
      </c>
      <c r="AT241" s="78">
        <f t="shared" si="333"/>
        <v>0</v>
      </c>
      <c r="AU241" s="78">
        <f t="shared" si="333"/>
        <v>0</v>
      </c>
      <c r="AV241" s="78">
        <f t="shared" si="333"/>
        <v>0</v>
      </c>
      <c r="AW241" s="78">
        <f t="shared" si="333"/>
        <v>0</v>
      </c>
      <c r="AX241" s="78">
        <f t="shared" si="333"/>
        <v>0</v>
      </c>
      <c r="AY241" s="78">
        <f t="shared" si="333"/>
        <v>0</v>
      </c>
      <c r="AZ241" s="78">
        <f t="shared" si="333"/>
        <v>0</v>
      </c>
      <c r="BA241" s="78">
        <f t="shared" si="249"/>
        <v>2</v>
      </c>
      <c r="BB241" s="78">
        <f t="shared" si="249"/>
        <v>23</v>
      </c>
      <c r="BC241" s="78">
        <f t="shared" si="249"/>
        <v>238</v>
      </c>
      <c r="BD241" s="78">
        <f t="shared" si="249"/>
        <v>2380</v>
      </c>
      <c r="BE241" s="78">
        <f t="shared" si="249"/>
        <v>23800</v>
      </c>
      <c r="BF241" s="76"/>
      <c r="BG241" s="76">
        <f t="shared" si="273"/>
        <v>0</v>
      </c>
      <c r="BH241" s="78">
        <f t="shared" si="274"/>
        <v>0</v>
      </c>
      <c r="BI241" s="78">
        <f t="shared" si="275"/>
        <v>0</v>
      </c>
      <c r="BJ241" s="78">
        <f t="shared" si="276"/>
        <v>0</v>
      </c>
      <c r="BK241" s="78">
        <f t="shared" si="277"/>
        <v>0</v>
      </c>
      <c r="BL241" s="78">
        <f t="shared" si="278"/>
        <v>0</v>
      </c>
      <c r="BM241" s="78">
        <f t="shared" si="279"/>
        <v>0</v>
      </c>
      <c r="BN241" s="78">
        <f t="shared" si="280"/>
        <v>0</v>
      </c>
      <c r="BO241" s="78">
        <f t="shared" si="281"/>
        <v>0</v>
      </c>
      <c r="BP241" s="78">
        <f t="shared" si="282"/>
        <v>0</v>
      </c>
      <c r="BQ241" s="78">
        <f t="shared" si="283"/>
        <v>0</v>
      </c>
      <c r="BR241" s="78">
        <f t="shared" si="284"/>
        <v>0</v>
      </c>
      <c r="BS241" s="78">
        <f t="shared" si="285"/>
        <v>200</v>
      </c>
      <c r="BT241" s="78">
        <f t="shared" si="286"/>
        <v>30</v>
      </c>
      <c r="BU241" s="78">
        <f t="shared" si="287"/>
        <v>8</v>
      </c>
      <c r="BV241" s="78">
        <f t="shared" si="288"/>
        <v>0</v>
      </c>
      <c r="BW241" s="78">
        <f t="shared" si="289"/>
        <v>0</v>
      </c>
      <c r="BX241" s="76"/>
      <c r="BY241" s="76"/>
      <c r="BZ241" s="78">
        <f t="shared" si="290"/>
        <v>0</v>
      </c>
      <c r="CA241" s="78"/>
      <c r="CB241" s="78"/>
      <c r="CC241" s="78">
        <f t="shared" si="291"/>
        <v>0</v>
      </c>
      <c r="CD241" s="78"/>
      <c r="CE241" s="78"/>
      <c r="CF241" s="78">
        <f t="shared" si="292"/>
        <v>0</v>
      </c>
      <c r="CG241" s="76"/>
      <c r="CH241" s="78"/>
      <c r="CI241" s="78">
        <f t="shared" si="293"/>
        <v>0</v>
      </c>
      <c r="CJ241" s="76"/>
      <c r="CK241" s="78"/>
      <c r="CL241" s="78">
        <f t="shared" si="294"/>
        <v>38</v>
      </c>
      <c r="CM241" s="76"/>
      <c r="CN241" s="78">
        <f t="shared" si="295"/>
        <v>0</v>
      </c>
      <c r="CO241" s="76"/>
      <c r="CP241" s="76"/>
      <c r="CQ241" s="76" t="str">
        <f t="shared" si="296"/>
        <v/>
      </c>
      <c r="CR241" s="76" t="str">
        <f t="shared" si="297"/>
        <v/>
      </c>
      <c r="CS241" s="76" t="str">
        <f t="shared" si="298"/>
        <v xml:space="preserve">   billones</v>
      </c>
      <c r="CT241" s="76" t="str">
        <f t="shared" si="299"/>
        <v/>
      </c>
      <c r="CU241" s="76" t="str">
        <f t="shared" si="300"/>
        <v/>
      </c>
      <c r="CV241" s="76" t="str">
        <f t="shared" si="301"/>
        <v xml:space="preserve">  mil</v>
      </c>
      <c r="CW241" s="76" t="str">
        <f t="shared" si="302"/>
        <v/>
      </c>
      <c r="CX241" s="76" t="str">
        <f t="shared" si="303"/>
        <v/>
      </c>
      <c r="CY241" s="76" t="str">
        <f t="shared" si="304"/>
        <v xml:space="preserve">   millones</v>
      </c>
      <c r="CZ241" s="76" t="str">
        <f t="shared" si="305"/>
        <v/>
      </c>
      <c r="DA241" s="76" t="str">
        <f t="shared" si="306"/>
        <v/>
      </c>
      <c r="DB241" s="76" t="str">
        <f t="shared" si="307"/>
        <v xml:space="preserve">  mil</v>
      </c>
      <c r="DC241" s="76" t="str">
        <f t="shared" si="308"/>
        <v xml:space="preserve">Doscientos </v>
      </c>
      <c r="DD241" s="76" t="str">
        <f t="shared" si="309"/>
        <v xml:space="preserve">Treinta y </v>
      </c>
      <c r="DE241" s="76" t="str">
        <f t="shared" si="310"/>
        <v>Ocho Pesos</v>
      </c>
      <c r="DF241" s="76" t="str">
        <f t="shared" si="311"/>
        <v xml:space="preserve">  Centavos</v>
      </c>
      <c r="DG241" s="76" t="str">
        <f t="shared" si="312"/>
        <v xml:space="preserve">  centavos</v>
      </c>
      <c r="DH241" s="76" t="str">
        <f t="shared" si="313"/>
        <v xml:space="preserve"> </v>
      </c>
      <c r="DI241" s="76" t="str">
        <f t="shared" si="314"/>
        <v/>
      </c>
      <c r="DJ241" s="76"/>
      <c r="DK241" s="76" t="str">
        <f t="shared" si="315"/>
        <v xml:space="preserve"> </v>
      </c>
      <c r="DL241" s="76" t="str">
        <f t="shared" si="316"/>
        <v/>
      </c>
      <c r="DM241" s="76"/>
      <c r="DN241" s="76" t="str">
        <f t="shared" si="317"/>
        <v xml:space="preserve"> </v>
      </c>
      <c r="DO241" s="76" t="str">
        <f t="shared" si="318"/>
        <v/>
      </c>
      <c r="DP241" s="76"/>
      <c r="DQ241" s="76" t="str">
        <f t="shared" si="319"/>
        <v xml:space="preserve"> </v>
      </c>
      <c r="DR241" s="76" t="str">
        <f t="shared" si="320"/>
        <v/>
      </c>
      <c r="DS241" s="76"/>
      <c r="DT241" s="76" t="e">
        <f t="shared" si="321"/>
        <v>#N/A</v>
      </c>
      <c r="DU241" s="76" t="str">
        <f t="shared" si="322"/>
        <v xml:space="preserve"> Pesos</v>
      </c>
      <c r="DV241" s="76" t="str">
        <f t="shared" si="323"/>
        <v xml:space="preserve"> </v>
      </c>
      <c r="DW241" s="76" t="str">
        <f t="shared" si="324"/>
        <v/>
      </c>
      <c r="DX241" s="76"/>
      <c r="DY241" s="76"/>
      <c r="DZ241" s="76"/>
      <c r="EA241" s="76" t="str">
        <f t="shared" si="325"/>
        <v xml:space="preserve"> </v>
      </c>
      <c r="EB241" s="76"/>
      <c r="EC241" s="76"/>
      <c r="ED241" s="76" t="str">
        <f t="shared" si="326"/>
        <v xml:space="preserve"> </v>
      </c>
      <c r="EE241" s="76"/>
      <c r="EF241" s="76"/>
      <c r="EG241" s="79" t="str">
        <f t="shared" si="327"/>
        <v xml:space="preserve"> </v>
      </c>
      <c r="EH241" s="76"/>
      <c r="EI241" s="76"/>
      <c r="EJ241" s="79" t="str">
        <f t="shared" si="328"/>
        <v xml:space="preserve"> </v>
      </c>
      <c r="EK241" s="76"/>
      <c r="EL241" s="76"/>
      <c r="EM241" s="79" t="str">
        <f t="shared" si="329"/>
        <v>Doscientos Treinta y Ocho Pesos</v>
      </c>
      <c r="EN241" s="79"/>
      <c r="EO241" s="79" t="str">
        <f t="shared" si="330"/>
        <v xml:space="preserve"> </v>
      </c>
      <c r="EP241" s="76"/>
    </row>
    <row r="242" spans="1:146" hidden="1" x14ac:dyDescent="0.2">
      <c r="A242" s="74">
        <v>239</v>
      </c>
      <c r="B242" s="75" t="str">
        <f t="shared" si="260"/>
        <v>Doscientos Treinta y Nueve Pesos M/L</v>
      </c>
      <c r="C242" s="76"/>
      <c r="D242" s="77">
        <f t="shared" si="261"/>
        <v>239</v>
      </c>
      <c r="E242" s="76" t="str">
        <f t="shared" si="262"/>
        <v/>
      </c>
      <c r="F242" s="76" t="str">
        <f t="shared" si="263"/>
        <v xml:space="preserve"> Pesos</v>
      </c>
      <c r="G242" s="76" t="str">
        <f t="shared" si="264"/>
        <v xml:space="preserve">  billones</v>
      </c>
      <c r="H242" s="76"/>
      <c r="I242" s="76" t="str">
        <f t="shared" si="265"/>
        <v xml:space="preserve"> Pesos</v>
      </c>
      <c r="J242" s="76" t="s">
        <v>79</v>
      </c>
      <c r="K242" s="76"/>
      <c r="L242" s="76" t="str">
        <f t="shared" si="266"/>
        <v xml:space="preserve"> Pesos</v>
      </c>
      <c r="M242" s="76" t="str">
        <f t="shared" si="267"/>
        <v xml:space="preserve">  millones</v>
      </c>
      <c r="N242" s="76"/>
      <c r="O242" s="76" t="str">
        <f t="shared" si="268"/>
        <v xml:space="preserve"> Pesos</v>
      </c>
      <c r="P242" s="76" t="s">
        <v>79</v>
      </c>
      <c r="Q242" s="76"/>
      <c r="R242" s="76" t="str">
        <f t="shared" si="269"/>
        <v xml:space="preserve"> y </v>
      </c>
      <c r="S242" s="76" t="str">
        <f t="shared" si="270"/>
        <v xml:space="preserve"> Pesos</v>
      </c>
      <c r="T242" s="76" t="str">
        <f t="shared" si="271"/>
        <v xml:space="preserve"> Centavos</v>
      </c>
      <c r="U242" s="76" t="str">
        <f t="shared" si="272"/>
        <v xml:space="preserve"> centavos</v>
      </c>
      <c r="V242" s="76">
        <v>15</v>
      </c>
      <c r="W242" s="76">
        <v>14</v>
      </c>
      <c r="X242" s="76">
        <v>13</v>
      </c>
      <c r="Y242" s="76">
        <v>12</v>
      </c>
      <c r="Z242" s="76">
        <v>11</v>
      </c>
      <c r="AA242" s="76">
        <v>10</v>
      </c>
      <c r="AB242" s="76">
        <v>9</v>
      </c>
      <c r="AC242" s="76">
        <f t="shared" si="335"/>
        <v>8</v>
      </c>
      <c r="AD242" s="76">
        <f t="shared" si="335"/>
        <v>7</v>
      </c>
      <c r="AE242" s="76">
        <f t="shared" si="335"/>
        <v>6</v>
      </c>
      <c r="AF242" s="76">
        <f t="shared" si="335"/>
        <v>5</v>
      </c>
      <c r="AG242" s="76">
        <f t="shared" si="335"/>
        <v>4</v>
      </c>
      <c r="AH242" s="76">
        <f t="shared" si="335"/>
        <v>3</v>
      </c>
      <c r="AI242" s="76">
        <f t="shared" si="335"/>
        <v>2</v>
      </c>
      <c r="AJ242" s="76">
        <f t="shared" si="335"/>
        <v>1</v>
      </c>
      <c r="AK242" s="76">
        <f t="shared" si="335"/>
        <v>0</v>
      </c>
      <c r="AL242" s="76">
        <f t="shared" si="335"/>
        <v>-1</v>
      </c>
      <c r="AM242" s="76">
        <f t="shared" si="335"/>
        <v>-2</v>
      </c>
      <c r="AN242" s="76"/>
      <c r="AO242" s="78">
        <f t="shared" si="334"/>
        <v>0</v>
      </c>
      <c r="AP242" s="78">
        <f t="shared" si="334"/>
        <v>0</v>
      </c>
      <c r="AQ242" s="78">
        <f t="shared" si="334"/>
        <v>0</v>
      </c>
      <c r="AR242" s="78">
        <f t="shared" si="333"/>
        <v>0</v>
      </c>
      <c r="AS242" s="78">
        <f t="shared" si="333"/>
        <v>0</v>
      </c>
      <c r="AT242" s="78">
        <f t="shared" si="333"/>
        <v>0</v>
      </c>
      <c r="AU242" s="78">
        <f t="shared" si="333"/>
        <v>0</v>
      </c>
      <c r="AV242" s="78">
        <f t="shared" si="333"/>
        <v>0</v>
      </c>
      <c r="AW242" s="78">
        <f t="shared" si="333"/>
        <v>0</v>
      </c>
      <c r="AX242" s="78">
        <f t="shared" si="333"/>
        <v>0</v>
      </c>
      <c r="AY242" s="78">
        <f t="shared" si="333"/>
        <v>0</v>
      </c>
      <c r="AZ242" s="78">
        <f t="shared" si="333"/>
        <v>0</v>
      </c>
      <c r="BA242" s="78">
        <f t="shared" si="249"/>
        <v>2</v>
      </c>
      <c r="BB242" s="78">
        <f t="shared" si="249"/>
        <v>23</v>
      </c>
      <c r="BC242" s="78">
        <f t="shared" si="249"/>
        <v>239</v>
      </c>
      <c r="BD242" s="78">
        <f t="shared" si="249"/>
        <v>2390</v>
      </c>
      <c r="BE242" s="78">
        <f t="shared" si="249"/>
        <v>23900</v>
      </c>
      <c r="BF242" s="76"/>
      <c r="BG242" s="76">
        <f t="shared" si="273"/>
        <v>0</v>
      </c>
      <c r="BH242" s="78">
        <f t="shared" si="274"/>
        <v>0</v>
      </c>
      <c r="BI242" s="78">
        <f t="shared" si="275"/>
        <v>0</v>
      </c>
      <c r="BJ242" s="78">
        <f t="shared" si="276"/>
        <v>0</v>
      </c>
      <c r="BK242" s="78">
        <f t="shared" si="277"/>
        <v>0</v>
      </c>
      <c r="BL242" s="78">
        <f t="shared" si="278"/>
        <v>0</v>
      </c>
      <c r="BM242" s="78">
        <f t="shared" si="279"/>
        <v>0</v>
      </c>
      <c r="BN242" s="78">
        <f t="shared" si="280"/>
        <v>0</v>
      </c>
      <c r="BO242" s="78">
        <f t="shared" si="281"/>
        <v>0</v>
      </c>
      <c r="BP242" s="78">
        <f t="shared" si="282"/>
        <v>0</v>
      </c>
      <c r="BQ242" s="78">
        <f t="shared" si="283"/>
        <v>0</v>
      </c>
      <c r="BR242" s="78">
        <f t="shared" si="284"/>
        <v>0</v>
      </c>
      <c r="BS242" s="78">
        <f t="shared" si="285"/>
        <v>200</v>
      </c>
      <c r="BT242" s="78">
        <f t="shared" si="286"/>
        <v>30</v>
      </c>
      <c r="BU242" s="78">
        <f t="shared" si="287"/>
        <v>9</v>
      </c>
      <c r="BV242" s="78">
        <f t="shared" si="288"/>
        <v>0</v>
      </c>
      <c r="BW242" s="78">
        <f t="shared" si="289"/>
        <v>0</v>
      </c>
      <c r="BX242" s="76"/>
      <c r="BY242" s="76"/>
      <c r="BZ242" s="78">
        <f t="shared" si="290"/>
        <v>0</v>
      </c>
      <c r="CA242" s="78"/>
      <c r="CB242" s="78"/>
      <c r="CC242" s="78">
        <f t="shared" si="291"/>
        <v>0</v>
      </c>
      <c r="CD242" s="78"/>
      <c r="CE242" s="78"/>
      <c r="CF242" s="78">
        <f t="shared" si="292"/>
        <v>0</v>
      </c>
      <c r="CG242" s="76"/>
      <c r="CH242" s="78"/>
      <c r="CI242" s="78">
        <f t="shared" si="293"/>
        <v>0</v>
      </c>
      <c r="CJ242" s="76"/>
      <c r="CK242" s="78"/>
      <c r="CL242" s="78">
        <f t="shared" si="294"/>
        <v>39</v>
      </c>
      <c r="CM242" s="76"/>
      <c r="CN242" s="78">
        <f t="shared" si="295"/>
        <v>0</v>
      </c>
      <c r="CO242" s="76"/>
      <c r="CP242" s="76"/>
      <c r="CQ242" s="76" t="str">
        <f t="shared" si="296"/>
        <v/>
      </c>
      <c r="CR242" s="76" t="str">
        <f t="shared" si="297"/>
        <v/>
      </c>
      <c r="CS242" s="76" t="str">
        <f t="shared" si="298"/>
        <v xml:space="preserve">   billones</v>
      </c>
      <c r="CT242" s="76" t="str">
        <f t="shared" si="299"/>
        <v/>
      </c>
      <c r="CU242" s="76" t="str">
        <f t="shared" si="300"/>
        <v/>
      </c>
      <c r="CV242" s="76" t="str">
        <f t="shared" si="301"/>
        <v xml:space="preserve">  mil</v>
      </c>
      <c r="CW242" s="76" t="str">
        <f t="shared" si="302"/>
        <v/>
      </c>
      <c r="CX242" s="76" t="str">
        <f t="shared" si="303"/>
        <v/>
      </c>
      <c r="CY242" s="76" t="str">
        <f t="shared" si="304"/>
        <v xml:space="preserve">   millones</v>
      </c>
      <c r="CZ242" s="76" t="str">
        <f t="shared" si="305"/>
        <v/>
      </c>
      <c r="DA242" s="76" t="str">
        <f t="shared" si="306"/>
        <v/>
      </c>
      <c r="DB242" s="76" t="str">
        <f t="shared" si="307"/>
        <v xml:space="preserve">  mil</v>
      </c>
      <c r="DC242" s="76" t="str">
        <f t="shared" si="308"/>
        <v xml:space="preserve">Doscientos </v>
      </c>
      <c r="DD242" s="76" t="str">
        <f t="shared" si="309"/>
        <v xml:space="preserve">Treinta y </v>
      </c>
      <c r="DE242" s="76" t="str">
        <f t="shared" si="310"/>
        <v>Nueve Pesos</v>
      </c>
      <c r="DF242" s="76" t="str">
        <f t="shared" si="311"/>
        <v xml:space="preserve">  Centavos</v>
      </c>
      <c r="DG242" s="76" t="str">
        <f t="shared" si="312"/>
        <v xml:space="preserve">  centavos</v>
      </c>
      <c r="DH242" s="76" t="str">
        <f t="shared" si="313"/>
        <v xml:space="preserve"> </v>
      </c>
      <c r="DI242" s="76" t="str">
        <f t="shared" si="314"/>
        <v/>
      </c>
      <c r="DJ242" s="76"/>
      <c r="DK242" s="76" t="str">
        <f t="shared" si="315"/>
        <v xml:space="preserve"> </v>
      </c>
      <c r="DL242" s="76" t="str">
        <f t="shared" si="316"/>
        <v/>
      </c>
      <c r="DM242" s="76"/>
      <c r="DN242" s="76" t="str">
        <f t="shared" si="317"/>
        <v xml:space="preserve"> </v>
      </c>
      <c r="DO242" s="76" t="str">
        <f t="shared" si="318"/>
        <v/>
      </c>
      <c r="DP242" s="76"/>
      <c r="DQ242" s="76" t="str">
        <f t="shared" si="319"/>
        <v xml:space="preserve"> </v>
      </c>
      <c r="DR242" s="76" t="str">
        <f t="shared" si="320"/>
        <v/>
      </c>
      <c r="DS242" s="76"/>
      <c r="DT242" s="76" t="e">
        <f t="shared" si="321"/>
        <v>#N/A</v>
      </c>
      <c r="DU242" s="76" t="str">
        <f t="shared" si="322"/>
        <v xml:space="preserve"> Pesos</v>
      </c>
      <c r="DV242" s="76" t="str">
        <f t="shared" si="323"/>
        <v xml:space="preserve"> </v>
      </c>
      <c r="DW242" s="76" t="str">
        <f t="shared" si="324"/>
        <v/>
      </c>
      <c r="DX242" s="76"/>
      <c r="DY242" s="76"/>
      <c r="DZ242" s="76"/>
      <c r="EA242" s="76" t="str">
        <f t="shared" si="325"/>
        <v xml:space="preserve"> </v>
      </c>
      <c r="EB242" s="76"/>
      <c r="EC242" s="76"/>
      <c r="ED242" s="76" t="str">
        <f t="shared" si="326"/>
        <v xml:space="preserve"> </v>
      </c>
      <c r="EE242" s="76"/>
      <c r="EF242" s="76"/>
      <c r="EG242" s="79" t="str">
        <f t="shared" si="327"/>
        <v xml:space="preserve"> </v>
      </c>
      <c r="EH242" s="76"/>
      <c r="EI242" s="76"/>
      <c r="EJ242" s="79" t="str">
        <f t="shared" si="328"/>
        <v xml:space="preserve"> </v>
      </c>
      <c r="EK242" s="76"/>
      <c r="EL242" s="76"/>
      <c r="EM242" s="79" t="str">
        <f t="shared" si="329"/>
        <v>Doscientos Treinta y Nueve Pesos</v>
      </c>
      <c r="EN242" s="79"/>
      <c r="EO242" s="79" t="str">
        <f t="shared" si="330"/>
        <v xml:space="preserve"> </v>
      </c>
      <c r="EP242" s="76"/>
    </row>
    <row r="243" spans="1:146" hidden="1" x14ac:dyDescent="0.2">
      <c r="A243" s="74">
        <v>240</v>
      </c>
      <c r="B243" s="75" t="str">
        <f t="shared" si="260"/>
        <v>Doscientos Cuarenta Pesos M/L</v>
      </c>
      <c r="C243" s="76"/>
      <c r="D243" s="77">
        <f t="shared" si="261"/>
        <v>240</v>
      </c>
      <c r="E243" s="76" t="str">
        <f t="shared" si="262"/>
        <v/>
      </c>
      <c r="F243" s="76" t="str">
        <f t="shared" si="263"/>
        <v xml:space="preserve"> Pesos</v>
      </c>
      <c r="G243" s="76" t="str">
        <f t="shared" si="264"/>
        <v xml:space="preserve">  billones</v>
      </c>
      <c r="H243" s="76"/>
      <c r="I243" s="76" t="str">
        <f t="shared" si="265"/>
        <v xml:space="preserve"> Pesos</v>
      </c>
      <c r="J243" s="76" t="s">
        <v>79</v>
      </c>
      <c r="K243" s="76"/>
      <c r="L243" s="76" t="str">
        <f t="shared" si="266"/>
        <v xml:space="preserve"> Pesos</v>
      </c>
      <c r="M243" s="76" t="str">
        <f t="shared" si="267"/>
        <v xml:space="preserve">  millones</v>
      </c>
      <c r="N243" s="76"/>
      <c r="O243" s="76" t="str">
        <f t="shared" si="268"/>
        <v xml:space="preserve"> Pesos</v>
      </c>
      <c r="P243" s="76" t="s">
        <v>79</v>
      </c>
      <c r="Q243" s="76"/>
      <c r="R243" s="76" t="str">
        <f t="shared" si="269"/>
        <v xml:space="preserve"> Pesos</v>
      </c>
      <c r="S243" s="76" t="str">
        <f t="shared" si="270"/>
        <v xml:space="preserve"> Pesos</v>
      </c>
      <c r="T243" s="76" t="str">
        <f t="shared" si="271"/>
        <v xml:space="preserve"> Centavos</v>
      </c>
      <c r="U243" s="76" t="str">
        <f t="shared" si="272"/>
        <v xml:space="preserve"> centavos</v>
      </c>
      <c r="V243" s="76">
        <v>15</v>
      </c>
      <c r="W243" s="76">
        <v>14</v>
      </c>
      <c r="X243" s="76">
        <v>13</v>
      </c>
      <c r="Y243" s="76">
        <v>12</v>
      </c>
      <c r="Z243" s="76">
        <v>11</v>
      </c>
      <c r="AA243" s="76">
        <v>10</v>
      </c>
      <c r="AB243" s="76">
        <v>9</v>
      </c>
      <c r="AC243" s="76">
        <f t="shared" si="335"/>
        <v>8</v>
      </c>
      <c r="AD243" s="76">
        <f t="shared" si="335"/>
        <v>7</v>
      </c>
      <c r="AE243" s="76">
        <f t="shared" si="335"/>
        <v>6</v>
      </c>
      <c r="AF243" s="76">
        <f t="shared" si="335"/>
        <v>5</v>
      </c>
      <c r="AG243" s="76">
        <f t="shared" si="335"/>
        <v>4</v>
      </c>
      <c r="AH243" s="76">
        <f t="shared" si="335"/>
        <v>3</v>
      </c>
      <c r="AI243" s="76">
        <f t="shared" si="335"/>
        <v>2</v>
      </c>
      <c r="AJ243" s="76">
        <f t="shared" si="335"/>
        <v>1</v>
      </c>
      <c r="AK243" s="76">
        <f t="shared" si="335"/>
        <v>0</v>
      </c>
      <c r="AL243" s="76">
        <f t="shared" si="335"/>
        <v>-1</v>
      </c>
      <c r="AM243" s="76">
        <f t="shared" si="335"/>
        <v>-2</v>
      </c>
      <c r="AN243" s="76"/>
      <c r="AO243" s="78">
        <f t="shared" si="334"/>
        <v>0</v>
      </c>
      <c r="AP243" s="78">
        <f t="shared" si="334"/>
        <v>0</v>
      </c>
      <c r="AQ243" s="78">
        <f t="shared" si="334"/>
        <v>0</v>
      </c>
      <c r="AR243" s="78">
        <f t="shared" si="333"/>
        <v>0</v>
      </c>
      <c r="AS243" s="78">
        <f t="shared" si="333"/>
        <v>0</v>
      </c>
      <c r="AT243" s="78">
        <f t="shared" si="333"/>
        <v>0</v>
      </c>
      <c r="AU243" s="78">
        <f t="shared" si="333"/>
        <v>0</v>
      </c>
      <c r="AV243" s="78">
        <f t="shared" si="333"/>
        <v>0</v>
      </c>
      <c r="AW243" s="78">
        <f t="shared" si="333"/>
        <v>0</v>
      </c>
      <c r="AX243" s="78">
        <f t="shared" si="333"/>
        <v>0</v>
      </c>
      <c r="AY243" s="78">
        <f t="shared" si="333"/>
        <v>0</v>
      </c>
      <c r="AZ243" s="78">
        <f t="shared" si="333"/>
        <v>0</v>
      </c>
      <c r="BA243" s="78">
        <f t="shared" si="249"/>
        <v>2</v>
      </c>
      <c r="BB243" s="78">
        <f t="shared" si="249"/>
        <v>24</v>
      </c>
      <c r="BC243" s="78">
        <f t="shared" si="249"/>
        <v>240</v>
      </c>
      <c r="BD243" s="78">
        <f t="shared" si="249"/>
        <v>2400</v>
      </c>
      <c r="BE243" s="78">
        <f t="shared" si="249"/>
        <v>24000</v>
      </c>
      <c r="BF243" s="76"/>
      <c r="BG243" s="76">
        <f t="shared" si="273"/>
        <v>0</v>
      </c>
      <c r="BH243" s="78">
        <f t="shared" si="274"/>
        <v>0</v>
      </c>
      <c r="BI243" s="78">
        <f t="shared" si="275"/>
        <v>0</v>
      </c>
      <c r="BJ243" s="78">
        <f t="shared" si="276"/>
        <v>0</v>
      </c>
      <c r="BK243" s="78">
        <f t="shared" si="277"/>
        <v>0</v>
      </c>
      <c r="BL243" s="78">
        <f t="shared" si="278"/>
        <v>0</v>
      </c>
      <c r="BM243" s="78">
        <f t="shared" si="279"/>
        <v>0</v>
      </c>
      <c r="BN243" s="78">
        <f t="shared" si="280"/>
        <v>0</v>
      </c>
      <c r="BO243" s="78">
        <f t="shared" si="281"/>
        <v>0</v>
      </c>
      <c r="BP243" s="78">
        <f t="shared" si="282"/>
        <v>0</v>
      </c>
      <c r="BQ243" s="78">
        <f t="shared" si="283"/>
        <v>0</v>
      </c>
      <c r="BR243" s="78">
        <f t="shared" si="284"/>
        <v>0</v>
      </c>
      <c r="BS243" s="78">
        <f t="shared" si="285"/>
        <v>200</v>
      </c>
      <c r="BT243" s="78">
        <f t="shared" si="286"/>
        <v>40</v>
      </c>
      <c r="BU243" s="78">
        <f t="shared" si="287"/>
        <v>0</v>
      </c>
      <c r="BV243" s="78">
        <f t="shared" si="288"/>
        <v>0</v>
      </c>
      <c r="BW243" s="78">
        <f t="shared" si="289"/>
        <v>0</v>
      </c>
      <c r="BX243" s="76"/>
      <c r="BY243" s="76"/>
      <c r="BZ243" s="78">
        <f t="shared" si="290"/>
        <v>0</v>
      </c>
      <c r="CA243" s="78"/>
      <c r="CB243" s="78"/>
      <c r="CC243" s="78">
        <f t="shared" si="291"/>
        <v>0</v>
      </c>
      <c r="CD243" s="78"/>
      <c r="CE243" s="78"/>
      <c r="CF243" s="78">
        <f t="shared" si="292"/>
        <v>0</v>
      </c>
      <c r="CG243" s="76"/>
      <c r="CH243" s="78"/>
      <c r="CI243" s="78">
        <f t="shared" si="293"/>
        <v>0</v>
      </c>
      <c r="CJ243" s="76"/>
      <c r="CK243" s="78"/>
      <c r="CL243" s="78">
        <f t="shared" si="294"/>
        <v>40</v>
      </c>
      <c r="CM243" s="76"/>
      <c r="CN243" s="78">
        <f t="shared" si="295"/>
        <v>0</v>
      </c>
      <c r="CO243" s="76"/>
      <c r="CP243" s="76"/>
      <c r="CQ243" s="76" t="str">
        <f t="shared" si="296"/>
        <v/>
      </c>
      <c r="CR243" s="76" t="str">
        <f t="shared" si="297"/>
        <v/>
      </c>
      <c r="CS243" s="76" t="str">
        <f t="shared" si="298"/>
        <v xml:space="preserve">   billones</v>
      </c>
      <c r="CT243" s="76" t="str">
        <f t="shared" si="299"/>
        <v/>
      </c>
      <c r="CU243" s="76" t="str">
        <f t="shared" si="300"/>
        <v/>
      </c>
      <c r="CV243" s="76" t="str">
        <f t="shared" si="301"/>
        <v xml:space="preserve">  mil</v>
      </c>
      <c r="CW243" s="76" t="str">
        <f t="shared" si="302"/>
        <v/>
      </c>
      <c r="CX243" s="76" t="str">
        <f t="shared" si="303"/>
        <v/>
      </c>
      <c r="CY243" s="76" t="str">
        <f t="shared" si="304"/>
        <v xml:space="preserve">   millones</v>
      </c>
      <c r="CZ243" s="76" t="str">
        <f t="shared" si="305"/>
        <v/>
      </c>
      <c r="DA243" s="76" t="str">
        <f t="shared" si="306"/>
        <v/>
      </c>
      <c r="DB243" s="76" t="str">
        <f t="shared" si="307"/>
        <v xml:space="preserve">  mil</v>
      </c>
      <c r="DC243" s="76" t="str">
        <f t="shared" si="308"/>
        <v xml:space="preserve">Doscientos </v>
      </c>
      <c r="DD243" s="76" t="str">
        <f t="shared" si="309"/>
        <v>Cuarenta Pesos</v>
      </c>
      <c r="DE243" s="76" t="str">
        <f t="shared" si="310"/>
        <v xml:space="preserve">  Pesos</v>
      </c>
      <c r="DF243" s="76" t="str">
        <f t="shared" si="311"/>
        <v xml:space="preserve">  Centavos</v>
      </c>
      <c r="DG243" s="76" t="str">
        <f t="shared" si="312"/>
        <v xml:space="preserve">  centavos</v>
      </c>
      <c r="DH243" s="76" t="str">
        <f t="shared" si="313"/>
        <v xml:space="preserve"> </v>
      </c>
      <c r="DI243" s="76" t="str">
        <f t="shared" si="314"/>
        <v/>
      </c>
      <c r="DJ243" s="76"/>
      <c r="DK243" s="76" t="str">
        <f t="shared" si="315"/>
        <v xml:space="preserve"> </v>
      </c>
      <c r="DL243" s="76" t="str">
        <f t="shared" si="316"/>
        <v/>
      </c>
      <c r="DM243" s="76"/>
      <c r="DN243" s="76" t="str">
        <f t="shared" si="317"/>
        <v xml:space="preserve"> </v>
      </c>
      <c r="DO243" s="76" t="str">
        <f t="shared" si="318"/>
        <v/>
      </c>
      <c r="DP243" s="76"/>
      <c r="DQ243" s="76" t="str">
        <f t="shared" si="319"/>
        <v xml:space="preserve"> </v>
      </c>
      <c r="DR243" s="76" t="str">
        <f t="shared" si="320"/>
        <v/>
      </c>
      <c r="DS243" s="76"/>
      <c r="DT243" s="76" t="str">
        <f t="shared" si="321"/>
        <v>Cuarenta</v>
      </c>
      <c r="DU243" s="76" t="str">
        <f t="shared" si="322"/>
        <v xml:space="preserve"> Pesos</v>
      </c>
      <c r="DV243" s="76" t="str">
        <f t="shared" si="323"/>
        <v xml:space="preserve"> </v>
      </c>
      <c r="DW243" s="76" t="str">
        <f t="shared" si="324"/>
        <v/>
      </c>
      <c r="DX243" s="76"/>
      <c r="DY243" s="76"/>
      <c r="DZ243" s="76"/>
      <c r="EA243" s="76" t="str">
        <f t="shared" si="325"/>
        <v xml:space="preserve"> </v>
      </c>
      <c r="EB243" s="76"/>
      <c r="EC243" s="76"/>
      <c r="ED243" s="76" t="str">
        <f t="shared" si="326"/>
        <v xml:space="preserve"> </v>
      </c>
      <c r="EE243" s="76"/>
      <c r="EF243" s="76"/>
      <c r="EG243" s="79" t="str">
        <f t="shared" si="327"/>
        <v xml:space="preserve"> </v>
      </c>
      <c r="EH243" s="76"/>
      <c r="EI243" s="76"/>
      <c r="EJ243" s="79" t="str">
        <f t="shared" si="328"/>
        <v xml:space="preserve"> </v>
      </c>
      <c r="EK243" s="76"/>
      <c r="EL243" s="76"/>
      <c r="EM243" s="79" t="str">
        <f t="shared" si="329"/>
        <v>Doscientos Cuarenta Pesos</v>
      </c>
      <c r="EN243" s="79"/>
      <c r="EO243" s="79" t="str">
        <f t="shared" si="330"/>
        <v xml:space="preserve"> </v>
      </c>
      <c r="EP243" s="76"/>
    </row>
    <row r="244" spans="1:146" hidden="1" x14ac:dyDescent="0.2">
      <c r="A244" s="74">
        <v>241</v>
      </c>
      <c r="B244" s="75" t="str">
        <f t="shared" si="260"/>
        <v>Doscientos Cuarenta y Un Pesos M/L</v>
      </c>
      <c r="C244" s="76"/>
      <c r="D244" s="77">
        <f t="shared" si="261"/>
        <v>241</v>
      </c>
      <c r="E244" s="76" t="str">
        <f t="shared" si="262"/>
        <v/>
      </c>
      <c r="F244" s="76" t="str">
        <f t="shared" si="263"/>
        <v xml:space="preserve"> Pesos</v>
      </c>
      <c r="G244" s="76" t="str">
        <f t="shared" si="264"/>
        <v xml:space="preserve">  billones</v>
      </c>
      <c r="H244" s="76"/>
      <c r="I244" s="76" t="str">
        <f t="shared" si="265"/>
        <v xml:space="preserve"> Pesos</v>
      </c>
      <c r="J244" s="76" t="s">
        <v>79</v>
      </c>
      <c r="K244" s="76"/>
      <c r="L244" s="76" t="str">
        <f t="shared" si="266"/>
        <v xml:space="preserve"> Pesos</v>
      </c>
      <c r="M244" s="76" t="str">
        <f t="shared" si="267"/>
        <v xml:space="preserve">  millones</v>
      </c>
      <c r="N244" s="76"/>
      <c r="O244" s="76" t="str">
        <f t="shared" si="268"/>
        <v xml:space="preserve"> Pesos</v>
      </c>
      <c r="P244" s="76" t="s">
        <v>79</v>
      </c>
      <c r="Q244" s="76"/>
      <c r="R244" s="76" t="str">
        <f t="shared" si="269"/>
        <v xml:space="preserve"> y </v>
      </c>
      <c r="S244" s="76" t="str">
        <f t="shared" si="270"/>
        <v xml:space="preserve"> Pesos</v>
      </c>
      <c r="T244" s="76" t="str">
        <f t="shared" si="271"/>
        <v xml:space="preserve"> Centavos</v>
      </c>
      <c r="U244" s="76" t="str">
        <f t="shared" si="272"/>
        <v xml:space="preserve"> centavos</v>
      </c>
      <c r="V244" s="76">
        <v>15</v>
      </c>
      <c r="W244" s="76">
        <v>14</v>
      </c>
      <c r="X244" s="76">
        <v>13</v>
      </c>
      <c r="Y244" s="76">
        <v>12</v>
      </c>
      <c r="Z244" s="76">
        <v>11</v>
      </c>
      <c r="AA244" s="76">
        <v>10</v>
      </c>
      <c r="AB244" s="76">
        <v>9</v>
      </c>
      <c r="AC244" s="76">
        <f t="shared" ref="AC244:AM259" si="336">AB244-1</f>
        <v>8</v>
      </c>
      <c r="AD244" s="76">
        <f t="shared" si="336"/>
        <v>7</v>
      </c>
      <c r="AE244" s="76">
        <f t="shared" si="336"/>
        <v>6</v>
      </c>
      <c r="AF244" s="76">
        <f t="shared" si="336"/>
        <v>5</v>
      </c>
      <c r="AG244" s="76">
        <f t="shared" si="336"/>
        <v>4</v>
      </c>
      <c r="AH244" s="76">
        <f t="shared" si="336"/>
        <v>3</v>
      </c>
      <c r="AI244" s="76">
        <f t="shared" si="336"/>
        <v>2</v>
      </c>
      <c r="AJ244" s="76">
        <f t="shared" si="336"/>
        <v>1</v>
      </c>
      <c r="AK244" s="76">
        <f t="shared" si="336"/>
        <v>0</v>
      </c>
      <c r="AL244" s="76">
        <f t="shared" si="336"/>
        <v>-1</v>
      </c>
      <c r="AM244" s="76">
        <f t="shared" si="336"/>
        <v>-2</v>
      </c>
      <c r="AN244" s="76"/>
      <c r="AO244" s="78">
        <f t="shared" si="334"/>
        <v>0</v>
      </c>
      <c r="AP244" s="78">
        <f t="shared" si="334"/>
        <v>0</v>
      </c>
      <c r="AQ244" s="78">
        <f t="shared" si="334"/>
        <v>0</v>
      </c>
      <c r="AR244" s="78">
        <f t="shared" si="333"/>
        <v>0</v>
      </c>
      <c r="AS244" s="78">
        <f t="shared" si="333"/>
        <v>0</v>
      </c>
      <c r="AT244" s="78">
        <f t="shared" si="333"/>
        <v>0</v>
      </c>
      <c r="AU244" s="78">
        <f t="shared" si="333"/>
        <v>0</v>
      </c>
      <c r="AV244" s="78">
        <f t="shared" si="333"/>
        <v>0</v>
      </c>
      <c r="AW244" s="78">
        <f t="shared" si="333"/>
        <v>0</v>
      </c>
      <c r="AX244" s="78">
        <f t="shared" si="333"/>
        <v>0</v>
      </c>
      <c r="AY244" s="78">
        <f t="shared" si="333"/>
        <v>0</v>
      </c>
      <c r="AZ244" s="78">
        <f t="shared" si="333"/>
        <v>0</v>
      </c>
      <c r="BA244" s="78">
        <f t="shared" si="249"/>
        <v>2</v>
      </c>
      <c r="BB244" s="78">
        <f t="shared" si="249"/>
        <v>24</v>
      </c>
      <c r="BC244" s="78">
        <f t="shared" si="249"/>
        <v>241</v>
      </c>
      <c r="BD244" s="78">
        <f t="shared" si="249"/>
        <v>2410</v>
      </c>
      <c r="BE244" s="78">
        <f t="shared" si="249"/>
        <v>24100</v>
      </c>
      <c r="BF244" s="76"/>
      <c r="BG244" s="76">
        <f t="shared" si="273"/>
        <v>0</v>
      </c>
      <c r="BH244" s="78">
        <f t="shared" si="274"/>
        <v>0</v>
      </c>
      <c r="BI244" s="78">
        <f t="shared" si="275"/>
        <v>0</v>
      </c>
      <c r="BJ244" s="78">
        <f t="shared" si="276"/>
        <v>0</v>
      </c>
      <c r="BK244" s="78">
        <f t="shared" si="277"/>
        <v>0</v>
      </c>
      <c r="BL244" s="78">
        <f t="shared" si="278"/>
        <v>0</v>
      </c>
      <c r="BM244" s="78">
        <f t="shared" si="279"/>
        <v>0</v>
      </c>
      <c r="BN244" s="78">
        <f t="shared" si="280"/>
        <v>0</v>
      </c>
      <c r="BO244" s="78">
        <f t="shared" si="281"/>
        <v>0</v>
      </c>
      <c r="BP244" s="78">
        <f t="shared" si="282"/>
        <v>0</v>
      </c>
      <c r="BQ244" s="78">
        <f t="shared" si="283"/>
        <v>0</v>
      </c>
      <c r="BR244" s="78">
        <f t="shared" si="284"/>
        <v>0</v>
      </c>
      <c r="BS244" s="78">
        <f t="shared" si="285"/>
        <v>200</v>
      </c>
      <c r="BT244" s="78">
        <f t="shared" si="286"/>
        <v>40</v>
      </c>
      <c r="BU244" s="78">
        <f t="shared" si="287"/>
        <v>1</v>
      </c>
      <c r="BV244" s="78">
        <f t="shared" si="288"/>
        <v>0</v>
      </c>
      <c r="BW244" s="78">
        <f t="shared" si="289"/>
        <v>0</v>
      </c>
      <c r="BX244" s="76"/>
      <c r="BY244" s="76"/>
      <c r="BZ244" s="78">
        <f t="shared" si="290"/>
        <v>0</v>
      </c>
      <c r="CA244" s="78"/>
      <c r="CB244" s="78"/>
      <c r="CC244" s="78">
        <f t="shared" si="291"/>
        <v>0</v>
      </c>
      <c r="CD244" s="78"/>
      <c r="CE244" s="78"/>
      <c r="CF244" s="78">
        <f t="shared" si="292"/>
        <v>0</v>
      </c>
      <c r="CG244" s="76"/>
      <c r="CH244" s="78"/>
      <c r="CI244" s="78">
        <f t="shared" si="293"/>
        <v>0</v>
      </c>
      <c r="CJ244" s="76"/>
      <c r="CK244" s="78"/>
      <c r="CL244" s="78">
        <f t="shared" si="294"/>
        <v>41</v>
      </c>
      <c r="CM244" s="76"/>
      <c r="CN244" s="78">
        <f t="shared" si="295"/>
        <v>0</v>
      </c>
      <c r="CO244" s="76"/>
      <c r="CP244" s="76"/>
      <c r="CQ244" s="76" t="str">
        <f t="shared" si="296"/>
        <v/>
      </c>
      <c r="CR244" s="76" t="str">
        <f t="shared" si="297"/>
        <v/>
      </c>
      <c r="CS244" s="76" t="str">
        <f t="shared" si="298"/>
        <v xml:space="preserve">   billones</v>
      </c>
      <c r="CT244" s="76" t="str">
        <f t="shared" si="299"/>
        <v/>
      </c>
      <c r="CU244" s="76" t="str">
        <f t="shared" si="300"/>
        <v/>
      </c>
      <c r="CV244" s="76" t="str">
        <f t="shared" si="301"/>
        <v xml:space="preserve">  mil</v>
      </c>
      <c r="CW244" s="76" t="str">
        <f t="shared" si="302"/>
        <v/>
      </c>
      <c r="CX244" s="76" t="str">
        <f t="shared" si="303"/>
        <v/>
      </c>
      <c r="CY244" s="76" t="str">
        <f t="shared" si="304"/>
        <v xml:space="preserve">   millones</v>
      </c>
      <c r="CZ244" s="76" t="str">
        <f t="shared" si="305"/>
        <v/>
      </c>
      <c r="DA244" s="76" t="str">
        <f t="shared" si="306"/>
        <v/>
      </c>
      <c r="DB244" s="76" t="str">
        <f t="shared" si="307"/>
        <v xml:space="preserve">  mil</v>
      </c>
      <c r="DC244" s="76" t="str">
        <f t="shared" si="308"/>
        <v xml:space="preserve">Doscientos </v>
      </c>
      <c r="DD244" s="76" t="str">
        <f t="shared" si="309"/>
        <v xml:space="preserve">Cuarenta y </v>
      </c>
      <c r="DE244" s="76" t="str">
        <f t="shared" si="310"/>
        <v>Un Pesos</v>
      </c>
      <c r="DF244" s="76" t="str">
        <f t="shared" si="311"/>
        <v xml:space="preserve">  Centavos</v>
      </c>
      <c r="DG244" s="76" t="str">
        <f t="shared" si="312"/>
        <v xml:space="preserve">  centavos</v>
      </c>
      <c r="DH244" s="76" t="str">
        <f t="shared" si="313"/>
        <v xml:space="preserve"> </v>
      </c>
      <c r="DI244" s="76" t="str">
        <f t="shared" si="314"/>
        <v/>
      </c>
      <c r="DJ244" s="76"/>
      <c r="DK244" s="76" t="str">
        <f t="shared" si="315"/>
        <v xml:space="preserve"> </v>
      </c>
      <c r="DL244" s="76" t="str">
        <f t="shared" si="316"/>
        <v/>
      </c>
      <c r="DM244" s="76"/>
      <c r="DN244" s="76" t="str">
        <f t="shared" si="317"/>
        <v xml:space="preserve"> </v>
      </c>
      <c r="DO244" s="76" t="str">
        <f t="shared" si="318"/>
        <v/>
      </c>
      <c r="DP244" s="76"/>
      <c r="DQ244" s="76" t="str">
        <f t="shared" si="319"/>
        <v xml:space="preserve"> </v>
      </c>
      <c r="DR244" s="76" t="str">
        <f t="shared" si="320"/>
        <v/>
      </c>
      <c r="DS244" s="76"/>
      <c r="DT244" s="76" t="e">
        <f t="shared" si="321"/>
        <v>#N/A</v>
      </c>
      <c r="DU244" s="76" t="str">
        <f t="shared" si="322"/>
        <v xml:space="preserve"> Pesos</v>
      </c>
      <c r="DV244" s="76" t="str">
        <f t="shared" si="323"/>
        <v xml:space="preserve"> </v>
      </c>
      <c r="DW244" s="76" t="str">
        <f t="shared" si="324"/>
        <v/>
      </c>
      <c r="DX244" s="76"/>
      <c r="DY244" s="76"/>
      <c r="DZ244" s="76"/>
      <c r="EA244" s="76" t="str">
        <f t="shared" si="325"/>
        <v xml:space="preserve"> </v>
      </c>
      <c r="EB244" s="76"/>
      <c r="EC244" s="76"/>
      <c r="ED244" s="76" t="str">
        <f t="shared" si="326"/>
        <v xml:space="preserve"> </v>
      </c>
      <c r="EE244" s="76"/>
      <c r="EF244" s="76"/>
      <c r="EG244" s="79" t="str">
        <f t="shared" si="327"/>
        <v xml:space="preserve"> </v>
      </c>
      <c r="EH244" s="76"/>
      <c r="EI244" s="76"/>
      <c r="EJ244" s="79" t="str">
        <f t="shared" si="328"/>
        <v xml:space="preserve"> </v>
      </c>
      <c r="EK244" s="76"/>
      <c r="EL244" s="76"/>
      <c r="EM244" s="79" t="str">
        <f t="shared" si="329"/>
        <v>Doscientos Cuarenta y Un Pesos</v>
      </c>
      <c r="EN244" s="79"/>
      <c r="EO244" s="79" t="str">
        <f t="shared" si="330"/>
        <v xml:space="preserve"> </v>
      </c>
      <c r="EP244" s="76"/>
    </row>
    <row r="245" spans="1:146" hidden="1" x14ac:dyDescent="0.2">
      <c r="A245" s="74">
        <v>242</v>
      </c>
      <c r="B245" s="75" t="str">
        <f t="shared" si="260"/>
        <v>Doscientos Cuarenta y Dos Pesos M/L</v>
      </c>
      <c r="C245" s="76"/>
      <c r="D245" s="77">
        <f t="shared" si="261"/>
        <v>242</v>
      </c>
      <c r="E245" s="76" t="str">
        <f t="shared" si="262"/>
        <v/>
      </c>
      <c r="F245" s="76" t="str">
        <f t="shared" si="263"/>
        <v xml:space="preserve"> Pesos</v>
      </c>
      <c r="G245" s="76" t="str">
        <f t="shared" si="264"/>
        <v xml:space="preserve">  billones</v>
      </c>
      <c r="H245" s="76"/>
      <c r="I245" s="76" t="str">
        <f t="shared" si="265"/>
        <v xml:space="preserve"> Pesos</v>
      </c>
      <c r="J245" s="76" t="s">
        <v>79</v>
      </c>
      <c r="K245" s="76"/>
      <c r="L245" s="76" t="str">
        <f t="shared" si="266"/>
        <v xml:space="preserve"> Pesos</v>
      </c>
      <c r="M245" s="76" t="str">
        <f t="shared" si="267"/>
        <v xml:space="preserve">  millones</v>
      </c>
      <c r="N245" s="76"/>
      <c r="O245" s="76" t="str">
        <f t="shared" si="268"/>
        <v xml:space="preserve"> Pesos</v>
      </c>
      <c r="P245" s="76" t="s">
        <v>79</v>
      </c>
      <c r="Q245" s="76"/>
      <c r="R245" s="76" t="str">
        <f t="shared" si="269"/>
        <v xml:space="preserve"> y </v>
      </c>
      <c r="S245" s="76" t="str">
        <f t="shared" si="270"/>
        <v xml:space="preserve"> Pesos</v>
      </c>
      <c r="T245" s="76" t="str">
        <f t="shared" si="271"/>
        <v xml:space="preserve"> Centavos</v>
      </c>
      <c r="U245" s="76" t="str">
        <f t="shared" si="272"/>
        <v xml:space="preserve"> centavos</v>
      </c>
      <c r="V245" s="76">
        <v>15</v>
      </c>
      <c r="W245" s="76">
        <v>14</v>
      </c>
      <c r="X245" s="76">
        <v>13</v>
      </c>
      <c r="Y245" s="76">
        <v>12</v>
      </c>
      <c r="Z245" s="76">
        <v>11</v>
      </c>
      <c r="AA245" s="76">
        <v>10</v>
      </c>
      <c r="AB245" s="76">
        <v>9</v>
      </c>
      <c r="AC245" s="76">
        <f t="shared" si="336"/>
        <v>8</v>
      </c>
      <c r="AD245" s="76">
        <f t="shared" si="336"/>
        <v>7</v>
      </c>
      <c r="AE245" s="76">
        <f t="shared" si="336"/>
        <v>6</v>
      </c>
      <c r="AF245" s="76">
        <f t="shared" si="336"/>
        <v>5</v>
      </c>
      <c r="AG245" s="76">
        <f t="shared" si="336"/>
        <v>4</v>
      </c>
      <c r="AH245" s="76">
        <f t="shared" si="336"/>
        <v>3</v>
      </c>
      <c r="AI245" s="76">
        <f t="shared" si="336"/>
        <v>2</v>
      </c>
      <c r="AJ245" s="76">
        <f t="shared" si="336"/>
        <v>1</v>
      </c>
      <c r="AK245" s="76">
        <f t="shared" si="336"/>
        <v>0</v>
      </c>
      <c r="AL245" s="76">
        <f t="shared" si="336"/>
        <v>-1</v>
      </c>
      <c r="AM245" s="76">
        <f t="shared" si="336"/>
        <v>-2</v>
      </c>
      <c r="AN245" s="76"/>
      <c r="AO245" s="78">
        <f t="shared" si="334"/>
        <v>0</v>
      </c>
      <c r="AP245" s="78">
        <f t="shared" si="334"/>
        <v>0</v>
      </c>
      <c r="AQ245" s="78">
        <f t="shared" si="334"/>
        <v>0</v>
      </c>
      <c r="AR245" s="78">
        <f t="shared" si="333"/>
        <v>0</v>
      </c>
      <c r="AS245" s="78">
        <f t="shared" si="333"/>
        <v>0</v>
      </c>
      <c r="AT245" s="78">
        <f t="shared" si="333"/>
        <v>0</v>
      </c>
      <c r="AU245" s="78">
        <f t="shared" si="333"/>
        <v>0</v>
      </c>
      <c r="AV245" s="78">
        <f t="shared" si="333"/>
        <v>0</v>
      </c>
      <c r="AW245" s="78">
        <f t="shared" si="333"/>
        <v>0</v>
      </c>
      <c r="AX245" s="78">
        <f t="shared" si="333"/>
        <v>0</v>
      </c>
      <c r="AY245" s="78">
        <f t="shared" si="333"/>
        <v>0</v>
      </c>
      <c r="AZ245" s="78">
        <f t="shared" si="333"/>
        <v>0</v>
      </c>
      <c r="BA245" s="78">
        <f t="shared" si="249"/>
        <v>2</v>
      </c>
      <c r="BB245" s="78">
        <f t="shared" si="249"/>
        <v>24</v>
      </c>
      <c r="BC245" s="78">
        <f t="shared" si="249"/>
        <v>242</v>
      </c>
      <c r="BD245" s="78">
        <f t="shared" si="249"/>
        <v>2420</v>
      </c>
      <c r="BE245" s="78">
        <f t="shared" si="249"/>
        <v>24200</v>
      </c>
      <c r="BF245" s="76"/>
      <c r="BG245" s="76">
        <f t="shared" si="273"/>
        <v>0</v>
      </c>
      <c r="BH245" s="78">
        <f t="shared" si="274"/>
        <v>0</v>
      </c>
      <c r="BI245" s="78">
        <f t="shared" si="275"/>
        <v>0</v>
      </c>
      <c r="BJ245" s="78">
        <f t="shared" si="276"/>
        <v>0</v>
      </c>
      <c r="BK245" s="78">
        <f t="shared" si="277"/>
        <v>0</v>
      </c>
      <c r="BL245" s="78">
        <f t="shared" si="278"/>
        <v>0</v>
      </c>
      <c r="BM245" s="78">
        <f t="shared" si="279"/>
        <v>0</v>
      </c>
      <c r="BN245" s="78">
        <f t="shared" si="280"/>
        <v>0</v>
      </c>
      <c r="BO245" s="78">
        <f t="shared" si="281"/>
        <v>0</v>
      </c>
      <c r="BP245" s="78">
        <f t="shared" si="282"/>
        <v>0</v>
      </c>
      <c r="BQ245" s="78">
        <f t="shared" si="283"/>
        <v>0</v>
      </c>
      <c r="BR245" s="78">
        <f t="shared" si="284"/>
        <v>0</v>
      </c>
      <c r="BS245" s="78">
        <f t="shared" si="285"/>
        <v>200</v>
      </c>
      <c r="BT245" s="78">
        <f t="shared" si="286"/>
        <v>40</v>
      </c>
      <c r="BU245" s="78">
        <f t="shared" si="287"/>
        <v>2</v>
      </c>
      <c r="BV245" s="78">
        <f t="shared" si="288"/>
        <v>0</v>
      </c>
      <c r="BW245" s="78">
        <f t="shared" si="289"/>
        <v>0</v>
      </c>
      <c r="BX245" s="76"/>
      <c r="BY245" s="76"/>
      <c r="BZ245" s="78">
        <f t="shared" si="290"/>
        <v>0</v>
      </c>
      <c r="CA245" s="78"/>
      <c r="CB245" s="78"/>
      <c r="CC245" s="78">
        <f t="shared" si="291"/>
        <v>0</v>
      </c>
      <c r="CD245" s="78"/>
      <c r="CE245" s="78"/>
      <c r="CF245" s="78">
        <f t="shared" si="292"/>
        <v>0</v>
      </c>
      <c r="CG245" s="76"/>
      <c r="CH245" s="78"/>
      <c r="CI245" s="78">
        <f t="shared" si="293"/>
        <v>0</v>
      </c>
      <c r="CJ245" s="76"/>
      <c r="CK245" s="78"/>
      <c r="CL245" s="78">
        <f t="shared" si="294"/>
        <v>42</v>
      </c>
      <c r="CM245" s="76"/>
      <c r="CN245" s="78">
        <f t="shared" si="295"/>
        <v>0</v>
      </c>
      <c r="CO245" s="76"/>
      <c r="CP245" s="76"/>
      <c r="CQ245" s="76" t="str">
        <f t="shared" si="296"/>
        <v/>
      </c>
      <c r="CR245" s="76" t="str">
        <f t="shared" si="297"/>
        <v/>
      </c>
      <c r="CS245" s="76" t="str">
        <f t="shared" si="298"/>
        <v xml:space="preserve">   billones</v>
      </c>
      <c r="CT245" s="76" t="str">
        <f t="shared" si="299"/>
        <v/>
      </c>
      <c r="CU245" s="76" t="str">
        <f t="shared" si="300"/>
        <v/>
      </c>
      <c r="CV245" s="76" t="str">
        <f t="shared" si="301"/>
        <v xml:space="preserve">  mil</v>
      </c>
      <c r="CW245" s="76" t="str">
        <f t="shared" si="302"/>
        <v/>
      </c>
      <c r="CX245" s="76" t="str">
        <f t="shared" si="303"/>
        <v/>
      </c>
      <c r="CY245" s="76" t="str">
        <f t="shared" si="304"/>
        <v xml:space="preserve">   millones</v>
      </c>
      <c r="CZ245" s="76" t="str">
        <f t="shared" si="305"/>
        <v/>
      </c>
      <c r="DA245" s="76" t="str">
        <f t="shared" si="306"/>
        <v/>
      </c>
      <c r="DB245" s="76" t="str">
        <f t="shared" si="307"/>
        <v xml:space="preserve">  mil</v>
      </c>
      <c r="DC245" s="76" t="str">
        <f t="shared" si="308"/>
        <v xml:space="preserve">Doscientos </v>
      </c>
      <c r="DD245" s="76" t="str">
        <f t="shared" si="309"/>
        <v xml:space="preserve">Cuarenta y </v>
      </c>
      <c r="DE245" s="76" t="str">
        <f t="shared" si="310"/>
        <v>Dos Pesos</v>
      </c>
      <c r="DF245" s="76" t="str">
        <f t="shared" si="311"/>
        <v xml:space="preserve">  Centavos</v>
      </c>
      <c r="DG245" s="76" t="str">
        <f t="shared" si="312"/>
        <v xml:space="preserve">  centavos</v>
      </c>
      <c r="DH245" s="76" t="str">
        <f t="shared" si="313"/>
        <v xml:space="preserve"> </v>
      </c>
      <c r="DI245" s="76" t="str">
        <f t="shared" si="314"/>
        <v/>
      </c>
      <c r="DJ245" s="76"/>
      <c r="DK245" s="76" t="str">
        <f t="shared" si="315"/>
        <v xml:space="preserve"> </v>
      </c>
      <c r="DL245" s="76" t="str">
        <f t="shared" si="316"/>
        <v/>
      </c>
      <c r="DM245" s="76"/>
      <c r="DN245" s="76" t="str">
        <f t="shared" si="317"/>
        <v xml:space="preserve"> </v>
      </c>
      <c r="DO245" s="76" t="str">
        <f t="shared" si="318"/>
        <v/>
      </c>
      <c r="DP245" s="76"/>
      <c r="DQ245" s="76" t="str">
        <f t="shared" si="319"/>
        <v xml:space="preserve"> </v>
      </c>
      <c r="DR245" s="76" t="str">
        <f t="shared" si="320"/>
        <v/>
      </c>
      <c r="DS245" s="76"/>
      <c r="DT245" s="76" t="e">
        <f t="shared" si="321"/>
        <v>#N/A</v>
      </c>
      <c r="DU245" s="76" t="str">
        <f t="shared" si="322"/>
        <v xml:space="preserve"> Pesos</v>
      </c>
      <c r="DV245" s="76" t="str">
        <f t="shared" si="323"/>
        <v xml:space="preserve"> </v>
      </c>
      <c r="DW245" s="76" t="str">
        <f t="shared" si="324"/>
        <v/>
      </c>
      <c r="DX245" s="76"/>
      <c r="DY245" s="76"/>
      <c r="DZ245" s="76"/>
      <c r="EA245" s="76" t="str">
        <f t="shared" si="325"/>
        <v xml:space="preserve"> </v>
      </c>
      <c r="EB245" s="76"/>
      <c r="EC245" s="76"/>
      <c r="ED245" s="76" t="str">
        <f t="shared" si="326"/>
        <v xml:space="preserve"> </v>
      </c>
      <c r="EE245" s="76"/>
      <c r="EF245" s="76"/>
      <c r="EG245" s="79" t="str">
        <f t="shared" si="327"/>
        <v xml:space="preserve"> </v>
      </c>
      <c r="EH245" s="76"/>
      <c r="EI245" s="76"/>
      <c r="EJ245" s="79" t="str">
        <f t="shared" si="328"/>
        <v xml:space="preserve"> </v>
      </c>
      <c r="EK245" s="76"/>
      <c r="EL245" s="76"/>
      <c r="EM245" s="79" t="str">
        <f t="shared" si="329"/>
        <v>Doscientos Cuarenta y Dos Pesos</v>
      </c>
      <c r="EN245" s="79"/>
      <c r="EO245" s="79" t="str">
        <f t="shared" si="330"/>
        <v xml:space="preserve"> </v>
      </c>
      <c r="EP245" s="76"/>
    </row>
    <row r="246" spans="1:146" hidden="1" x14ac:dyDescent="0.2">
      <c r="A246" s="74">
        <v>243</v>
      </c>
      <c r="B246" s="75" t="str">
        <f t="shared" si="260"/>
        <v>Doscientos Cuarenta y Tres Pesos M/L</v>
      </c>
      <c r="C246" s="76"/>
      <c r="D246" s="77">
        <f t="shared" si="261"/>
        <v>243</v>
      </c>
      <c r="E246" s="76" t="str">
        <f t="shared" si="262"/>
        <v/>
      </c>
      <c r="F246" s="76" t="str">
        <f t="shared" si="263"/>
        <v xml:space="preserve"> Pesos</v>
      </c>
      <c r="G246" s="76" t="str">
        <f t="shared" si="264"/>
        <v xml:space="preserve">  billones</v>
      </c>
      <c r="H246" s="76"/>
      <c r="I246" s="76" t="str">
        <f t="shared" si="265"/>
        <v xml:space="preserve"> Pesos</v>
      </c>
      <c r="J246" s="76" t="s">
        <v>79</v>
      </c>
      <c r="K246" s="76"/>
      <c r="L246" s="76" t="str">
        <f t="shared" si="266"/>
        <v xml:space="preserve"> Pesos</v>
      </c>
      <c r="M246" s="76" t="str">
        <f t="shared" si="267"/>
        <v xml:space="preserve">  millones</v>
      </c>
      <c r="N246" s="76"/>
      <c r="O246" s="76" t="str">
        <f t="shared" si="268"/>
        <v xml:space="preserve"> Pesos</v>
      </c>
      <c r="P246" s="76" t="s">
        <v>79</v>
      </c>
      <c r="Q246" s="76"/>
      <c r="R246" s="76" t="str">
        <f t="shared" si="269"/>
        <v xml:space="preserve"> y </v>
      </c>
      <c r="S246" s="76" t="str">
        <f t="shared" si="270"/>
        <v xml:space="preserve"> Pesos</v>
      </c>
      <c r="T246" s="76" t="str">
        <f t="shared" si="271"/>
        <v xml:space="preserve"> Centavos</v>
      </c>
      <c r="U246" s="76" t="str">
        <f t="shared" si="272"/>
        <v xml:space="preserve"> centavos</v>
      </c>
      <c r="V246" s="76">
        <v>15</v>
      </c>
      <c r="W246" s="76">
        <v>14</v>
      </c>
      <c r="X246" s="76">
        <v>13</v>
      </c>
      <c r="Y246" s="76">
        <v>12</v>
      </c>
      <c r="Z246" s="76">
        <v>11</v>
      </c>
      <c r="AA246" s="76">
        <v>10</v>
      </c>
      <c r="AB246" s="76">
        <v>9</v>
      </c>
      <c r="AC246" s="76">
        <f t="shared" si="336"/>
        <v>8</v>
      </c>
      <c r="AD246" s="76">
        <f t="shared" si="336"/>
        <v>7</v>
      </c>
      <c r="AE246" s="76">
        <f t="shared" si="336"/>
        <v>6</v>
      </c>
      <c r="AF246" s="76">
        <f t="shared" si="336"/>
        <v>5</v>
      </c>
      <c r="AG246" s="76">
        <f t="shared" si="336"/>
        <v>4</v>
      </c>
      <c r="AH246" s="76">
        <f t="shared" si="336"/>
        <v>3</v>
      </c>
      <c r="AI246" s="76">
        <f t="shared" si="336"/>
        <v>2</v>
      </c>
      <c r="AJ246" s="76">
        <f t="shared" si="336"/>
        <v>1</v>
      </c>
      <c r="AK246" s="76">
        <f t="shared" si="336"/>
        <v>0</v>
      </c>
      <c r="AL246" s="76">
        <f t="shared" si="336"/>
        <v>-1</v>
      </c>
      <c r="AM246" s="76">
        <f t="shared" si="336"/>
        <v>-2</v>
      </c>
      <c r="AN246" s="76"/>
      <c r="AO246" s="78">
        <f t="shared" si="334"/>
        <v>0</v>
      </c>
      <c r="AP246" s="78">
        <f t="shared" si="334"/>
        <v>0</v>
      </c>
      <c r="AQ246" s="78">
        <f t="shared" si="334"/>
        <v>0</v>
      </c>
      <c r="AR246" s="78">
        <f t="shared" si="333"/>
        <v>0</v>
      </c>
      <c r="AS246" s="78">
        <f t="shared" si="333"/>
        <v>0</v>
      </c>
      <c r="AT246" s="78">
        <f t="shared" si="333"/>
        <v>0</v>
      </c>
      <c r="AU246" s="78">
        <f t="shared" si="333"/>
        <v>0</v>
      </c>
      <c r="AV246" s="78">
        <f t="shared" si="333"/>
        <v>0</v>
      </c>
      <c r="AW246" s="78">
        <f t="shared" si="333"/>
        <v>0</v>
      </c>
      <c r="AX246" s="78">
        <f t="shared" si="333"/>
        <v>0</v>
      </c>
      <c r="AY246" s="78">
        <f t="shared" si="333"/>
        <v>0</v>
      </c>
      <c r="AZ246" s="78">
        <f t="shared" si="333"/>
        <v>0</v>
      </c>
      <c r="BA246" s="78">
        <f t="shared" si="249"/>
        <v>2</v>
      </c>
      <c r="BB246" s="78">
        <f t="shared" si="249"/>
        <v>24</v>
      </c>
      <c r="BC246" s="78">
        <f t="shared" si="249"/>
        <v>243</v>
      </c>
      <c r="BD246" s="78">
        <f t="shared" si="249"/>
        <v>2430</v>
      </c>
      <c r="BE246" s="78">
        <f t="shared" si="249"/>
        <v>24300</v>
      </c>
      <c r="BF246" s="76"/>
      <c r="BG246" s="76">
        <f t="shared" si="273"/>
        <v>0</v>
      </c>
      <c r="BH246" s="78">
        <f t="shared" si="274"/>
        <v>0</v>
      </c>
      <c r="BI246" s="78">
        <f t="shared" si="275"/>
        <v>0</v>
      </c>
      <c r="BJ246" s="78">
        <f t="shared" si="276"/>
        <v>0</v>
      </c>
      <c r="BK246" s="78">
        <f t="shared" si="277"/>
        <v>0</v>
      </c>
      <c r="BL246" s="78">
        <f t="shared" si="278"/>
        <v>0</v>
      </c>
      <c r="BM246" s="78">
        <f t="shared" si="279"/>
        <v>0</v>
      </c>
      <c r="BN246" s="78">
        <f t="shared" si="280"/>
        <v>0</v>
      </c>
      <c r="BO246" s="78">
        <f t="shared" si="281"/>
        <v>0</v>
      </c>
      <c r="BP246" s="78">
        <f t="shared" si="282"/>
        <v>0</v>
      </c>
      <c r="BQ246" s="78">
        <f t="shared" si="283"/>
        <v>0</v>
      </c>
      <c r="BR246" s="78">
        <f t="shared" si="284"/>
        <v>0</v>
      </c>
      <c r="BS246" s="78">
        <f t="shared" si="285"/>
        <v>200</v>
      </c>
      <c r="BT246" s="78">
        <f t="shared" si="286"/>
        <v>40</v>
      </c>
      <c r="BU246" s="78">
        <f t="shared" si="287"/>
        <v>3</v>
      </c>
      <c r="BV246" s="78">
        <f t="shared" si="288"/>
        <v>0</v>
      </c>
      <c r="BW246" s="78">
        <f t="shared" si="289"/>
        <v>0</v>
      </c>
      <c r="BX246" s="76"/>
      <c r="BY246" s="76"/>
      <c r="BZ246" s="78">
        <f t="shared" si="290"/>
        <v>0</v>
      </c>
      <c r="CA246" s="78"/>
      <c r="CB246" s="78"/>
      <c r="CC246" s="78">
        <f t="shared" si="291"/>
        <v>0</v>
      </c>
      <c r="CD246" s="78"/>
      <c r="CE246" s="78"/>
      <c r="CF246" s="78">
        <f t="shared" si="292"/>
        <v>0</v>
      </c>
      <c r="CG246" s="76"/>
      <c r="CH246" s="78"/>
      <c r="CI246" s="78">
        <f t="shared" si="293"/>
        <v>0</v>
      </c>
      <c r="CJ246" s="76"/>
      <c r="CK246" s="78"/>
      <c r="CL246" s="78">
        <f t="shared" si="294"/>
        <v>43</v>
      </c>
      <c r="CM246" s="76"/>
      <c r="CN246" s="78">
        <f t="shared" si="295"/>
        <v>0</v>
      </c>
      <c r="CO246" s="76"/>
      <c r="CP246" s="76"/>
      <c r="CQ246" s="76" t="str">
        <f t="shared" si="296"/>
        <v/>
      </c>
      <c r="CR246" s="76" t="str">
        <f t="shared" si="297"/>
        <v/>
      </c>
      <c r="CS246" s="76" t="str">
        <f t="shared" si="298"/>
        <v xml:space="preserve">   billones</v>
      </c>
      <c r="CT246" s="76" t="str">
        <f t="shared" si="299"/>
        <v/>
      </c>
      <c r="CU246" s="76" t="str">
        <f t="shared" si="300"/>
        <v/>
      </c>
      <c r="CV246" s="76" t="str">
        <f t="shared" si="301"/>
        <v xml:space="preserve">  mil</v>
      </c>
      <c r="CW246" s="76" t="str">
        <f t="shared" si="302"/>
        <v/>
      </c>
      <c r="CX246" s="76" t="str">
        <f t="shared" si="303"/>
        <v/>
      </c>
      <c r="CY246" s="76" t="str">
        <f t="shared" si="304"/>
        <v xml:space="preserve">   millones</v>
      </c>
      <c r="CZ246" s="76" t="str">
        <f t="shared" si="305"/>
        <v/>
      </c>
      <c r="DA246" s="76" t="str">
        <f t="shared" si="306"/>
        <v/>
      </c>
      <c r="DB246" s="76" t="str">
        <f t="shared" si="307"/>
        <v xml:space="preserve">  mil</v>
      </c>
      <c r="DC246" s="76" t="str">
        <f t="shared" si="308"/>
        <v xml:space="preserve">Doscientos </v>
      </c>
      <c r="DD246" s="76" t="str">
        <f t="shared" si="309"/>
        <v xml:space="preserve">Cuarenta y </v>
      </c>
      <c r="DE246" s="76" t="str">
        <f t="shared" si="310"/>
        <v>Tres Pesos</v>
      </c>
      <c r="DF246" s="76" t="str">
        <f t="shared" si="311"/>
        <v xml:space="preserve">  Centavos</v>
      </c>
      <c r="DG246" s="76" t="str">
        <f t="shared" si="312"/>
        <v xml:space="preserve">  centavos</v>
      </c>
      <c r="DH246" s="76" t="str">
        <f t="shared" si="313"/>
        <v xml:space="preserve"> </v>
      </c>
      <c r="DI246" s="76" t="str">
        <f t="shared" si="314"/>
        <v/>
      </c>
      <c r="DJ246" s="76"/>
      <c r="DK246" s="76" t="str">
        <f t="shared" si="315"/>
        <v xml:space="preserve"> </v>
      </c>
      <c r="DL246" s="76" t="str">
        <f t="shared" si="316"/>
        <v/>
      </c>
      <c r="DM246" s="76"/>
      <c r="DN246" s="76" t="str">
        <f t="shared" si="317"/>
        <v xml:space="preserve"> </v>
      </c>
      <c r="DO246" s="76" t="str">
        <f t="shared" si="318"/>
        <v/>
      </c>
      <c r="DP246" s="76"/>
      <c r="DQ246" s="76" t="str">
        <f t="shared" si="319"/>
        <v xml:space="preserve"> </v>
      </c>
      <c r="DR246" s="76" t="str">
        <f t="shared" si="320"/>
        <v/>
      </c>
      <c r="DS246" s="76"/>
      <c r="DT246" s="76" t="e">
        <f t="shared" si="321"/>
        <v>#N/A</v>
      </c>
      <c r="DU246" s="76" t="str">
        <f t="shared" si="322"/>
        <v xml:space="preserve"> Pesos</v>
      </c>
      <c r="DV246" s="76" t="str">
        <f t="shared" si="323"/>
        <v xml:space="preserve"> </v>
      </c>
      <c r="DW246" s="76" t="str">
        <f t="shared" si="324"/>
        <v/>
      </c>
      <c r="DX246" s="76"/>
      <c r="DY246" s="76"/>
      <c r="DZ246" s="76"/>
      <c r="EA246" s="76" t="str">
        <f t="shared" si="325"/>
        <v xml:space="preserve"> </v>
      </c>
      <c r="EB246" s="76"/>
      <c r="EC246" s="76"/>
      <c r="ED246" s="76" t="str">
        <f t="shared" si="326"/>
        <v xml:space="preserve"> </v>
      </c>
      <c r="EE246" s="76"/>
      <c r="EF246" s="76"/>
      <c r="EG246" s="79" t="str">
        <f t="shared" si="327"/>
        <v xml:space="preserve"> </v>
      </c>
      <c r="EH246" s="76"/>
      <c r="EI246" s="76"/>
      <c r="EJ246" s="79" t="str">
        <f t="shared" si="328"/>
        <v xml:space="preserve"> </v>
      </c>
      <c r="EK246" s="76"/>
      <c r="EL246" s="76"/>
      <c r="EM246" s="79" t="str">
        <f t="shared" si="329"/>
        <v>Doscientos Cuarenta y Tres Pesos</v>
      </c>
      <c r="EN246" s="79"/>
      <c r="EO246" s="79" t="str">
        <f t="shared" si="330"/>
        <v xml:space="preserve"> </v>
      </c>
      <c r="EP246" s="76"/>
    </row>
    <row r="247" spans="1:146" hidden="1" x14ac:dyDescent="0.2">
      <c r="A247" s="74">
        <v>244</v>
      </c>
      <c r="B247" s="75" t="str">
        <f t="shared" si="260"/>
        <v>Doscientos Cuarenta y Cuatro Pesos M/L</v>
      </c>
      <c r="C247" s="76"/>
      <c r="D247" s="77">
        <f t="shared" si="261"/>
        <v>244</v>
      </c>
      <c r="E247" s="76" t="str">
        <f t="shared" si="262"/>
        <v/>
      </c>
      <c r="F247" s="76" t="str">
        <f t="shared" si="263"/>
        <v xml:space="preserve"> Pesos</v>
      </c>
      <c r="G247" s="76" t="str">
        <f t="shared" si="264"/>
        <v xml:space="preserve">  billones</v>
      </c>
      <c r="H247" s="76"/>
      <c r="I247" s="76" t="str">
        <f t="shared" si="265"/>
        <v xml:space="preserve"> Pesos</v>
      </c>
      <c r="J247" s="76" t="s">
        <v>79</v>
      </c>
      <c r="K247" s="76"/>
      <c r="L247" s="76" t="str">
        <f t="shared" si="266"/>
        <v xml:space="preserve"> Pesos</v>
      </c>
      <c r="M247" s="76" t="str">
        <f t="shared" si="267"/>
        <v xml:space="preserve">  millones</v>
      </c>
      <c r="N247" s="76"/>
      <c r="O247" s="76" t="str">
        <f t="shared" si="268"/>
        <v xml:space="preserve"> Pesos</v>
      </c>
      <c r="P247" s="76" t="s">
        <v>79</v>
      </c>
      <c r="Q247" s="76"/>
      <c r="R247" s="76" t="str">
        <f t="shared" si="269"/>
        <v xml:space="preserve"> y </v>
      </c>
      <c r="S247" s="76" t="str">
        <f t="shared" si="270"/>
        <v xml:space="preserve"> Pesos</v>
      </c>
      <c r="T247" s="76" t="str">
        <f t="shared" si="271"/>
        <v xml:space="preserve"> Centavos</v>
      </c>
      <c r="U247" s="76" t="str">
        <f t="shared" si="272"/>
        <v xml:space="preserve"> centavos</v>
      </c>
      <c r="V247" s="76">
        <v>15</v>
      </c>
      <c r="W247" s="76">
        <v>14</v>
      </c>
      <c r="X247" s="76">
        <v>13</v>
      </c>
      <c r="Y247" s="76">
        <v>12</v>
      </c>
      <c r="Z247" s="76">
        <v>11</v>
      </c>
      <c r="AA247" s="76">
        <v>10</v>
      </c>
      <c r="AB247" s="76">
        <v>9</v>
      </c>
      <c r="AC247" s="76">
        <f t="shared" si="336"/>
        <v>8</v>
      </c>
      <c r="AD247" s="76">
        <f t="shared" si="336"/>
        <v>7</v>
      </c>
      <c r="AE247" s="76">
        <f t="shared" si="336"/>
        <v>6</v>
      </c>
      <c r="AF247" s="76">
        <f t="shared" si="336"/>
        <v>5</v>
      </c>
      <c r="AG247" s="76">
        <f t="shared" si="336"/>
        <v>4</v>
      </c>
      <c r="AH247" s="76">
        <f t="shared" si="336"/>
        <v>3</v>
      </c>
      <c r="AI247" s="76">
        <f t="shared" si="336"/>
        <v>2</v>
      </c>
      <c r="AJ247" s="76">
        <f t="shared" si="336"/>
        <v>1</v>
      </c>
      <c r="AK247" s="76">
        <f t="shared" si="336"/>
        <v>0</v>
      </c>
      <c r="AL247" s="76">
        <f t="shared" si="336"/>
        <v>-1</v>
      </c>
      <c r="AM247" s="76">
        <f t="shared" si="336"/>
        <v>-2</v>
      </c>
      <c r="AN247" s="76"/>
      <c r="AO247" s="78">
        <f t="shared" si="334"/>
        <v>0</v>
      </c>
      <c r="AP247" s="78">
        <f t="shared" si="334"/>
        <v>0</v>
      </c>
      <c r="AQ247" s="78">
        <f t="shared" si="334"/>
        <v>0</v>
      </c>
      <c r="AR247" s="78">
        <f t="shared" si="333"/>
        <v>0</v>
      </c>
      <c r="AS247" s="78">
        <f t="shared" si="333"/>
        <v>0</v>
      </c>
      <c r="AT247" s="78">
        <f t="shared" si="333"/>
        <v>0</v>
      </c>
      <c r="AU247" s="78">
        <f t="shared" si="333"/>
        <v>0</v>
      </c>
      <c r="AV247" s="78">
        <f t="shared" si="333"/>
        <v>0</v>
      </c>
      <c r="AW247" s="78">
        <f t="shared" si="333"/>
        <v>0</v>
      </c>
      <c r="AX247" s="78">
        <f t="shared" si="333"/>
        <v>0</v>
      </c>
      <c r="AY247" s="78">
        <f t="shared" si="333"/>
        <v>0</v>
      </c>
      <c r="AZ247" s="78">
        <f t="shared" si="333"/>
        <v>0</v>
      </c>
      <c r="BA247" s="78">
        <f t="shared" si="249"/>
        <v>2</v>
      </c>
      <c r="BB247" s="78">
        <f t="shared" si="249"/>
        <v>24</v>
      </c>
      <c r="BC247" s="78">
        <f t="shared" si="249"/>
        <v>244</v>
      </c>
      <c r="BD247" s="78">
        <f t="shared" si="249"/>
        <v>2440</v>
      </c>
      <c r="BE247" s="78">
        <f t="shared" si="249"/>
        <v>24400</v>
      </c>
      <c r="BF247" s="76"/>
      <c r="BG247" s="76">
        <f t="shared" si="273"/>
        <v>0</v>
      </c>
      <c r="BH247" s="78">
        <f t="shared" si="274"/>
        <v>0</v>
      </c>
      <c r="BI247" s="78">
        <f t="shared" si="275"/>
        <v>0</v>
      </c>
      <c r="BJ247" s="78">
        <f t="shared" si="276"/>
        <v>0</v>
      </c>
      <c r="BK247" s="78">
        <f t="shared" si="277"/>
        <v>0</v>
      </c>
      <c r="BL247" s="78">
        <f t="shared" si="278"/>
        <v>0</v>
      </c>
      <c r="BM247" s="78">
        <f t="shared" si="279"/>
        <v>0</v>
      </c>
      <c r="BN247" s="78">
        <f t="shared" si="280"/>
        <v>0</v>
      </c>
      <c r="BO247" s="78">
        <f t="shared" si="281"/>
        <v>0</v>
      </c>
      <c r="BP247" s="78">
        <f t="shared" si="282"/>
        <v>0</v>
      </c>
      <c r="BQ247" s="78">
        <f t="shared" si="283"/>
        <v>0</v>
      </c>
      <c r="BR247" s="78">
        <f t="shared" si="284"/>
        <v>0</v>
      </c>
      <c r="BS247" s="78">
        <f t="shared" si="285"/>
        <v>200</v>
      </c>
      <c r="BT247" s="78">
        <f t="shared" si="286"/>
        <v>40</v>
      </c>
      <c r="BU247" s="78">
        <f t="shared" si="287"/>
        <v>4</v>
      </c>
      <c r="BV247" s="78">
        <f t="shared" si="288"/>
        <v>0</v>
      </c>
      <c r="BW247" s="78">
        <f t="shared" si="289"/>
        <v>0</v>
      </c>
      <c r="BX247" s="76"/>
      <c r="BY247" s="76"/>
      <c r="BZ247" s="78">
        <f t="shared" si="290"/>
        <v>0</v>
      </c>
      <c r="CA247" s="78"/>
      <c r="CB247" s="78"/>
      <c r="CC247" s="78">
        <f t="shared" si="291"/>
        <v>0</v>
      </c>
      <c r="CD247" s="78"/>
      <c r="CE247" s="78"/>
      <c r="CF247" s="78">
        <f t="shared" si="292"/>
        <v>0</v>
      </c>
      <c r="CG247" s="76"/>
      <c r="CH247" s="78"/>
      <c r="CI247" s="78">
        <f t="shared" si="293"/>
        <v>0</v>
      </c>
      <c r="CJ247" s="76"/>
      <c r="CK247" s="78"/>
      <c r="CL247" s="78">
        <f t="shared" si="294"/>
        <v>44</v>
      </c>
      <c r="CM247" s="76"/>
      <c r="CN247" s="78">
        <f t="shared" si="295"/>
        <v>0</v>
      </c>
      <c r="CO247" s="76"/>
      <c r="CP247" s="76"/>
      <c r="CQ247" s="76" t="str">
        <f t="shared" si="296"/>
        <v/>
      </c>
      <c r="CR247" s="76" t="str">
        <f t="shared" si="297"/>
        <v/>
      </c>
      <c r="CS247" s="76" t="str">
        <f t="shared" si="298"/>
        <v xml:space="preserve">   billones</v>
      </c>
      <c r="CT247" s="76" t="str">
        <f t="shared" si="299"/>
        <v/>
      </c>
      <c r="CU247" s="76" t="str">
        <f t="shared" si="300"/>
        <v/>
      </c>
      <c r="CV247" s="76" t="str">
        <f t="shared" si="301"/>
        <v xml:space="preserve">  mil</v>
      </c>
      <c r="CW247" s="76" t="str">
        <f t="shared" si="302"/>
        <v/>
      </c>
      <c r="CX247" s="76" t="str">
        <f t="shared" si="303"/>
        <v/>
      </c>
      <c r="CY247" s="76" t="str">
        <f t="shared" si="304"/>
        <v xml:space="preserve">   millones</v>
      </c>
      <c r="CZ247" s="76" t="str">
        <f t="shared" si="305"/>
        <v/>
      </c>
      <c r="DA247" s="76" t="str">
        <f t="shared" si="306"/>
        <v/>
      </c>
      <c r="DB247" s="76" t="str">
        <f t="shared" si="307"/>
        <v xml:space="preserve">  mil</v>
      </c>
      <c r="DC247" s="76" t="str">
        <f t="shared" si="308"/>
        <v xml:space="preserve">Doscientos </v>
      </c>
      <c r="DD247" s="76" t="str">
        <f t="shared" si="309"/>
        <v xml:space="preserve">Cuarenta y </v>
      </c>
      <c r="DE247" s="76" t="str">
        <f t="shared" si="310"/>
        <v>Cuatro Pesos</v>
      </c>
      <c r="DF247" s="76" t="str">
        <f t="shared" si="311"/>
        <v xml:space="preserve">  Centavos</v>
      </c>
      <c r="DG247" s="76" t="str">
        <f t="shared" si="312"/>
        <v xml:space="preserve">  centavos</v>
      </c>
      <c r="DH247" s="76" t="str">
        <f t="shared" si="313"/>
        <v xml:space="preserve"> </v>
      </c>
      <c r="DI247" s="76" t="str">
        <f t="shared" si="314"/>
        <v/>
      </c>
      <c r="DJ247" s="76"/>
      <c r="DK247" s="76" t="str">
        <f t="shared" si="315"/>
        <v xml:space="preserve"> </v>
      </c>
      <c r="DL247" s="76" t="str">
        <f t="shared" si="316"/>
        <v/>
      </c>
      <c r="DM247" s="76"/>
      <c r="DN247" s="76" t="str">
        <f t="shared" si="317"/>
        <v xml:space="preserve"> </v>
      </c>
      <c r="DO247" s="76" t="str">
        <f t="shared" si="318"/>
        <v/>
      </c>
      <c r="DP247" s="76"/>
      <c r="DQ247" s="76" t="str">
        <f t="shared" si="319"/>
        <v xml:space="preserve"> </v>
      </c>
      <c r="DR247" s="76" t="str">
        <f t="shared" si="320"/>
        <v/>
      </c>
      <c r="DS247" s="76"/>
      <c r="DT247" s="76" t="e">
        <f t="shared" si="321"/>
        <v>#N/A</v>
      </c>
      <c r="DU247" s="76" t="str">
        <f t="shared" si="322"/>
        <v xml:space="preserve"> Pesos</v>
      </c>
      <c r="DV247" s="76" t="str">
        <f t="shared" si="323"/>
        <v xml:space="preserve"> </v>
      </c>
      <c r="DW247" s="76" t="str">
        <f t="shared" si="324"/>
        <v/>
      </c>
      <c r="DX247" s="76"/>
      <c r="DY247" s="76"/>
      <c r="DZ247" s="76"/>
      <c r="EA247" s="76" t="str">
        <f t="shared" si="325"/>
        <v xml:space="preserve"> </v>
      </c>
      <c r="EB247" s="76"/>
      <c r="EC247" s="76"/>
      <c r="ED247" s="76" t="str">
        <f t="shared" si="326"/>
        <v xml:space="preserve"> </v>
      </c>
      <c r="EE247" s="76"/>
      <c r="EF247" s="76"/>
      <c r="EG247" s="79" t="str">
        <f t="shared" si="327"/>
        <v xml:space="preserve"> </v>
      </c>
      <c r="EH247" s="76"/>
      <c r="EI247" s="76"/>
      <c r="EJ247" s="79" t="str">
        <f t="shared" si="328"/>
        <v xml:space="preserve"> </v>
      </c>
      <c r="EK247" s="76"/>
      <c r="EL247" s="76"/>
      <c r="EM247" s="79" t="str">
        <f t="shared" si="329"/>
        <v>Doscientos Cuarenta y Cuatro Pesos</v>
      </c>
      <c r="EN247" s="79"/>
      <c r="EO247" s="79" t="str">
        <f t="shared" si="330"/>
        <v xml:space="preserve"> </v>
      </c>
      <c r="EP247" s="76"/>
    </row>
    <row r="248" spans="1:146" hidden="1" x14ac:dyDescent="0.2">
      <c r="A248" s="74">
        <v>245</v>
      </c>
      <c r="B248" s="75" t="str">
        <f t="shared" si="260"/>
        <v>Doscientos Cuarenta y Cinco Pesos M/L</v>
      </c>
      <c r="C248" s="76"/>
      <c r="D248" s="77">
        <f t="shared" si="261"/>
        <v>245</v>
      </c>
      <c r="E248" s="76" t="str">
        <f t="shared" si="262"/>
        <v/>
      </c>
      <c r="F248" s="76" t="str">
        <f t="shared" si="263"/>
        <v xml:space="preserve"> Pesos</v>
      </c>
      <c r="G248" s="76" t="str">
        <f t="shared" si="264"/>
        <v xml:space="preserve">  billones</v>
      </c>
      <c r="H248" s="76"/>
      <c r="I248" s="76" t="str">
        <f t="shared" si="265"/>
        <v xml:space="preserve"> Pesos</v>
      </c>
      <c r="J248" s="76" t="s">
        <v>79</v>
      </c>
      <c r="K248" s="76"/>
      <c r="L248" s="76" t="str">
        <f t="shared" si="266"/>
        <v xml:space="preserve"> Pesos</v>
      </c>
      <c r="M248" s="76" t="str">
        <f t="shared" si="267"/>
        <v xml:space="preserve">  millones</v>
      </c>
      <c r="N248" s="76"/>
      <c r="O248" s="76" t="str">
        <f t="shared" si="268"/>
        <v xml:space="preserve"> Pesos</v>
      </c>
      <c r="P248" s="76" t="s">
        <v>79</v>
      </c>
      <c r="Q248" s="76"/>
      <c r="R248" s="76" t="str">
        <f t="shared" si="269"/>
        <v xml:space="preserve"> y </v>
      </c>
      <c r="S248" s="76" t="str">
        <f t="shared" si="270"/>
        <v xml:space="preserve"> Pesos</v>
      </c>
      <c r="T248" s="76" t="str">
        <f t="shared" si="271"/>
        <v xml:space="preserve"> Centavos</v>
      </c>
      <c r="U248" s="76" t="str">
        <f t="shared" si="272"/>
        <v xml:space="preserve"> centavos</v>
      </c>
      <c r="V248" s="76">
        <v>15</v>
      </c>
      <c r="W248" s="76">
        <v>14</v>
      </c>
      <c r="X248" s="76">
        <v>13</v>
      </c>
      <c r="Y248" s="76">
        <v>12</v>
      </c>
      <c r="Z248" s="76">
        <v>11</v>
      </c>
      <c r="AA248" s="76">
        <v>10</v>
      </c>
      <c r="AB248" s="76">
        <v>9</v>
      </c>
      <c r="AC248" s="76">
        <f t="shared" si="336"/>
        <v>8</v>
      </c>
      <c r="AD248" s="76">
        <f t="shared" si="336"/>
        <v>7</v>
      </c>
      <c r="AE248" s="76">
        <f t="shared" si="336"/>
        <v>6</v>
      </c>
      <c r="AF248" s="76">
        <f t="shared" si="336"/>
        <v>5</v>
      </c>
      <c r="AG248" s="76">
        <f t="shared" si="336"/>
        <v>4</v>
      </c>
      <c r="AH248" s="76">
        <f t="shared" si="336"/>
        <v>3</v>
      </c>
      <c r="AI248" s="76">
        <f t="shared" si="336"/>
        <v>2</v>
      </c>
      <c r="AJ248" s="76">
        <f t="shared" si="336"/>
        <v>1</v>
      </c>
      <c r="AK248" s="76">
        <f t="shared" si="336"/>
        <v>0</v>
      </c>
      <c r="AL248" s="76">
        <f t="shared" si="336"/>
        <v>-1</v>
      </c>
      <c r="AM248" s="76">
        <f t="shared" si="336"/>
        <v>-2</v>
      </c>
      <c r="AN248" s="76"/>
      <c r="AO248" s="78">
        <f t="shared" si="334"/>
        <v>0</v>
      </c>
      <c r="AP248" s="78">
        <f t="shared" si="334"/>
        <v>0</v>
      </c>
      <c r="AQ248" s="78">
        <f t="shared" si="334"/>
        <v>0</v>
      </c>
      <c r="AR248" s="78">
        <f t="shared" si="333"/>
        <v>0</v>
      </c>
      <c r="AS248" s="78">
        <f t="shared" si="333"/>
        <v>0</v>
      </c>
      <c r="AT248" s="78">
        <f t="shared" si="333"/>
        <v>0</v>
      </c>
      <c r="AU248" s="78">
        <f t="shared" si="333"/>
        <v>0</v>
      </c>
      <c r="AV248" s="78">
        <f t="shared" si="333"/>
        <v>0</v>
      </c>
      <c r="AW248" s="78">
        <f t="shared" si="333"/>
        <v>0</v>
      </c>
      <c r="AX248" s="78">
        <f t="shared" si="333"/>
        <v>0</v>
      </c>
      <c r="AY248" s="78">
        <f t="shared" si="333"/>
        <v>0</v>
      </c>
      <c r="AZ248" s="78">
        <f t="shared" si="333"/>
        <v>0</v>
      </c>
      <c r="BA248" s="78">
        <f t="shared" si="249"/>
        <v>2</v>
      </c>
      <c r="BB248" s="78">
        <f t="shared" si="249"/>
        <v>24</v>
      </c>
      <c r="BC248" s="78">
        <f t="shared" si="249"/>
        <v>245</v>
      </c>
      <c r="BD248" s="78">
        <f t="shared" si="249"/>
        <v>2450</v>
      </c>
      <c r="BE248" s="78">
        <f t="shared" si="249"/>
        <v>24500</v>
      </c>
      <c r="BF248" s="76"/>
      <c r="BG248" s="76">
        <f t="shared" si="273"/>
        <v>0</v>
      </c>
      <c r="BH248" s="78">
        <f t="shared" si="274"/>
        <v>0</v>
      </c>
      <c r="BI248" s="78">
        <f t="shared" si="275"/>
        <v>0</v>
      </c>
      <c r="BJ248" s="78">
        <f t="shared" si="276"/>
        <v>0</v>
      </c>
      <c r="BK248" s="78">
        <f t="shared" si="277"/>
        <v>0</v>
      </c>
      <c r="BL248" s="78">
        <f t="shared" si="278"/>
        <v>0</v>
      </c>
      <c r="BM248" s="78">
        <f t="shared" si="279"/>
        <v>0</v>
      </c>
      <c r="BN248" s="78">
        <f t="shared" si="280"/>
        <v>0</v>
      </c>
      <c r="BO248" s="78">
        <f t="shared" si="281"/>
        <v>0</v>
      </c>
      <c r="BP248" s="78">
        <f t="shared" si="282"/>
        <v>0</v>
      </c>
      <c r="BQ248" s="78">
        <f t="shared" si="283"/>
        <v>0</v>
      </c>
      <c r="BR248" s="78">
        <f t="shared" si="284"/>
        <v>0</v>
      </c>
      <c r="BS248" s="78">
        <f t="shared" si="285"/>
        <v>200</v>
      </c>
      <c r="BT248" s="78">
        <f t="shared" si="286"/>
        <v>40</v>
      </c>
      <c r="BU248" s="78">
        <f t="shared" si="287"/>
        <v>5</v>
      </c>
      <c r="BV248" s="78">
        <f t="shared" si="288"/>
        <v>0</v>
      </c>
      <c r="BW248" s="78">
        <f t="shared" si="289"/>
        <v>0</v>
      </c>
      <c r="BX248" s="76"/>
      <c r="BY248" s="76"/>
      <c r="BZ248" s="78">
        <f t="shared" si="290"/>
        <v>0</v>
      </c>
      <c r="CA248" s="78"/>
      <c r="CB248" s="78"/>
      <c r="CC248" s="78">
        <f t="shared" si="291"/>
        <v>0</v>
      </c>
      <c r="CD248" s="78"/>
      <c r="CE248" s="78"/>
      <c r="CF248" s="78">
        <f t="shared" si="292"/>
        <v>0</v>
      </c>
      <c r="CG248" s="76"/>
      <c r="CH248" s="78"/>
      <c r="CI248" s="78">
        <f t="shared" si="293"/>
        <v>0</v>
      </c>
      <c r="CJ248" s="76"/>
      <c r="CK248" s="78"/>
      <c r="CL248" s="78">
        <f t="shared" si="294"/>
        <v>45</v>
      </c>
      <c r="CM248" s="76"/>
      <c r="CN248" s="78">
        <f t="shared" si="295"/>
        <v>0</v>
      </c>
      <c r="CO248" s="76"/>
      <c r="CP248" s="76"/>
      <c r="CQ248" s="76" t="str">
        <f t="shared" si="296"/>
        <v/>
      </c>
      <c r="CR248" s="76" t="str">
        <f t="shared" si="297"/>
        <v/>
      </c>
      <c r="CS248" s="76" t="str">
        <f t="shared" si="298"/>
        <v xml:space="preserve">   billones</v>
      </c>
      <c r="CT248" s="76" t="str">
        <f t="shared" si="299"/>
        <v/>
      </c>
      <c r="CU248" s="76" t="str">
        <f t="shared" si="300"/>
        <v/>
      </c>
      <c r="CV248" s="76" t="str">
        <f t="shared" si="301"/>
        <v xml:space="preserve">  mil</v>
      </c>
      <c r="CW248" s="76" t="str">
        <f t="shared" si="302"/>
        <v/>
      </c>
      <c r="CX248" s="76" t="str">
        <f t="shared" si="303"/>
        <v/>
      </c>
      <c r="CY248" s="76" t="str">
        <f t="shared" si="304"/>
        <v xml:space="preserve">   millones</v>
      </c>
      <c r="CZ248" s="76" t="str">
        <f t="shared" si="305"/>
        <v/>
      </c>
      <c r="DA248" s="76" t="str">
        <f t="shared" si="306"/>
        <v/>
      </c>
      <c r="DB248" s="76" t="str">
        <f t="shared" si="307"/>
        <v xml:space="preserve">  mil</v>
      </c>
      <c r="DC248" s="76" t="str">
        <f t="shared" si="308"/>
        <v xml:space="preserve">Doscientos </v>
      </c>
      <c r="DD248" s="76" t="str">
        <f t="shared" si="309"/>
        <v xml:space="preserve">Cuarenta y </v>
      </c>
      <c r="DE248" s="76" t="str">
        <f t="shared" si="310"/>
        <v>Cinco Pesos</v>
      </c>
      <c r="DF248" s="76" t="str">
        <f t="shared" si="311"/>
        <v xml:space="preserve">  Centavos</v>
      </c>
      <c r="DG248" s="76" t="str">
        <f t="shared" si="312"/>
        <v xml:space="preserve">  centavos</v>
      </c>
      <c r="DH248" s="76" t="str">
        <f t="shared" si="313"/>
        <v xml:space="preserve"> </v>
      </c>
      <c r="DI248" s="76" t="str">
        <f t="shared" si="314"/>
        <v/>
      </c>
      <c r="DJ248" s="76"/>
      <c r="DK248" s="76" t="str">
        <f t="shared" si="315"/>
        <v xml:space="preserve"> </v>
      </c>
      <c r="DL248" s="76" t="str">
        <f t="shared" si="316"/>
        <v/>
      </c>
      <c r="DM248" s="76"/>
      <c r="DN248" s="76" t="str">
        <f t="shared" si="317"/>
        <v xml:space="preserve"> </v>
      </c>
      <c r="DO248" s="76" t="str">
        <f t="shared" si="318"/>
        <v/>
      </c>
      <c r="DP248" s="76"/>
      <c r="DQ248" s="76" t="str">
        <f t="shared" si="319"/>
        <v xml:space="preserve"> </v>
      </c>
      <c r="DR248" s="76" t="str">
        <f t="shared" si="320"/>
        <v/>
      </c>
      <c r="DS248" s="76"/>
      <c r="DT248" s="76" t="e">
        <f t="shared" si="321"/>
        <v>#N/A</v>
      </c>
      <c r="DU248" s="76" t="str">
        <f t="shared" si="322"/>
        <v xml:space="preserve"> Pesos</v>
      </c>
      <c r="DV248" s="76" t="str">
        <f t="shared" si="323"/>
        <v xml:space="preserve"> </v>
      </c>
      <c r="DW248" s="76" t="str">
        <f t="shared" si="324"/>
        <v/>
      </c>
      <c r="DX248" s="76"/>
      <c r="DY248" s="76"/>
      <c r="DZ248" s="76"/>
      <c r="EA248" s="76" t="str">
        <f t="shared" si="325"/>
        <v xml:space="preserve"> </v>
      </c>
      <c r="EB248" s="76"/>
      <c r="EC248" s="76"/>
      <c r="ED248" s="76" t="str">
        <f t="shared" si="326"/>
        <v xml:space="preserve"> </v>
      </c>
      <c r="EE248" s="76"/>
      <c r="EF248" s="76"/>
      <c r="EG248" s="79" t="str">
        <f t="shared" si="327"/>
        <v xml:space="preserve"> </v>
      </c>
      <c r="EH248" s="76"/>
      <c r="EI248" s="76"/>
      <c r="EJ248" s="79" t="str">
        <f t="shared" si="328"/>
        <v xml:space="preserve"> </v>
      </c>
      <c r="EK248" s="76"/>
      <c r="EL248" s="76"/>
      <c r="EM248" s="79" t="str">
        <f t="shared" si="329"/>
        <v>Doscientos Cuarenta y Cinco Pesos</v>
      </c>
      <c r="EN248" s="79"/>
      <c r="EO248" s="79" t="str">
        <f t="shared" si="330"/>
        <v xml:space="preserve"> </v>
      </c>
      <c r="EP248" s="76"/>
    </row>
    <row r="249" spans="1:146" hidden="1" x14ac:dyDescent="0.2">
      <c r="A249" s="74">
        <v>246</v>
      </c>
      <c r="B249" s="75" t="str">
        <f t="shared" si="260"/>
        <v>Doscientos Cuarenta y Seis Pesos M/L</v>
      </c>
      <c r="C249" s="76"/>
      <c r="D249" s="77">
        <f t="shared" si="261"/>
        <v>246</v>
      </c>
      <c r="E249" s="76" t="str">
        <f t="shared" si="262"/>
        <v/>
      </c>
      <c r="F249" s="76" t="str">
        <f t="shared" si="263"/>
        <v xml:space="preserve"> Pesos</v>
      </c>
      <c r="G249" s="76" t="str">
        <f t="shared" si="264"/>
        <v xml:space="preserve">  billones</v>
      </c>
      <c r="H249" s="76"/>
      <c r="I249" s="76" t="str">
        <f t="shared" si="265"/>
        <v xml:space="preserve"> Pesos</v>
      </c>
      <c r="J249" s="76" t="s">
        <v>79</v>
      </c>
      <c r="K249" s="76"/>
      <c r="L249" s="76" t="str">
        <f t="shared" si="266"/>
        <v xml:space="preserve"> Pesos</v>
      </c>
      <c r="M249" s="76" t="str">
        <f t="shared" si="267"/>
        <v xml:space="preserve">  millones</v>
      </c>
      <c r="N249" s="76"/>
      <c r="O249" s="76" t="str">
        <f t="shared" si="268"/>
        <v xml:space="preserve"> Pesos</v>
      </c>
      <c r="P249" s="76" t="s">
        <v>79</v>
      </c>
      <c r="Q249" s="76"/>
      <c r="R249" s="76" t="str">
        <f t="shared" si="269"/>
        <v xml:space="preserve"> y </v>
      </c>
      <c r="S249" s="76" t="str">
        <f t="shared" si="270"/>
        <v xml:space="preserve"> Pesos</v>
      </c>
      <c r="T249" s="76" t="str">
        <f t="shared" si="271"/>
        <v xml:space="preserve"> Centavos</v>
      </c>
      <c r="U249" s="76" t="str">
        <f t="shared" si="272"/>
        <v xml:space="preserve"> centavos</v>
      </c>
      <c r="V249" s="76">
        <v>15</v>
      </c>
      <c r="W249" s="76">
        <v>14</v>
      </c>
      <c r="X249" s="76">
        <v>13</v>
      </c>
      <c r="Y249" s="76">
        <v>12</v>
      </c>
      <c r="Z249" s="76">
        <v>11</v>
      </c>
      <c r="AA249" s="76">
        <v>10</v>
      </c>
      <c r="AB249" s="76">
        <v>9</v>
      </c>
      <c r="AC249" s="76">
        <f t="shared" si="336"/>
        <v>8</v>
      </c>
      <c r="AD249" s="76">
        <f t="shared" si="336"/>
        <v>7</v>
      </c>
      <c r="AE249" s="76">
        <f t="shared" si="336"/>
        <v>6</v>
      </c>
      <c r="AF249" s="76">
        <f t="shared" si="336"/>
        <v>5</v>
      </c>
      <c r="AG249" s="76">
        <f t="shared" si="336"/>
        <v>4</v>
      </c>
      <c r="AH249" s="76">
        <f t="shared" si="336"/>
        <v>3</v>
      </c>
      <c r="AI249" s="76">
        <f t="shared" si="336"/>
        <v>2</v>
      </c>
      <c r="AJ249" s="76">
        <f t="shared" si="336"/>
        <v>1</v>
      </c>
      <c r="AK249" s="76">
        <f t="shared" si="336"/>
        <v>0</v>
      </c>
      <c r="AL249" s="76">
        <f t="shared" si="336"/>
        <v>-1</v>
      </c>
      <c r="AM249" s="76">
        <f t="shared" si="336"/>
        <v>-2</v>
      </c>
      <c r="AN249" s="76"/>
      <c r="AO249" s="78">
        <f t="shared" si="334"/>
        <v>0</v>
      </c>
      <c r="AP249" s="78">
        <f t="shared" si="334"/>
        <v>0</v>
      </c>
      <c r="AQ249" s="78">
        <f t="shared" si="334"/>
        <v>0</v>
      </c>
      <c r="AR249" s="78">
        <f t="shared" si="333"/>
        <v>0</v>
      </c>
      <c r="AS249" s="78">
        <f t="shared" si="333"/>
        <v>0</v>
      </c>
      <c r="AT249" s="78">
        <f t="shared" si="333"/>
        <v>0</v>
      </c>
      <c r="AU249" s="78">
        <f t="shared" si="333"/>
        <v>0</v>
      </c>
      <c r="AV249" s="78">
        <f t="shared" si="333"/>
        <v>0</v>
      </c>
      <c r="AW249" s="78">
        <f t="shared" si="333"/>
        <v>0</v>
      </c>
      <c r="AX249" s="78">
        <f t="shared" si="333"/>
        <v>0</v>
      </c>
      <c r="AY249" s="78">
        <f t="shared" si="333"/>
        <v>0</v>
      </c>
      <c r="AZ249" s="78">
        <f t="shared" si="333"/>
        <v>0</v>
      </c>
      <c r="BA249" s="78">
        <f t="shared" si="249"/>
        <v>2</v>
      </c>
      <c r="BB249" s="78">
        <f t="shared" si="249"/>
        <v>24</v>
      </c>
      <c r="BC249" s="78">
        <f t="shared" si="249"/>
        <v>246</v>
      </c>
      <c r="BD249" s="78">
        <f t="shared" si="249"/>
        <v>2460</v>
      </c>
      <c r="BE249" s="78">
        <f t="shared" si="249"/>
        <v>24600</v>
      </c>
      <c r="BF249" s="76"/>
      <c r="BG249" s="76">
        <f t="shared" si="273"/>
        <v>0</v>
      </c>
      <c r="BH249" s="78">
        <f t="shared" si="274"/>
        <v>0</v>
      </c>
      <c r="BI249" s="78">
        <f t="shared" si="275"/>
        <v>0</v>
      </c>
      <c r="BJ249" s="78">
        <f t="shared" si="276"/>
        <v>0</v>
      </c>
      <c r="BK249" s="78">
        <f t="shared" si="277"/>
        <v>0</v>
      </c>
      <c r="BL249" s="78">
        <f t="shared" si="278"/>
        <v>0</v>
      </c>
      <c r="BM249" s="78">
        <f t="shared" si="279"/>
        <v>0</v>
      </c>
      <c r="BN249" s="78">
        <f t="shared" si="280"/>
        <v>0</v>
      </c>
      <c r="BO249" s="78">
        <f t="shared" si="281"/>
        <v>0</v>
      </c>
      <c r="BP249" s="78">
        <f t="shared" si="282"/>
        <v>0</v>
      </c>
      <c r="BQ249" s="78">
        <f t="shared" si="283"/>
        <v>0</v>
      </c>
      <c r="BR249" s="78">
        <f t="shared" si="284"/>
        <v>0</v>
      </c>
      <c r="BS249" s="78">
        <f t="shared" si="285"/>
        <v>200</v>
      </c>
      <c r="BT249" s="78">
        <f t="shared" si="286"/>
        <v>40</v>
      </c>
      <c r="BU249" s="78">
        <f t="shared" si="287"/>
        <v>6</v>
      </c>
      <c r="BV249" s="78">
        <f t="shared" si="288"/>
        <v>0</v>
      </c>
      <c r="BW249" s="78">
        <f t="shared" si="289"/>
        <v>0</v>
      </c>
      <c r="BX249" s="76"/>
      <c r="BY249" s="76"/>
      <c r="BZ249" s="78">
        <f t="shared" si="290"/>
        <v>0</v>
      </c>
      <c r="CA249" s="78"/>
      <c r="CB249" s="78"/>
      <c r="CC249" s="78">
        <f t="shared" si="291"/>
        <v>0</v>
      </c>
      <c r="CD249" s="78"/>
      <c r="CE249" s="78"/>
      <c r="CF249" s="78">
        <f t="shared" si="292"/>
        <v>0</v>
      </c>
      <c r="CG249" s="76"/>
      <c r="CH249" s="78"/>
      <c r="CI249" s="78">
        <f t="shared" si="293"/>
        <v>0</v>
      </c>
      <c r="CJ249" s="76"/>
      <c r="CK249" s="78"/>
      <c r="CL249" s="78">
        <f t="shared" si="294"/>
        <v>46</v>
      </c>
      <c r="CM249" s="76"/>
      <c r="CN249" s="78">
        <f t="shared" si="295"/>
        <v>0</v>
      </c>
      <c r="CO249" s="76"/>
      <c r="CP249" s="76"/>
      <c r="CQ249" s="76" t="str">
        <f t="shared" si="296"/>
        <v/>
      </c>
      <c r="CR249" s="76" t="str">
        <f t="shared" si="297"/>
        <v/>
      </c>
      <c r="CS249" s="76" t="str">
        <f t="shared" si="298"/>
        <v xml:space="preserve">   billones</v>
      </c>
      <c r="CT249" s="76" t="str">
        <f t="shared" si="299"/>
        <v/>
      </c>
      <c r="CU249" s="76" t="str">
        <f t="shared" si="300"/>
        <v/>
      </c>
      <c r="CV249" s="76" t="str">
        <f t="shared" si="301"/>
        <v xml:space="preserve">  mil</v>
      </c>
      <c r="CW249" s="76" t="str">
        <f t="shared" si="302"/>
        <v/>
      </c>
      <c r="CX249" s="76" t="str">
        <f t="shared" si="303"/>
        <v/>
      </c>
      <c r="CY249" s="76" t="str">
        <f t="shared" si="304"/>
        <v xml:space="preserve">   millones</v>
      </c>
      <c r="CZ249" s="76" t="str">
        <f t="shared" si="305"/>
        <v/>
      </c>
      <c r="DA249" s="76" t="str">
        <f t="shared" si="306"/>
        <v/>
      </c>
      <c r="DB249" s="76" t="str">
        <f t="shared" si="307"/>
        <v xml:space="preserve">  mil</v>
      </c>
      <c r="DC249" s="76" t="str">
        <f t="shared" si="308"/>
        <v xml:space="preserve">Doscientos </v>
      </c>
      <c r="DD249" s="76" t="str">
        <f t="shared" si="309"/>
        <v xml:space="preserve">Cuarenta y </v>
      </c>
      <c r="DE249" s="76" t="str">
        <f t="shared" si="310"/>
        <v>Seis Pesos</v>
      </c>
      <c r="DF249" s="76" t="str">
        <f t="shared" si="311"/>
        <v xml:space="preserve">  Centavos</v>
      </c>
      <c r="DG249" s="76" t="str">
        <f t="shared" si="312"/>
        <v xml:space="preserve">  centavos</v>
      </c>
      <c r="DH249" s="76" t="str">
        <f t="shared" si="313"/>
        <v xml:space="preserve"> </v>
      </c>
      <c r="DI249" s="76" t="str">
        <f t="shared" si="314"/>
        <v/>
      </c>
      <c r="DJ249" s="76"/>
      <c r="DK249" s="76" t="str">
        <f t="shared" si="315"/>
        <v xml:space="preserve"> </v>
      </c>
      <c r="DL249" s="76" t="str">
        <f t="shared" si="316"/>
        <v/>
      </c>
      <c r="DM249" s="76"/>
      <c r="DN249" s="76" t="str">
        <f t="shared" si="317"/>
        <v xml:space="preserve"> </v>
      </c>
      <c r="DO249" s="76" t="str">
        <f t="shared" si="318"/>
        <v/>
      </c>
      <c r="DP249" s="76"/>
      <c r="DQ249" s="76" t="str">
        <f t="shared" si="319"/>
        <v xml:space="preserve"> </v>
      </c>
      <c r="DR249" s="76" t="str">
        <f t="shared" si="320"/>
        <v/>
      </c>
      <c r="DS249" s="76"/>
      <c r="DT249" s="76" t="e">
        <f t="shared" si="321"/>
        <v>#N/A</v>
      </c>
      <c r="DU249" s="76" t="str">
        <f t="shared" si="322"/>
        <v xml:space="preserve"> Pesos</v>
      </c>
      <c r="DV249" s="76" t="str">
        <f t="shared" si="323"/>
        <v xml:space="preserve"> </v>
      </c>
      <c r="DW249" s="76" t="str">
        <f t="shared" si="324"/>
        <v/>
      </c>
      <c r="DX249" s="76"/>
      <c r="DY249" s="76"/>
      <c r="DZ249" s="76"/>
      <c r="EA249" s="76" t="str">
        <f t="shared" si="325"/>
        <v xml:space="preserve"> </v>
      </c>
      <c r="EB249" s="76"/>
      <c r="EC249" s="76"/>
      <c r="ED249" s="76" t="str">
        <f t="shared" si="326"/>
        <v xml:space="preserve"> </v>
      </c>
      <c r="EE249" s="76"/>
      <c r="EF249" s="76"/>
      <c r="EG249" s="79" t="str">
        <f t="shared" si="327"/>
        <v xml:space="preserve"> </v>
      </c>
      <c r="EH249" s="76"/>
      <c r="EI249" s="76"/>
      <c r="EJ249" s="79" t="str">
        <f t="shared" si="328"/>
        <v xml:space="preserve"> </v>
      </c>
      <c r="EK249" s="76"/>
      <c r="EL249" s="76"/>
      <c r="EM249" s="79" t="str">
        <f t="shared" si="329"/>
        <v>Doscientos Cuarenta y Seis Pesos</v>
      </c>
      <c r="EN249" s="79"/>
      <c r="EO249" s="79" t="str">
        <f t="shared" si="330"/>
        <v xml:space="preserve"> </v>
      </c>
      <c r="EP249" s="76"/>
    </row>
    <row r="250" spans="1:146" hidden="1" x14ac:dyDescent="0.2">
      <c r="A250" s="74">
        <v>247</v>
      </c>
      <c r="B250" s="75" t="str">
        <f t="shared" si="260"/>
        <v>Doscientos Cuarenta y Siete Pesos M/L</v>
      </c>
      <c r="C250" s="76"/>
      <c r="D250" s="77">
        <f t="shared" si="261"/>
        <v>247</v>
      </c>
      <c r="E250" s="76" t="str">
        <f t="shared" si="262"/>
        <v/>
      </c>
      <c r="F250" s="76" t="str">
        <f t="shared" si="263"/>
        <v xml:space="preserve"> Pesos</v>
      </c>
      <c r="G250" s="76" t="str">
        <f t="shared" si="264"/>
        <v xml:space="preserve">  billones</v>
      </c>
      <c r="H250" s="76"/>
      <c r="I250" s="76" t="str">
        <f t="shared" si="265"/>
        <v xml:space="preserve"> Pesos</v>
      </c>
      <c r="J250" s="76" t="s">
        <v>79</v>
      </c>
      <c r="K250" s="76"/>
      <c r="L250" s="76" t="str">
        <f t="shared" si="266"/>
        <v xml:space="preserve"> Pesos</v>
      </c>
      <c r="M250" s="76" t="str">
        <f t="shared" si="267"/>
        <v xml:space="preserve">  millones</v>
      </c>
      <c r="N250" s="76"/>
      <c r="O250" s="76" t="str">
        <f t="shared" si="268"/>
        <v xml:space="preserve"> Pesos</v>
      </c>
      <c r="P250" s="76" t="s">
        <v>79</v>
      </c>
      <c r="Q250" s="76"/>
      <c r="R250" s="76" t="str">
        <f t="shared" si="269"/>
        <v xml:space="preserve"> y </v>
      </c>
      <c r="S250" s="76" t="str">
        <f t="shared" si="270"/>
        <v xml:space="preserve"> Pesos</v>
      </c>
      <c r="T250" s="76" t="str">
        <f t="shared" si="271"/>
        <v xml:space="preserve"> Centavos</v>
      </c>
      <c r="U250" s="76" t="str">
        <f t="shared" si="272"/>
        <v xml:space="preserve"> centavos</v>
      </c>
      <c r="V250" s="76">
        <v>15</v>
      </c>
      <c r="W250" s="76">
        <v>14</v>
      </c>
      <c r="X250" s="76">
        <v>13</v>
      </c>
      <c r="Y250" s="76">
        <v>12</v>
      </c>
      <c r="Z250" s="76">
        <v>11</v>
      </c>
      <c r="AA250" s="76">
        <v>10</v>
      </c>
      <c r="AB250" s="76">
        <v>9</v>
      </c>
      <c r="AC250" s="76">
        <f t="shared" si="336"/>
        <v>8</v>
      </c>
      <c r="AD250" s="76">
        <f t="shared" si="336"/>
        <v>7</v>
      </c>
      <c r="AE250" s="76">
        <f t="shared" si="336"/>
        <v>6</v>
      </c>
      <c r="AF250" s="76">
        <f t="shared" si="336"/>
        <v>5</v>
      </c>
      <c r="AG250" s="76">
        <f t="shared" si="336"/>
        <v>4</v>
      </c>
      <c r="AH250" s="76">
        <f t="shared" si="336"/>
        <v>3</v>
      </c>
      <c r="AI250" s="76">
        <f t="shared" si="336"/>
        <v>2</v>
      </c>
      <c r="AJ250" s="76">
        <f t="shared" si="336"/>
        <v>1</v>
      </c>
      <c r="AK250" s="76">
        <f t="shared" si="336"/>
        <v>0</v>
      </c>
      <c r="AL250" s="76">
        <f t="shared" si="336"/>
        <v>-1</v>
      </c>
      <c r="AM250" s="76">
        <f t="shared" si="336"/>
        <v>-2</v>
      </c>
      <c r="AN250" s="76"/>
      <c r="AO250" s="78">
        <f t="shared" si="334"/>
        <v>0</v>
      </c>
      <c r="AP250" s="78">
        <f t="shared" si="334"/>
        <v>0</v>
      </c>
      <c r="AQ250" s="78">
        <f t="shared" si="334"/>
        <v>0</v>
      </c>
      <c r="AR250" s="78">
        <f t="shared" si="333"/>
        <v>0</v>
      </c>
      <c r="AS250" s="78">
        <f t="shared" si="333"/>
        <v>0</v>
      </c>
      <c r="AT250" s="78">
        <f t="shared" si="333"/>
        <v>0</v>
      </c>
      <c r="AU250" s="78">
        <f t="shared" si="333"/>
        <v>0</v>
      </c>
      <c r="AV250" s="78">
        <f t="shared" si="333"/>
        <v>0</v>
      </c>
      <c r="AW250" s="78">
        <f t="shared" si="333"/>
        <v>0</v>
      </c>
      <c r="AX250" s="78">
        <f t="shared" si="333"/>
        <v>0</v>
      </c>
      <c r="AY250" s="78">
        <f t="shared" si="333"/>
        <v>0</v>
      </c>
      <c r="AZ250" s="78">
        <f t="shared" si="333"/>
        <v>0</v>
      </c>
      <c r="BA250" s="78">
        <f t="shared" si="249"/>
        <v>2</v>
      </c>
      <c r="BB250" s="78">
        <f t="shared" si="249"/>
        <v>24</v>
      </c>
      <c r="BC250" s="78">
        <f t="shared" si="249"/>
        <v>247</v>
      </c>
      <c r="BD250" s="78">
        <f t="shared" si="249"/>
        <v>2470</v>
      </c>
      <c r="BE250" s="78">
        <f t="shared" si="249"/>
        <v>24700</v>
      </c>
      <c r="BF250" s="76"/>
      <c r="BG250" s="76">
        <f t="shared" si="273"/>
        <v>0</v>
      </c>
      <c r="BH250" s="78">
        <f t="shared" si="274"/>
        <v>0</v>
      </c>
      <c r="BI250" s="78">
        <f t="shared" si="275"/>
        <v>0</v>
      </c>
      <c r="BJ250" s="78">
        <f t="shared" si="276"/>
        <v>0</v>
      </c>
      <c r="BK250" s="78">
        <f t="shared" si="277"/>
        <v>0</v>
      </c>
      <c r="BL250" s="78">
        <f t="shared" si="278"/>
        <v>0</v>
      </c>
      <c r="BM250" s="78">
        <f t="shared" si="279"/>
        <v>0</v>
      </c>
      <c r="BN250" s="78">
        <f t="shared" si="280"/>
        <v>0</v>
      </c>
      <c r="BO250" s="78">
        <f t="shared" si="281"/>
        <v>0</v>
      </c>
      <c r="BP250" s="78">
        <f t="shared" si="282"/>
        <v>0</v>
      </c>
      <c r="BQ250" s="78">
        <f t="shared" si="283"/>
        <v>0</v>
      </c>
      <c r="BR250" s="78">
        <f t="shared" si="284"/>
        <v>0</v>
      </c>
      <c r="BS250" s="78">
        <f t="shared" si="285"/>
        <v>200</v>
      </c>
      <c r="BT250" s="78">
        <f t="shared" si="286"/>
        <v>40</v>
      </c>
      <c r="BU250" s="78">
        <f t="shared" si="287"/>
        <v>7</v>
      </c>
      <c r="BV250" s="78">
        <f t="shared" si="288"/>
        <v>0</v>
      </c>
      <c r="BW250" s="78">
        <f t="shared" si="289"/>
        <v>0</v>
      </c>
      <c r="BX250" s="76"/>
      <c r="BY250" s="76"/>
      <c r="BZ250" s="78">
        <f t="shared" si="290"/>
        <v>0</v>
      </c>
      <c r="CA250" s="78"/>
      <c r="CB250" s="78"/>
      <c r="CC250" s="78">
        <f t="shared" si="291"/>
        <v>0</v>
      </c>
      <c r="CD250" s="78"/>
      <c r="CE250" s="78"/>
      <c r="CF250" s="78">
        <f t="shared" si="292"/>
        <v>0</v>
      </c>
      <c r="CG250" s="76"/>
      <c r="CH250" s="78"/>
      <c r="CI250" s="78">
        <f t="shared" si="293"/>
        <v>0</v>
      </c>
      <c r="CJ250" s="76"/>
      <c r="CK250" s="78"/>
      <c r="CL250" s="78">
        <f t="shared" si="294"/>
        <v>47</v>
      </c>
      <c r="CM250" s="76"/>
      <c r="CN250" s="78">
        <f t="shared" si="295"/>
        <v>0</v>
      </c>
      <c r="CO250" s="76"/>
      <c r="CP250" s="76"/>
      <c r="CQ250" s="76" t="str">
        <f t="shared" si="296"/>
        <v/>
      </c>
      <c r="CR250" s="76" t="str">
        <f t="shared" si="297"/>
        <v/>
      </c>
      <c r="CS250" s="76" t="str">
        <f t="shared" si="298"/>
        <v xml:space="preserve">   billones</v>
      </c>
      <c r="CT250" s="76" t="str">
        <f t="shared" si="299"/>
        <v/>
      </c>
      <c r="CU250" s="76" t="str">
        <f t="shared" si="300"/>
        <v/>
      </c>
      <c r="CV250" s="76" t="str">
        <f t="shared" si="301"/>
        <v xml:space="preserve">  mil</v>
      </c>
      <c r="CW250" s="76" t="str">
        <f t="shared" si="302"/>
        <v/>
      </c>
      <c r="CX250" s="76" t="str">
        <f t="shared" si="303"/>
        <v/>
      </c>
      <c r="CY250" s="76" t="str">
        <f t="shared" si="304"/>
        <v xml:space="preserve">   millones</v>
      </c>
      <c r="CZ250" s="76" t="str">
        <f t="shared" si="305"/>
        <v/>
      </c>
      <c r="DA250" s="76" t="str">
        <f t="shared" si="306"/>
        <v/>
      </c>
      <c r="DB250" s="76" t="str">
        <f t="shared" si="307"/>
        <v xml:space="preserve">  mil</v>
      </c>
      <c r="DC250" s="76" t="str">
        <f t="shared" si="308"/>
        <v xml:space="preserve">Doscientos </v>
      </c>
      <c r="DD250" s="76" t="str">
        <f t="shared" si="309"/>
        <v xml:space="preserve">Cuarenta y </v>
      </c>
      <c r="DE250" s="76" t="str">
        <f t="shared" si="310"/>
        <v>Siete Pesos</v>
      </c>
      <c r="DF250" s="76" t="str">
        <f t="shared" si="311"/>
        <v xml:space="preserve">  Centavos</v>
      </c>
      <c r="DG250" s="76" t="str">
        <f t="shared" si="312"/>
        <v xml:space="preserve">  centavos</v>
      </c>
      <c r="DH250" s="76" t="str">
        <f t="shared" si="313"/>
        <v xml:space="preserve"> </v>
      </c>
      <c r="DI250" s="76" t="str">
        <f t="shared" si="314"/>
        <v/>
      </c>
      <c r="DJ250" s="76"/>
      <c r="DK250" s="76" t="str">
        <f t="shared" si="315"/>
        <v xml:space="preserve"> </v>
      </c>
      <c r="DL250" s="76" t="str">
        <f t="shared" si="316"/>
        <v/>
      </c>
      <c r="DM250" s="76"/>
      <c r="DN250" s="76" t="str">
        <f t="shared" si="317"/>
        <v xml:space="preserve"> </v>
      </c>
      <c r="DO250" s="76" t="str">
        <f t="shared" si="318"/>
        <v/>
      </c>
      <c r="DP250" s="76"/>
      <c r="DQ250" s="76" t="str">
        <f t="shared" si="319"/>
        <v xml:space="preserve"> </v>
      </c>
      <c r="DR250" s="76" t="str">
        <f t="shared" si="320"/>
        <v/>
      </c>
      <c r="DS250" s="76"/>
      <c r="DT250" s="76" t="e">
        <f t="shared" si="321"/>
        <v>#N/A</v>
      </c>
      <c r="DU250" s="76" t="str">
        <f t="shared" si="322"/>
        <v xml:space="preserve"> Pesos</v>
      </c>
      <c r="DV250" s="76" t="str">
        <f t="shared" si="323"/>
        <v xml:space="preserve"> </v>
      </c>
      <c r="DW250" s="76" t="str">
        <f t="shared" si="324"/>
        <v/>
      </c>
      <c r="DX250" s="76"/>
      <c r="DY250" s="76"/>
      <c r="DZ250" s="76"/>
      <c r="EA250" s="76" t="str">
        <f t="shared" si="325"/>
        <v xml:space="preserve"> </v>
      </c>
      <c r="EB250" s="76"/>
      <c r="EC250" s="76"/>
      <c r="ED250" s="76" t="str">
        <f t="shared" si="326"/>
        <v xml:space="preserve"> </v>
      </c>
      <c r="EE250" s="76"/>
      <c r="EF250" s="76"/>
      <c r="EG250" s="79" t="str">
        <f t="shared" si="327"/>
        <v xml:space="preserve"> </v>
      </c>
      <c r="EH250" s="76"/>
      <c r="EI250" s="76"/>
      <c r="EJ250" s="79" t="str">
        <f t="shared" si="328"/>
        <v xml:space="preserve"> </v>
      </c>
      <c r="EK250" s="76"/>
      <c r="EL250" s="76"/>
      <c r="EM250" s="79" t="str">
        <f t="shared" si="329"/>
        <v>Doscientos Cuarenta y Siete Pesos</v>
      </c>
      <c r="EN250" s="79"/>
      <c r="EO250" s="79" t="str">
        <f t="shared" si="330"/>
        <v xml:space="preserve"> </v>
      </c>
      <c r="EP250" s="76"/>
    </row>
    <row r="251" spans="1:146" hidden="1" x14ac:dyDescent="0.2">
      <c r="A251" s="74">
        <v>248</v>
      </c>
      <c r="B251" s="75" t="str">
        <f t="shared" si="260"/>
        <v>Doscientos Cuarenta y Ocho Pesos M/L</v>
      </c>
      <c r="C251" s="76"/>
      <c r="D251" s="77">
        <f t="shared" si="261"/>
        <v>248</v>
      </c>
      <c r="E251" s="76" t="str">
        <f t="shared" si="262"/>
        <v/>
      </c>
      <c r="F251" s="76" t="str">
        <f t="shared" si="263"/>
        <v xml:space="preserve"> Pesos</v>
      </c>
      <c r="G251" s="76" t="str">
        <f t="shared" si="264"/>
        <v xml:space="preserve">  billones</v>
      </c>
      <c r="H251" s="76"/>
      <c r="I251" s="76" t="str">
        <f t="shared" si="265"/>
        <v xml:space="preserve"> Pesos</v>
      </c>
      <c r="J251" s="76" t="s">
        <v>79</v>
      </c>
      <c r="K251" s="76"/>
      <c r="L251" s="76" t="str">
        <f t="shared" si="266"/>
        <v xml:space="preserve"> Pesos</v>
      </c>
      <c r="M251" s="76" t="str">
        <f t="shared" si="267"/>
        <v xml:space="preserve">  millones</v>
      </c>
      <c r="N251" s="76"/>
      <c r="O251" s="76" t="str">
        <f t="shared" si="268"/>
        <v xml:space="preserve"> Pesos</v>
      </c>
      <c r="P251" s="76" t="s">
        <v>79</v>
      </c>
      <c r="Q251" s="76"/>
      <c r="R251" s="76" t="str">
        <f t="shared" si="269"/>
        <v xml:space="preserve"> y </v>
      </c>
      <c r="S251" s="76" t="str">
        <f t="shared" si="270"/>
        <v xml:space="preserve"> Pesos</v>
      </c>
      <c r="T251" s="76" t="str">
        <f t="shared" si="271"/>
        <v xml:space="preserve"> Centavos</v>
      </c>
      <c r="U251" s="76" t="str">
        <f t="shared" si="272"/>
        <v xml:space="preserve"> centavos</v>
      </c>
      <c r="V251" s="76">
        <v>15</v>
      </c>
      <c r="W251" s="76">
        <v>14</v>
      </c>
      <c r="X251" s="76">
        <v>13</v>
      </c>
      <c r="Y251" s="76">
        <v>12</v>
      </c>
      <c r="Z251" s="76">
        <v>11</v>
      </c>
      <c r="AA251" s="76">
        <v>10</v>
      </c>
      <c r="AB251" s="76">
        <v>9</v>
      </c>
      <c r="AC251" s="76">
        <f t="shared" si="336"/>
        <v>8</v>
      </c>
      <c r="AD251" s="76">
        <f t="shared" si="336"/>
        <v>7</v>
      </c>
      <c r="AE251" s="76">
        <f t="shared" si="336"/>
        <v>6</v>
      </c>
      <c r="AF251" s="76">
        <f t="shared" si="336"/>
        <v>5</v>
      </c>
      <c r="AG251" s="76">
        <f t="shared" si="336"/>
        <v>4</v>
      </c>
      <c r="AH251" s="76">
        <f t="shared" si="336"/>
        <v>3</v>
      </c>
      <c r="AI251" s="76">
        <f t="shared" si="336"/>
        <v>2</v>
      </c>
      <c r="AJ251" s="76">
        <f t="shared" si="336"/>
        <v>1</v>
      </c>
      <c r="AK251" s="76">
        <f t="shared" si="336"/>
        <v>0</v>
      </c>
      <c r="AL251" s="76">
        <f t="shared" si="336"/>
        <v>-1</v>
      </c>
      <c r="AM251" s="76">
        <f t="shared" si="336"/>
        <v>-2</v>
      </c>
      <c r="AN251" s="76"/>
      <c r="AO251" s="78">
        <f t="shared" si="334"/>
        <v>0</v>
      </c>
      <c r="AP251" s="78">
        <f t="shared" si="334"/>
        <v>0</v>
      </c>
      <c r="AQ251" s="78">
        <f t="shared" si="334"/>
        <v>0</v>
      </c>
      <c r="AR251" s="78">
        <f t="shared" si="333"/>
        <v>0</v>
      </c>
      <c r="AS251" s="78">
        <f t="shared" si="333"/>
        <v>0</v>
      </c>
      <c r="AT251" s="78">
        <f t="shared" si="333"/>
        <v>0</v>
      </c>
      <c r="AU251" s="78">
        <f t="shared" si="333"/>
        <v>0</v>
      </c>
      <c r="AV251" s="78">
        <f t="shared" si="333"/>
        <v>0</v>
      </c>
      <c r="AW251" s="78">
        <f t="shared" si="333"/>
        <v>0</v>
      </c>
      <c r="AX251" s="78">
        <f t="shared" si="333"/>
        <v>0</v>
      </c>
      <c r="AY251" s="78">
        <f t="shared" si="333"/>
        <v>0</v>
      </c>
      <c r="AZ251" s="78">
        <f t="shared" si="333"/>
        <v>0</v>
      </c>
      <c r="BA251" s="78">
        <f t="shared" si="249"/>
        <v>2</v>
      </c>
      <c r="BB251" s="78">
        <f t="shared" si="249"/>
        <v>24</v>
      </c>
      <c r="BC251" s="78">
        <f t="shared" si="249"/>
        <v>248</v>
      </c>
      <c r="BD251" s="78">
        <f t="shared" si="249"/>
        <v>2480</v>
      </c>
      <c r="BE251" s="78">
        <f t="shared" si="249"/>
        <v>24800</v>
      </c>
      <c r="BF251" s="76"/>
      <c r="BG251" s="76">
        <f t="shared" si="273"/>
        <v>0</v>
      </c>
      <c r="BH251" s="78">
        <f t="shared" si="274"/>
        <v>0</v>
      </c>
      <c r="BI251" s="78">
        <f t="shared" si="275"/>
        <v>0</v>
      </c>
      <c r="BJ251" s="78">
        <f t="shared" si="276"/>
        <v>0</v>
      </c>
      <c r="BK251" s="78">
        <f t="shared" si="277"/>
        <v>0</v>
      </c>
      <c r="BL251" s="78">
        <f t="shared" si="278"/>
        <v>0</v>
      </c>
      <c r="BM251" s="78">
        <f t="shared" si="279"/>
        <v>0</v>
      </c>
      <c r="BN251" s="78">
        <f t="shared" si="280"/>
        <v>0</v>
      </c>
      <c r="BO251" s="78">
        <f t="shared" si="281"/>
        <v>0</v>
      </c>
      <c r="BP251" s="78">
        <f t="shared" si="282"/>
        <v>0</v>
      </c>
      <c r="BQ251" s="78">
        <f t="shared" si="283"/>
        <v>0</v>
      </c>
      <c r="BR251" s="78">
        <f t="shared" si="284"/>
        <v>0</v>
      </c>
      <c r="BS251" s="78">
        <f t="shared" si="285"/>
        <v>200</v>
      </c>
      <c r="BT251" s="78">
        <f t="shared" si="286"/>
        <v>40</v>
      </c>
      <c r="BU251" s="78">
        <f t="shared" si="287"/>
        <v>8</v>
      </c>
      <c r="BV251" s="78">
        <f t="shared" si="288"/>
        <v>0</v>
      </c>
      <c r="BW251" s="78">
        <f t="shared" si="289"/>
        <v>0</v>
      </c>
      <c r="BX251" s="76"/>
      <c r="BY251" s="76"/>
      <c r="BZ251" s="78">
        <f t="shared" si="290"/>
        <v>0</v>
      </c>
      <c r="CA251" s="78"/>
      <c r="CB251" s="78"/>
      <c r="CC251" s="78">
        <f t="shared" si="291"/>
        <v>0</v>
      </c>
      <c r="CD251" s="78"/>
      <c r="CE251" s="78"/>
      <c r="CF251" s="78">
        <f t="shared" si="292"/>
        <v>0</v>
      </c>
      <c r="CG251" s="76"/>
      <c r="CH251" s="78"/>
      <c r="CI251" s="78">
        <f t="shared" si="293"/>
        <v>0</v>
      </c>
      <c r="CJ251" s="76"/>
      <c r="CK251" s="78"/>
      <c r="CL251" s="78">
        <f t="shared" si="294"/>
        <v>48</v>
      </c>
      <c r="CM251" s="76"/>
      <c r="CN251" s="78">
        <f t="shared" si="295"/>
        <v>0</v>
      </c>
      <c r="CO251" s="76"/>
      <c r="CP251" s="76"/>
      <c r="CQ251" s="76" t="str">
        <f t="shared" si="296"/>
        <v/>
      </c>
      <c r="CR251" s="76" t="str">
        <f t="shared" si="297"/>
        <v/>
      </c>
      <c r="CS251" s="76" t="str">
        <f t="shared" si="298"/>
        <v xml:space="preserve">   billones</v>
      </c>
      <c r="CT251" s="76" t="str">
        <f t="shared" si="299"/>
        <v/>
      </c>
      <c r="CU251" s="76" t="str">
        <f t="shared" si="300"/>
        <v/>
      </c>
      <c r="CV251" s="76" t="str">
        <f t="shared" si="301"/>
        <v xml:space="preserve">  mil</v>
      </c>
      <c r="CW251" s="76" t="str">
        <f t="shared" si="302"/>
        <v/>
      </c>
      <c r="CX251" s="76" t="str">
        <f t="shared" si="303"/>
        <v/>
      </c>
      <c r="CY251" s="76" t="str">
        <f t="shared" si="304"/>
        <v xml:space="preserve">   millones</v>
      </c>
      <c r="CZ251" s="76" t="str">
        <f t="shared" si="305"/>
        <v/>
      </c>
      <c r="DA251" s="76" t="str">
        <f t="shared" si="306"/>
        <v/>
      </c>
      <c r="DB251" s="76" t="str">
        <f t="shared" si="307"/>
        <v xml:space="preserve">  mil</v>
      </c>
      <c r="DC251" s="76" t="str">
        <f t="shared" si="308"/>
        <v xml:space="preserve">Doscientos </v>
      </c>
      <c r="DD251" s="76" t="str">
        <f t="shared" si="309"/>
        <v xml:space="preserve">Cuarenta y </v>
      </c>
      <c r="DE251" s="76" t="str">
        <f t="shared" si="310"/>
        <v>Ocho Pesos</v>
      </c>
      <c r="DF251" s="76" t="str">
        <f t="shared" si="311"/>
        <v xml:space="preserve">  Centavos</v>
      </c>
      <c r="DG251" s="76" t="str">
        <f t="shared" si="312"/>
        <v xml:space="preserve">  centavos</v>
      </c>
      <c r="DH251" s="76" t="str">
        <f t="shared" si="313"/>
        <v xml:space="preserve"> </v>
      </c>
      <c r="DI251" s="76" t="str">
        <f t="shared" si="314"/>
        <v/>
      </c>
      <c r="DJ251" s="76"/>
      <c r="DK251" s="76" t="str">
        <f t="shared" si="315"/>
        <v xml:space="preserve"> </v>
      </c>
      <c r="DL251" s="76" t="str">
        <f t="shared" si="316"/>
        <v/>
      </c>
      <c r="DM251" s="76"/>
      <c r="DN251" s="76" t="str">
        <f t="shared" si="317"/>
        <v xml:space="preserve"> </v>
      </c>
      <c r="DO251" s="76" t="str">
        <f t="shared" si="318"/>
        <v/>
      </c>
      <c r="DP251" s="76"/>
      <c r="DQ251" s="76" t="str">
        <f t="shared" si="319"/>
        <v xml:space="preserve"> </v>
      </c>
      <c r="DR251" s="76" t="str">
        <f t="shared" si="320"/>
        <v/>
      </c>
      <c r="DS251" s="76"/>
      <c r="DT251" s="76" t="e">
        <f t="shared" si="321"/>
        <v>#N/A</v>
      </c>
      <c r="DU251" s="76" t="str">
        <f t="shared" si="322"/>
        <v xml:space="preserve"> Pesos</v>
      </c>
      <c r="DV251" s="76" t="str">
        <f t="shared" si="323"/>
        <v xml:space="preserve"> </v>
      </c>
      <c r="DW251" s="76" t="str">
        <f t="shared" si="324"/>
        <v/>
      </c>
      <c r="DX251" s="76"/>
      <c r="DY251" s="76"/>
      <c r="DZ251" s="76"/>
      <c r="EA251" s="76" t="str">
        <f t="shared" si="325"/>
        <v xml:space="preserve"> </v>
      </c>
      <c r="EB251" s="76"/>
      <c r="EC251" s="76"/>
      <c r="ED251" s="76" t="str">
        <f t="shared" si="326"/>
        <v xml:space="preserve"> </v>
      </c>
      <c r="EE251" s="76"/>
      <c r="EF251" s="76"/>
      <c r="EG251" s="79" t="str">
        <f t="shared" si="327"/>
        <v xml:space="preserve"> </v>
      </c>
      <c r="EH251" s="76"/>
      <c r="EI251" s="76"/>
      <c r="EJ251" s="79" t="str">
        <f t="shared" si="328"/>
        <v xml:space="preserve"> </v>
      </c>
      <c r="EK251" s="76"/>
      <c r="EL251" s="76"/>
      <c r="EM251" s="79" t="str">
        <f t="shared" si="329"/>
        <v>Doscientos Cuarenta y Ocho Pesos</v>
      </c>
      <c r="EN251" s="79"/>
      <c r="EO251" s="79" t="str">
        <f t="shared" si="330"/>
        <v xml:space="preserve"> </v>
      </c>
      <c r="EP251" s="76"/>
    </row>
    <row r="252" spans="1:146" hidden="1" x14ac:dyDescent="0.2">
      <c r="A252" s="74">
        <v>249</v>
      </c>
      <c r="B252" s="75" t="str">
        <f t="shared" si="260"/>
        <v>Doscientos Cuarenta y Nueve Pesos M/L</v>
      </c>
      <c r="C252" s="76"/>
      <c r="D252" s="77">
        <f t="shared" si="261"/>
        <v>249</v>
      </c>
      <c r="E252" s="76" t="str">
        <f t="shared" si="262"/>
        <v/>
      </c>
      <c r="F252" s="76" t="str">
        <f t="shared" si="263"/>
        <v xml:space="preserve"> Pesos</v>
      </c>
      <c r="G252" s="76" t="str">
        <f t="shared" si="264"/>
        <v xml:space="preserve">  billones</v>
      </c>
      <c r="H252" s="76"/>
      <c r="I252" s="76" t="str">
        <f t="shared" si="265"/>
        <v xml:space="preserve"> Pesos</v>
      </c>
      <c r="J252" s="76" t="s">
        <v>79</v>
      </c>
      <c r="K252" s="76"/>
      <c r="L252" s="76" t="str">
        <f t="shared" si="266"/>
        <v xml:space="preserve"> Pesos</v>
      </c>
      <c r="M252" s="76" t="str">
        <f t="shared" si="267"/>
        <v xml:space="preserve">  millones</v>
      </c>
      <c r="N252" s="76"/>
      <c r="O252" s="76" t="str">
        <f t="shared" si="268"/>
        <v xml:space="preserve"> Pesos</v>
      </c>
      <c r="P252" s="76" t="s">
        <v>79</v>
      </c>
      <c r="Q252" s="76"/>
      <c r="R252" s="76" t="str">
        <f t="shared" si="269"/>
        <v xml:space="preserve"> y </v>
      </c>
      <c r="S252" s="76" t="str">
        <f t="shared" si="270"/>
        <v xml:space="preserve"> Pesos</v>
      </c>
      <c r="T252" s="76" t="str">
        <f t="shared" si="271"/>
        <v xml:space="preserve"> Centavos</v>
      </c>
      <c r="U252" s="76" t="str">
        <f t="shared" si="272"/>
        <v xml:space="preserve"> centavos</v>
      </c>
      <c r="V252" s="76">
        <v>15</v>
      </c>
      <c r="W252" s="76">
        <v>14</v>
      </c>
      <c r="X252" s="76">
        <v>13</v>
      </c>
      <c r="Y252" s="76">
        <v>12</v>
      </c>
      <c r="Z252" s="76">
        <v>11</v>
      </c>
      <c r="AA252" s="76">
        <v>10</v>
      </c>
      <c r="AB252" s="76">
        <v>9</v>
      </c>
      <c r="AC252" s="76">
        <f t="shared" si="336"/>
        <v>8</v>
      </c>
      <c r="AD252" s="76">
        <f t="shared" si="336"/>
        <v>7</v>
      </c>
      <c r="AE252" s="76">
        <f t="shared" si="336"/>
        <v>6</v>
      </c>
      <c r="AF252" s="76">
        <f t="shared" si="336"/>
        <v>5</v>
      </c>
      <c r="AG252" s="76">
        <f t="shared" si="336"/>
        <v>4</v>
      </c>
      <c r="AH252" s="76">
        <f t="shared" si="336"/>
        <v>3</v>
      </c>
      <c r="AI252" s="76">
        <f t="shared" si="336"/>
        <v>2</v>
      </c>
      <c r="AJ252" s="76">
        <f t="shared" si="336"/>
        <v>1</v>
      </c>
      <c r="AK252" s="76">
        <f t="shared" si="336"/>
        <v>0</v>
      </c>
      <c r="AL252" s="76">
        <f t="shared" si="336"/>
        <v>-1</v>
      </c>
      <c r="AM252" s="76">
        <f t="shared" si="336"/>
        <v>-2</v>
      </c>
      <c r="AN252" s="76"/>
      <c r="AO252" s="78">
        <f t="shared" si="334"/>
        <v>0</v>
      </c>
      <c r="AP252" s="78">
        <f t="shared" si="334"/>
        <v>0</v>
      </c>
      <c r="AQ252" s="78">
        <f t="shared" si="334"/>
        <v>0</v>
      </c>
      <c r="AR252" s="78">
        <f t="shared" si="333"/>
        <v>0</v>
      </c>
      <c r="AS252" s="78">
        <f t="shared" si="333"/>
        <v>0</v>
      </c>
      <c r="AT252" s="78">
        <f t="shared" si="333"/>
        <v>0</v>
      </c>
      <c r="AU252" s="78">
        <f t="shared" si="333"/>
        <v>0</v>
      </c>
      <c r="AV252" s="78">
        <f t="shared" si="333"/>
        <v>0</v>
      </c>
      <c r="AW252" s="78">
        <f t="shared" si="333"/>
        <v>0</v>
      </c>
      <c r="AX252" s="78">
        <f t="shared" si="333"/>
        <v>0</v>
      </c>
      <c r="AY252" s="78">
        <f t="shared" si="333"/>
        <v>0</v>
      </c>
      <c r="AZ252" s="78">
        <f t="shared" si="333"/>
        <v>0</v>
      </c>
      <c r="BA252" s="78">
        <f t="shared" si="249"/>
        <v>2</v>
      </c>
      <c r="BB252" s="78">
        <f t="shared" si="249"/>
        <v>24</v>
      </c>
      <c r="BC252" s="78">
        <f t="shared" si="249"/>
        <v>249</v>
      </c>
      <c r="BD252" s="78">
        <f t="shared" si="249"/>
        <v>2490</v>
      </c>
      <c r="BE252" s="78">
        <f t="shared" si="249"/>
        <v>24900</v>
      </c>
      <c r="BF252" s="76"/>
      <c r="BG252" s="76">
        <f t="shared" si="273"/>
        <v>0</v>
      </c>
      <c r="BH252" s="78">
        <f t="shared" si="274"/>
        <v>0</v>
      </c>
      <c r="BI252" s="78">
        <f t="shared" si="275"/>
        <v>0</v>
      </c>
      <c r="BJ252" s="78">
        <f t="shared" si="276"/>
        <v>0</v>
      </c>
      <c r="BK252" s="78">
        <f t="shared" si="277"/>
        <v>0</v>
      </c>
      <c r="BL252" s="78">
        <f t="shared" si="278"/>
        <v>0</v>
      </c>
      <c r="BM252" s="78">
        <f t="shared" si="279"/>
        <v>0</v>
      </c>
      <c r="BN252" s="78">
        <f t="shared" si="280"/>
        <v>0</v>
      </c>
      <c r="BO252" s="78">
        <f t="shared" si="281"/>
        <v>0</v>
      </c>
      <c r="BP252" s="78">
        <f t="shared" si="282"/>
        <v>0</v>
      </c>
      <c r="BQ252" s="78">
        <f t="shared" si="283"/>
        <v>0</v>
      </c>
      <c r="BR252" s="78">
        <f t="shared" si="284"/>
        <v>0</v>
      </c>
      <c r="BS252" s="78">
        <f t="shared" si="285"/>
        <v>200</v>
      </c>
      <c r="BT252" s="78">
        <f t="shared" si="286"/>
        <v>40</v>
      </c>
      <c r="BU252" s="78">
        <f t="shared" si="287"/>
        <v>9</v>
      </c>
      <c r="BV252" s="78">
        <f t="shared" si="288"/>
        <v>0</v>
      </c>
      <c r="BW252" s="78">
        <f t="shared" si="289"/>
        <v>0</v>
      </c>
      <c r="BX252" s="76"/>
      <c r="BY252" s="76"/>
      <c r="BZ252" s="78">
        <f t="shared" si="290"/>
        <v>0</v>
      </c>
      <c r="CA252" s="78"/>
      <c r="CB252" s="78"/>
      <c r="CC252" s="78">
        <f t="shared" si="291"/>
        <v>0</v>
      </c>
      <c r="CD252" s="78"/>
      <c r="CE252" s="78"/>
      <c r="CF252" s="78">
        <f t="shared" si="292"/>
        <v>0</v>
      </c>
      <c r="CG252" s="76"/>
      <c r="CH252" s="78"/>
      <c r="CI252" s="78">
        <f t="shared" si="293"/>
        <v>0</v>
      </c>
      <c r="CJ252" s="76"/>
      <c r="CK252" s="78"/>
      <c r="CL252" s="78">
        <f t="shared" si="294"/>
        <v>49</v>
      </c>
      <c r="CM252" s="76"/>
      <c r="CN252" s="78">
        <f t="shared" si="295"/>
        <v>0</v>
      </c>
      <c r="CO252" s="76"/>
      <c r="CP252" s="76"/>
      <c r="CQ252" s="76" t="str">
        <f t="shared" si="296"/>
        <v/>
      </c>
      <c r="CR252" s="76" t="str">
        <f t="shared" si="297"/>
        <v/>
      </c>
      <c r="CS252" s="76" t="str">
        <f t="shared" si="298"/>
        <v xml:space="preserve">   billones</v>
      </c>
      <c r="CT252" s="76" t="str">
        <f t="shared" si="299"/>
        <v/>
      </c>
      <c r="CU252" s="76" t="str">
        <f t="shared" si="300"/>
        <v/>
      </c>
      <c r="CV252" s="76" t="str">
        <f t="shared" si="301"/>
        <v xml:space="preserve">  mil</v>
      </c>
      <c r="CW252" s="76" t="str">
        <f t="shared" si="302"/>
        <v/>
      </c>
      <c r="CX252" s="76" t="str">
        <f t="shared" si="303"/>
        <v/>
      </c>
      <c r="CY252" s="76" t="str">
        <f t="shared" si="304"/>
        <v xml:space="preserve">   millones</v>
      </c>
      <c r="CZ252" s="76" t="str">
        <f t="shared" si="305"/>
        <v/>
      </c>
      <c r="DA252" s="76" t="str">
        <f t="shared" si="306"/>
        <v/>
      </c>
      <c r="DB252" s="76" t="str">
        <f t="shared" si="307"/>
        <v xml:space="preserve">  mil</v>
      </c>
      <c r="DC252" s="76" t="str">
        <f t="shared" si="308"/>
        <v xml:space="preserve">Doscientos </v>
      </c>
      <c r="DD252" s="76" t="str">
        <f t="shared" si="309"/>
        <v xml:space="preserve">Cuarenta y </v>
      </c>
      <c r="DE252" s="76" t="str">
        <f t="shared" si="310"/>
        <v>Nueve Pesos</v>
      </c>
      <c r="DF252" s="76" t="str">
        <f t="shared" si="311"/>
        <v xml:space="preserve">  Centavos</v>
      </c>
      <c r="DG252" s="76" t="str">
        <f t="shared" si="312"/>
        <v xml:space="preserve">  centavos</v>
      </c>
      <c r="DH252" s="76" t="str">
        <f t="shared" si="313"/>
        <v xml:space="preserve"> </v>
      </c>
      <c r="DI252" s="76" t="str">
        <f t="shared" si="314"/>
        <v/>
      </c>
      <c r="DJ252" s="76"/>
      <c r="DK252" s="76" t="str">
        <f t="shared" si="315"/>
        <v xml:space="preserve"> </v>
      </c>
      <c r="DL252" s="76" t="str">
        <f t="shared" si="316"/>
        <v/>
      </c>
      <c r="DM252" s="76"/>
      <c r="DN252" s="76" t="str">
        <f t="shared" si="317"/>
        <v xml:space="preserve"> </v>
      </c>
      <c r="DO252" s="76" t="str">
        <f t="shared" si="318"/>
        <v/>
      </c>
      <c r="DP252" s="76"/>
      <c r="DQ252" s="76" t="str">
        <f t="shared" si="319"/>
        <v xml:space="preserve"> </v>
      </c>
      <c r="DR252" s="76" t="str">
        <f t="shared" si="320"/>
        <v/>
      </c>
      <c r="DS252" s="76"/>
      <c r="DT252" s="76" t="e">
        <f t="shared" si="321"/>
        <v>#N/A</v>
      </c>
      <c r="DU252" s="76" t="str">
        <f t="shared" si="322"/>
        <v xml:space="preserve"> Pesos</v>
      </c>
      <c r="DV252" s="76" t="str">
        <f t="shared" si="323"/>
        <v xml:space="preserve"> </v>
      </c>
      <c r="DW252" s="76" t="str">
        <f t="shared" si="324"/>
        <v/>
      </c>
      <c r="DX252" s="76"/>
      <c r="DY252" s="76"/>
      <c r="DZ252" s="76"/>
      <c r="EA252" s="76" t="str">
        <f t="shared" si="325"/>
        <v xml:space="preserve"> </v>
      </c>
      <c r="EB252" s="76"/>
      <c r="EC252" s="76"/>
      <c r="ED252" s="76" t="str">
        <f t="shared" si="326"/>
        <v xml:space="preserve"> </v>
      </c>
      <c r="EE252" s="76"/>
      <c r="EF252" s="76"/>
      <c r="EG252" s="79" t="str">
        <f t="shared" si="327"/>
        <v xml:space="preserve"> </v>
      </c>
      <c r="EH252" s="76"/>
      <c r="EI252" s="76"/>
      <c r="EJ252" s="79" t="str">
        <f t="shared" si="328"/>
        <v xml:space="preserve"> </v>
      </c>
      <c r="EK252" s="76"/>
      <c r="EL252" s="76"/>
      <c r="EM252" s="79" t="str">
        <f t="shared" si="329"/>
        <v>Doscientos Cuarenta y Nueve Pesos</v>
      </c>
      <c r="EN252" s="79"/>
      <c r="EO252" s="79" t="str">
        <f t="shared" si="330"/>
        <v xml:space="preserve"> </v>
      </c>
      <c r="EP252" s="76"/>
    </row>
    <row r="253" spans="1:146" hidden="1" x14ac:dyDescent="0.2">
      <c r="A253" s="74">
        <v>250</v>
      </c>
      <c r="B253" s="75" t="str">
        <f t="shared" si="260"/>
        <v>Doscientos Cincuenta Pesos M/L</v>
      </c>
      <c r="C253" s="76"/>
      <c r="D253" s="77">
        <f t="shared" si="261"/>
        <v>250</v>
      </c>
      <c r="E253" s="76" t="str">
        <f t="shared" si="262"/>
        <v/>
      </c>
      <c r="F253" s="76" t="str">
        <f t="shared" si="263"/>
        <v xml:space="preserve"> Pesos</v>
      </c>
      <c r="G253" s="76" t="str">
        <f t="shared" si="264"/>
        <v xml:space="preserve">  billones</v>
      </c>
      <c r="H253" s="76"/>
      <c r="I253" s="76" t="str">
        <f t="shared" si="265"/>
        <v xml:space="preserve"> Pesos</v>
      </c>
      <c r="J253" s="76" t="s">
        <v>79</v>
      </c>
      <c r="K253" s="76"/>
      <c r="L253" s="76" t="str">
        <f t="shared" si="266"/>
        <v xml:space="preserve"> Pesos</v>
      </c>
      <c r="M253" s="76" t="str">
        <f t="shared" si="267"/>
        <v xml:space="preserve">  millones</v>
      </c>
      <c r="N253" s="76"/>
      <c r="O253" s="76" t="str">
        <f t="shared" si="268"/>
        <v xml:space="preserve"> Pesos</v>
      </c>
      <c r="P253" s="76" t="s">
        <v>79</v>
      </c>
      <c r="Q253" s="76"/>
      <c r="R253" s="76" t="str">
        <f t="shared" si="269"/>
        <v xml:space="preserve"> Pesos</v>
      </c>
      <c r="S253" s="76" t="str">
        <f t="shared" si="270"/>
        <v xml:space="preserve"> Pesos</v>
      </c>
      <c r="T253" s="76" t="str">
        <f t="shared" si="271"/>
        <v xml:space="preserve"> Centavos</v>
      </c>
      <c r="U253" s="76" t="str">
        <f t="shared" si="272"/>
        <v xml:space="preserve"> centavos</v>
      </c>
      <c r="V253" s="76">
        <v>15</v>
      </c>
      <c r="W253" s="76">
        <v>14</v>
      </c>
      <c r="X253" s="76">
        <v>13</v>
      </c>
      <c r="Y253" s="76">
        <v>12</v>
      </c>
      <c r="Z253" s="76">
        <v>11</v>
      </c>
      <c r="AA253" s="76">
        <v>10</v>
      </c>
      <c r="AB253" s="76">
        <v>9</v>
      </c>
      <c r="AC253" s="76">
        <f t="shared" si="336"/>
        <v>8</v>
      </c>
      <c r="AD253" s="76">
        <f t="shared" si="336"/>
        <v>7</v>
      </c>
      <c r="AE253" s="76">
        <f t="shared" si="336"/>
        <v>6</v>
      </c>
      <c r="AF253" s="76">
        <f t="shared" si="336"/>
        <v>5</v>
      </c>
      <c r="AG253" s="76">
        <f t="shared" si="336"/>
        <v>4</v>
      </c>
      <c r="AH253" s="76">
        <f t="shared" si="336"/>
        <v>3</v>
      </c>
      <c r="AI253" s="76">
        <f t="shared" si="336"/>
        <v>2</v>
      </c>
      <c r="AJ253" s="76">
        <f t="shared" si="336"/>
        <v>1</v>
      </c>
      <c r="AK253" s="76">
        <f t="shared" si="336"/>
        <v>0</v>
      </c>
      <c r="AL253" s="76">
        <f t="shared" si="336"/>
        <v>-1</v>
      </c>
      <c r="AM253" s="76">
        <f t="shared" si="336"/>
        <v>-2</v>
      </c>
      <c r="AN253" s="76"/>
      <c r="AO253" s="78">
        <f t="shared" si="334"/>
        <v>0</v>
      </c>
      <c r="AP253" s="78">
        <f t="shared" si="334"/>
        <v>0</v>
      </c>
      <c r="AQ253" s="78">
        <f t="shared" si="334"/>
        <v>0</v>
      </c>
      <c r="AR253" s="78">
        <f t="shared" si="333"/>
        <v>0</v>
      </c>
      <c r="AS253" s="78">
        <f t="shared" si="333"/>
        <v>0</v>
      </c>
      <c r="AT253" s="78">
        <f t="shared" si="333"/>
        <v>0</v>
      </c>
      <c r="AU253" s="78">
        <f t="shared" si="333"/>
        <v>0</v>
      </c>
      <c r="AV253" s="78">
        <f t="shared" si="333"/>
        <v>0</v>
      </c>
      <c r="AW253" s="78">
        <f t="shared" si="333"/>
        <v>0</v>
      </c>
      <c r="AX253" s="78">
        <f t="shared" si="333"/>
        <v>0</v>
      </c>
      <c r="AY253" s="78">
        <f t="shared" si="333"/>
        <v>0</v>
      </c>
      <c r="AZ253" s="78">
        <f t="shared" si="333"/>
        <v>0</v>
      </c>
      <c r="BA253" s="78">
        <f t="shared" si="249"/>
        <v>2</v>
      </c>
      <c r="BB253" s="78">
        <f t="shared" si="249"/>
        <v>25</v>
      </c>
      <c r="BC253" s="78">
        <f t="shared" si="249"/>
        <v>250</v>
      </c>
      <c r="BD253" s="78">
        <f t="shared" si="249"/>
        <v>2500</v>
      </c>
      <c r="BE253" s="78">
        <f t="shared" si="249"/>
        <v>25000</v>
      </c>
      <c r="BF253" s="76"/>
      <c r="BG253" s="76">
        <f t="shared" si="273"/>
        <v>0</v>
      </c>
      <c r="BH253" s="78">
        <f t="shared" si="274"/>
        <v>0</v>
      </c>
      <c r="BI253" s="78">
        <f t="shared" si="275"/>
        <v>0</v>
      </c>
      <c r="BJ253" s="78">
        <f t="shared" si="276"/>
        <v>0</v>
      </c>
      <c r="BK253" s="78">
        <f t="shared" si="277"/>
        <v>0</v>
      </c>
      <c r="BL253" s="78">
        <f t="shared" si="278"/>
        <v>0</v>
      </c>
      <c r="BM253" s="78">
        <f t="shared" si="279"/>
        <v>0</v>
      </c>
      <c r="BN253" s="78">
        <f t="shared" si="280"/>
        <v>0</v>
      </c>
      <c r="BO253" s="78">
        <f t="shared" si="281"/>
        <v>0</v>
      </c>
      <c r="BP253" s="78">
        <f t="shared" si="282"/>
        <v>0</v>
      </c>
      <c r="BQ253" s="78">
        <f t="shared" si="283"/>
        <v>0</v>
      </c>
      <c r="BR253" s="78">
        <f t="shared" si="284"/>
        <v>0</v>
      </c>
      <c r="BS253" s="78">
        <f t="shared" si="285"/>
        <v>200</v>
      </c>
      <c r="BT253" s="78">
        <f t="shared" si="286"/>
        <v>50</v>
      </c>
      <c r="BU253" s="78">
        <f t="shared" si="287"/>
        <v>0</v>
      </c>
      <c r="BV253" s="78">
        <f t="shared" si="288"/>
        <v>0</v>
      </c>
      <c r="BW253" s="78">
        <f t="shared" si="289"/>
        <v>0</v>
      </c>
      <c r="BX253" s="76"/>
      <c r="BY253" s="76"/>
      <c r="BZ253" s="78">
        <f t="shared" si="290"/>
        <v>0</v>
      </c>
      <c r="CA253" s="78"/>
      <c r="CB253" s="78"/>
      <c r="CC253" s="78">
        <f t="shared" si="291"/>
        <v>0</v>
      </c>
      <c r="CD253" s="78"/>
      <c r="CE253" s="78"/>
      <c r="CF253" s="78">
        <f t="shared" si="292"/>
        <v>0</v>
      </c>
      <c r="CG253" s="76"/>
      <c r="CH253" s="78"/>
      <c r="CI253" s="78">
        <f t="shared" si="293"/>
        <v>0</v>
      </c>
      <c r="CJ253" s="76"/>
      <c r="CK253" s="78"/>
      <c r="CL253" s="78">
        <f t="shared" si="294"/>
        <v>50</v>
      </c>
      <c r="CM253" s="76"/>
      <c r="CN253" s="78">
        <f t="shared" si="295"/>
        <v>0</v>
      </c>
      <c r="CO253" s="76"/>
      <c r="CP253" s="76"/>
      <c r="CQ253" s="76" t="str">
        <f t="shared" si="296"/>
        <v/>
      </c>
      <c r="CR253" s="76" t="str">
        <f t="shared" si="297"/>
        <v/>
      </c>
      <c r="CS253" s="76" t="str">
        <f t="shared" si="298"/>
        <v xml:space="preserve">   billones</v>
      </c>
      <c r="CT253" s="76" t="str">
        <f t="shared" si="299"/>
        <v/>
      </c>
      <c r="CU253" s="76" t="str">
        <f t="shared" si="300"/>
        <v/>
      </c>
      <c r="CV253" s="76" t="str">
        <f t="shared" si="301"/>
        <v xml:space="preserve">  mil</v>
      </c>
      <c r="CW253" s="76" t="str">
        <f t="shared" si="302"/>
        <v/>
      </c>
      <c r="CX253" s="76" t="str">
        <f t="shared" si="303"/>
        <v/>
      </c>
      <c r="CY253" s="76" t="str">
        <f t="shared" si="304"/>
        <v xml:space="preserve">   millones</v>
      </c>
      <c r="CZ253" s="76" t="str">
        <f t="shared" si="305"/>
        <v/>
      </c>
      <c r="DA253" s="76" t="str">
        <f t="shared" si="306"/>
        <v/>
      </c>
      <c r="DB253" s="76" t="str">
        <f t="shared" si="307"/>
        <v xml:space="preserve">  mil</v>
      </c>
      <c r="DC253" s="76" t="str">
        <f t="shared" si="308"/>
        <v xml:space="preserve">Doscientos </v>
      </c>
      <c r="DD253" s="76" t="str">
        <f t="shared" si="309"/>
        <v>Cincuenta Pesos</v>
      </c>
      <c r="DE253" s="76" t="str">
        <f t="shared" si="310"/>
        <v xml:space="preserve">  Pesos</v>
      </c>
      <c r="DF253" s="76" t="str">
        <f t="shared" si="311"/>
        <v xml:space="preserve">  Centavos</v>
      </c>
      <c r="DG253" s="76" t="str">
        <f t="shared" si="312"/>
        <v xml:space="preserve">  centavos</v>
      </c>
      <c r="DH253" s="76" t="str">
        <f t="shared" si="313"/>
        <v xml:space="preserve"> </v>
      </c>
      <c r="DI253" s="76" t="str">
        <f t="shared" si="314"/>
        <v/>
      </c>
      <c r="DJ253" s="76"/>
      <c r="DK253" s="76" t="str">
        <f t="shared" si="315"/>
        <v xml:space="preserve"> </v>
      </c>
      <c r="DL253" s="76" t="str">
        <f t="shared" si="316"/>
        <v/>
      </c>
      <c r="DM253" s="76"/>
      <c r="DN253" s="76" t="str">
        <f t="shared" si="317"/>
        <v xml:space="preserve"> </v>
      </c>
      <c r="DO253" s="76" t="str">
        <f t="shared" si="318"/>
        <v/>
      </c>
      <c r="DP253" s="76"/>
      <c r="DQ253" s="76" t="str">
        <f t="shared" si="319"/>
        <v xml:space="preserve"> </v>
      </c>
      <c r="DR253" s="76" t="str">
        <f t="shared" si="320"/>
        <v/>
      </c>
      <c r="DS253" s="76"/>
      <c r="DT253" s="76" t="str">
        <f t="shared" si="321"/>
        <v>Cincuenta</v>
      </c>
      <c r="DU253" s="76" t="str">
        <f t="shared" si="322"/>
        <v xml:space="preserve"> Pesos</v>
      </c>
      <c r="DV253" s="76" t="str">
        <f t="shared" si="323"/>
        <v xml:space="preserve"> </v>
      </c>
      <c r="DW253" s="76" t="str">
        <f t="shared" si="324"/>
        <v/>
      </c>
      <c r="DX253" s="76"/>
      <c r="DY253" s="76"/>
      <c r="DZ253" s="76"/>
      <c r="EA253" s="76" t="str">
        <f t="shared" si="325"/>
        <v xml:space="preserve"> </v>
      </c>
      <c r="EB253" s="76"/>
      <c r="EC253" s="76"/>
      <c r="ED253" s="76" t="str">
        <f t="shared" si="326"/>
        <v xml:space="preserve"> </v>
      </c>
      <c r="EE253" s="76"/>
      <c r="EF253" s="76"/>
      <c r="EG253" s="79" t="str">
        <f t="shared" si="327"/>
        <v xml:space="preserve"> </v>
      </c>
      <c r="EH253" s="76"/>
      <c r="EI253" s="76"/>
      <c r="EJ253" s="79" t="str">
        <f t="shared" si="328"/>
        <v xml:space="preserve"> </v>
      </c>
      <c r="EK253" s="76"/>
      <c r="EL253" s="76"/>
      <c r="EM253" s="79" t="str">
        <f t="shared" si="329"/>
        <v>Doscientos Cincuenta Pesos</v>
      </c>
      <c r="EN253" s="79"/>
      <c r="EO253" s="79" t="str">
        <f t="shared" si="330"/>
        <v xml:space="preserve"> </v>
      </c>
      <c r="EP253" s="76"/>
    </row>
    <row r="254" spans="1:146" hidden="1" x14ac:dyDescent="0.2">
      <c r="A254" s="74">
        <v>251</v>
      </c>
      <c r="B254" s="75" t="str">
        <f t="shared" si="260"/>
        <v>Doscientos Cincuenta y Un Pesos M/L</v>
      </c>
      <c r="C254" s="76"/>
      <c r="D254" s="77">
        <f t="shared" si="261"/>
        <v>251</v>
      </c>
      <c r="E254" s="76" t="str">
        <f t="shared" si="262"/>
        <v/>
      </c>
      <c r="F254" s="76" t="str">
        <f t="shared" si="263"/>
        <v xml:space="preserve"> Pesos</v>
      </c>
      <c r="G254" s="76" t="str">
        <f t="shared" si="264"/>
        <v xml:space="preserve">  billones</v>
      </c>
      <c r="H254" s="76"/>
      <c r="I254" s="76" t="str">
        <f t="shared" si="265"/>
        <v xml:space="preserve"> Pesos</v>
      </c>
      <c r="J254" s="76" t="s">
        <v>79</v>
      </c>
      <c r="K254" s="76"/>
      <c r="L254" s="76" t="str">
        <f t="shared" si="266"/>
        <v xml:space="preserve"> Pesos</v>
      </c>
      <c r="M254" s="76" t="str">
        <f t="shared" si="267"/>
        <v xml:space="preserve">  millones</v>
      </c>
      <c r="N254" s="76"/>
      <c r="O254" s="76" t="str">
        <f t="shared" si="268"/>
        <v xml:space="preserve"> Pesos</v>
      </c>
      <c r="P254" s="76" t="s">
        <v>79</v>
      </c>
      <c r="Q254" s="76"/>
      <c r="R254" s="76" t="str">
        <f t="shared" si="269"/>
        <v xml:space="preserve"> y </v>
      </c>
      <c r="S254" s="76" t="str">
        <f t="shared" si="270"/>
        <v xml:space="preserve"> Pesos</v>
      </c>
      <c r="T254" s="76" t="str">
        <f t="shared" si="271"/>
        <v xml:space="preserve"> Centavos</v>
      </c>
      <c r="U254" s="76" t="str">
        <f t="shared" si="272"/>
        <v xml:space="preserve"> centavos</v>
      </c>
      <c r="V254" s="76">
        <v>15</v>
      </c>
      <c r="W254" s="76">
        <v>14</v>
      </c>
      <c r="X254" s="76">
        <v>13</v>
      </c>
      <c r="Y254" s="76">
        <v>12</v>
      </c>
      <c r="Z254" s="76">
        <v>11</v>
      </c>
      <c r="AA254" s="76">
        <v>10</v>
      </c>
      <c r="AB254" s="76">
        <v>9</v>
      </c>
      <c r="AC254" s="76">
        <f t="shared" si="336"/>
        <v>8</v>
      </c>
      <c r="AD254" s="76">
        <f t="shared" si="336"/>
        <v>7</v>
      </c>
      <c r="AE254" s="76">
        <f t="shared" si="336"/>
        <v>6</v>
      </c>
      <c r="AF254" s="76">
        <f t="shared" si="336"/>
        <v>5</v>
      </c>
      <c r="AG254" s="76">
        <f t="shared" si="336"/>
        <v>4</v>
      </c>
      <c r="AH254" s="76">
        <f t="shared" si="336"/>
        <v>3</v>
      </c>
      <c r="AI254" s="76">
        <f t="shared" si="336"/>
        <v>2</v>
      </c>
      <c r="AJ254" s="76">
        <f t="shared" si="336"/>
        <v>1</v>
      </c>
      <c r="AK254" s="76">
        <f t="shared" si="336"/>
        <v>0</v>
      </c>
      <c r="AL254" s="76">
        <f t="shared" si="336"/>
        <v>-1</v>
      </c>
      <c r="AM254" s="76">
        <f t="shared" si="336"/>
        <v>-2</v>
      </c>
      <c r="AN254" s="76"/>
      <c r="AO254" s="78">
        <f t="shared" si="334"/>
        <v>0</v>
      </c>
      <c r="AP254" s="78">
        <f t="shared" si="334"/>
        <v>0</v>
      </c>
      <c r="AQ254" s="78">
        <f t="shared" si="334"/>
        <v>0</v>
      </c>
      <c r="AR254" s="78">
        <f t="shared" si="333"/>
        <v>0</v>
      </c>
      <c r="AS254" s="78">
        <f t="shared" si="333"/>
        <v>0</v>
      </c>
      <c r="AT254" s="78">
        <f t="shared" si="333"/>
        <v>0</v>
      </c>
      <c r="AU254" s="78">
        <f t="shared" ref="AU254:BE278" si="337">INT($D254/10^AC254)</f>
        <v>0</v>
      </c>
      <c r="AV254" s="78">
        <f t="shared" si="337"/>
        <v>0</v>
      </c>
      <c r="AW254" s="78">
        <f t="shared" si="337"/>
        <v>0</v>
      </c>
      <c r="AX254" s="78">
        <f t="shared" si="337"/>
        <v>0</v>
      </c>
      <c r="AY254" s="78">
        <f t="shared" si="337"/>
        <v>0</v>
      </c>
      <c r="AZ254" s="78">
        <f t="shared" si="337"/>
        <v>0</v>
      </c>
      <c r="BA254" s="78">
        <f t="shared" si="249"/>
        <v>2</v>
      </c>
      <c r="BB254" s="78">
        <f t="shared" si="249"/>
        <v>25</v>
      </c>
      <c r="BC254" s="78">
        <f t="shared" si="249"/>
        <v>251</v>
      </c>
      <c r="BD254" s="78">
        <f t="shared" si="249"/>
        <v>2510</v>
      </c>
      <c r="BE254" s="78">
        <f t="shared" si="249"/>
        <v>25100</v>
      </c>
      <c r="BF254" s="76"/>
      <c r="BG254" s="76">
        <f t="shared" si="273"/>
        <v>0</v>
      </c>
      <c r="BH254" s="78">
        <f t="shared" si="274"/>
        <v>0</v>
      </c>
      <c r="BI254" s="78">
        <f t="shared" si="275"/>
        <v>0</v>
      </c>
      <c r="BJ254" s="78">
        <f t="shared" si="276"/>
        <v>0</v>
      </c>
      <c r="BK254" s="78">
        <f t="shared" si="277"/>
        <v>0</v>
      </c>
      <c r="BL254" s="78">
        <f t="shared" si="278"/>
        <v>0</v>
      </c>
      <c r="BM254" s="78">
        <f t="shared" si="279"/>
        <v>0</v>
      </c>
      <c r="BN254" s="78">
        <f t="shared" si="280"/>
        <v>0</v>
      </c>
      <c r="BO254" s="78">
        <f t="shared" si="281"/>
        <v>0</v>
      </c>
      <c r="BP254" s="78">
        <f t="shared" si="282"/>
        <v>0</v>
      </c>
      <c r="BQ254" s="78">
        <f t="shared" si="283"/>
        <v>0</v>
      </c>
      <c r="BR254" s="78">
        <f t="shared" si="284"/>
        <v>0</v>
      </c>
      <c r="BS254" s="78">
        <f t="shared" si="285"/>
        <v>200</v>
      </c>
      <c r="BT254" s="78">
        <f t="shared" si="286"/>
        <v>50</v>
      </c>
      <c r="BU254" s="78">
        <f t="shared" si="287"/>
        <v>1</v>
      </c>
      <c r="BV254" s="78">
        <f t="shared" si="288"/>
        <v>0</v>
      </c>
      <c r="BW254" s="78">
        <f t="shared" si="289"/>
        <v>0</v>
      </c>
      <c r="BX254" s="76"/>
      <c r="BY254" s="76"/>
      <c r="BZ254" s="78">
        <f t="shared" si="290"/>
        <v>0</v>
      </c>
      <c r="CA254" s="78"/>
      <c r="CB254" s="78"/>
      <c r="CC254" s="78">
        <f t="shared" si="291"/>
        <v>0</v>
      </c>
      <c r="CD254" s="78"/>
      <c r="CE254" s="78"/>
      <c r="CF254" s="78">
        <f t="shared" si="292"/>
        <v>0</v>
      </c>
      <c r="CG254" s="76"/>
      <c r="CH254" s="78"/>
      <c r="CI254" s="78">
        <f t="shared" si="293"/>
        <v>0</v>
      </c>
      <c r="CJ254" s="76"/>
      <c r="CK254" s="78"/>
      <c r="CL254" s="78">
        <f t="shared" si="294"/>
        <v>51</v>
      </c>
      <c r="CM254" s="76"/>
      <c r="CN254" s="78">
        <f t="shared" si="295"/>
        <v>0</v>
      </c>
      <c r="CO254" s="76"/>
      <c r="CP254" s="76"/>
      <c r="CQ254" s="76" t="str">
        <f t="shared" si="296"/>
        <v/>
      </c>
      <c r="CR254" s="76" t="str">
        <f t="shared" si="297"/>
        <v/>
      </c>
      <c r="CS254" s="76" t="str">
        <f t="shared" si="298"/>
        <v xml:space="preserve">   billones</v>
      </c>
      <c r="CT254" s="76" t="str">
        <f t="shared" si="299"/>
        <v/>
      </c>
      <c r="CU254" s="76" t="str">
        <f t="shared" si="300"/>
        <v/>
      </c>
      <c r="CV254" s="76" t="str">
        <f t="shared" si="301"/>
        <v xml:space="preserve">  mil</v>
      </c>
      <c r="CW254" s="76" t="str">
        <f t="shared" si="302"/>
        <v/>
      </c>
      <c r="CX254" s="76" t="str">
        <f t="shared" si="303"/>
        <v/>
      </c>
      <c r="CY254" s="76" t="str">
        <f t="shared" si="304"/>
        <v xml:space="preserve">   millones</v>
      </c>
      <c r="CZ254" s="76" t="str">
        <f t="shared" si="305"/>
        <v/>
      </c>
      <c r="DA254" s="76" t="str">
        <f t="shared" si="306"/>
        <v/>
      </c>
      <c r="DB254" s="76" t="str">
        <f t="shared" si="307"/>
        <v xml:space="preserve">  mil</v>
      </c>
      <c r="DC254" s="76" t="str">
        <f t="shared" si="308"/>
        <v xml:space="preserve">Doscientos </v>
      </c>
      <c r="DD254" s="76" t="str">
        <f t="shared" si="309"/>
        <v xml:space="preserve">Cincuenta y </v>
      </c>
      <c r="DE254" s="76" t="str">
        <f t="shared" si="310"/>
        <v>Un Pesos</v>
      </c>
      <c r="DF254" s="76" t="str">
        <f t="shared" si="311"/>
        <v xml:space="preserve">  Centavos</v>
      </c>
      <c r="DG254" s="76" t="str">
        <f t="shared" si="312"/>
        <v xml:space="preserve">  centavos</v>
      </c>
      <c r="DH254" s="76" t="str">
        <f t="shared" si="313"/>
        <v xml:space="preserve"> </v>
      </c>
      <c r="DI254" s="76" t="str">
        <f t="shared" si="314"/>
        <v/>
      </c>
      <c r="DJ254" s="76"/>
      <c r="DK254" s="76" t="str">
        <f t="shared" si="315"/>
        <v xml:space="preserve"> </v>
      </c>
      <c r="DL254" s="76" t="str">
        <f t="shared" si="316"/>
        <v/>
      </c>
      <c r="DM254" s="76"/>
      <c r="DN254" s="76" t="str">
        <f t="shared" si="317"/>
        <v xml:space="preserve"> </v>
      </c>
      <c r="DO254" s="76" t="str">
        <f t="shared" si="318"/>
        <v/>
      </c>
      <c r="DP254" s="76"/>
      <c r="DQ254" s="76" t="str">
        <f t="shared" si="319"/>
        <v xml:space="preserve"> </v>
      </c>
      <c r="DR254" s="76" t="str">
        <f t="shared" si="320"/>
        <v/>
      </c>
      <c r="DS254" s="76"/>
      <c r="DT254" s="76" t="e">
        <f t="shared" si="321"/>
        <v>#N/A</v>
      </c>
      <c r="DU254" s="76" t="str">
        <f t="shared" si="322"/>
        <v xml:space="preserve"> Pesos</v>
      </c>
      <c r="DV254" s="76" t="str">
        <f t="shared" si="323"/>
        <v xml:space="preserve"> </v>
      </c>
      <c r="DW254" s="76" t="str">
        <f t="shared" si="324"/>
        <v/>
      </c>
      <c r="DX254" s="76"/>
      <c r="DY254" s="76"/>
      <c r="DZ254" s="76"/>
      <c r="EA254" s="76" t="str">
        <f t="shared" si="325"/>
        <v xml:space="preserve"> </v>
      </c>
      <c r="EB254" s="76"/>
      <c r="EC254" s="76"/>
      <c r="ED254" s="76" t="str">
        <f t="shared" si="326"/>
        <v xml:space="preserve"> </v>
      </c>
      <c r="EE254" s="76"/>
      <c r="EF254" s="76"/>
      <c r="EG254" s="79" t="str">
        <f t="shared" si="327"/>
        <v xml:space="preserve"> </v>
      </c>
      <c r="EH254" s="76"/>
      <c r="EI254" s="76"/>
      <c r="EJ254" s="79" t="str">
        <f t="shared" si="328"/>
        <v xml:space="preserve"> </v>
      </c>
      <c r="EK254" s="76"/>
      <c r="EL254" s="76"/>
      <c r="EM254" s="79" t="str">
        <f t="shared" si="329"/>
        <v>Doscientos Cincuenta y Un Pesos</v>
      </c>
      <c r="EN254" s="79"/>
      <c r="EO254" s="79" t="str">
        <f t="shared" si="330"/>
        <v xml:space="preserve"> </v>
      </c>
      <c r="EP254" s="76"/>
    </row>
    <row r="255" spans="1:146" hidden="1" x14ac:dyDescent="0.2">
      <c r="A255" s="74">
        <v>252</v>
      </c>
      <c r="B255" s="75" t="str">
        <f t="shared" si="260"/>
        <v>Doscientos Cincuenta y Dos Pesos M/L</v>
      </c>
      <c r="C255" s="76"/>
      <c r="D255" s="77">
        <f t="shared" si="261"/>
        <v>252</v>
      </c>
      <c r="E255" s="76" t="str">
        <f t="shared" si="262"/>
        <v/>
      </c>
      <c r="F255" s="76" t="str">
        <f t="shared" si="263"/>
        <v xml:space="preserve"> Pesos</v>
      </c>
      <c r="G255" s="76" t="str">
        <f t="shared" si="264"/>
        <v xml:space="preserve">  billones</v>
      </c>
      <c r="H255" s="76"/>
      <c r="I255" s="76" t="str">
        <f t="shared" si="265"/>
        <v xml:space="preserve"> Pesos</v>
      </c>
      <c r="J255" s="76" t="s">
        <v>79</v>
      </c>
      <c r="K255" s="76"/>
      <c r="L255" s="76" t="str">
        <f t="shared" si="266"/>
        <v xml:space="preserve"> Pesos</v>
      </c>
      <c r="M255" s="76" t="str">
        <f t="shared" si="267"/>
        <v xml:space="preserve">  millones</v>
      </c>
      <c r="N255" s="76"/>
      <c r="O255" s="76" t="str">
        <f t="shared" si="268"/>
        <v xml:space="preserve"> Pesos</v>
      </c>
      <c r="P255" s="76" t="s">
        <v>79</v>
      </c>
      <c r="Q255" s="76"/>
      <c r="R255" s="76" t="str">
        <f t="shared" si="269"/>
        <v xml:space="preserve"> y </v>
      </c>
      <c r="S255" s="76" t="str">
        <f t="shared" si="270"/>
        <v xml:space="preserve"> Pesos</v>
      </c>
      <c r="T255" s="76" t="str">
        <f t="shared" si="271"/>
        <v xml:space="preserve"> Centavos</v>
      </c>
      <c r="U255" s="76" t="str">
        <f t="shared" si="272"/>
        <v xml:space="preserve"> centavos</v>
      </c>
      <c r="V255" s="76">
        <v>15</v>
      </c>
      <c r="W255" s="76">
        <v>14</v>
      </c>
      <c r="X255" s="76">
        <v>13</v>
      </c>
      <c r="Y255" s="76">
        <v>12</v>
      </c>
      <c r="Z255" s="76">
        <v>11</v>
      </c>
      <c r="AA255" s="76">
        <v>10</v>
      </c>
      <c r="AB255" s="76">
        <v>9</v>
      </c>
      <c r="AC255" s="76">
        <f t="shared" si="336"/>
        <v>8</v>
      </c>
      <c r="AD255" s="76">
        <f t="shared" si="336"/>
        <v>7</v>
      </c>
      <c r="AE255" s="76">
        <f t="shared" si="336"/>
        <v>6</v>
      </c>
      <c r="AF255" s="76">
        <f t="shared" si="336"/>
        <v>5</v>
      </c>
      <c r="AG255" s="76">
        <f t="shared" si="336"/>
        <v>4</v>
      </c>
      <c r="AH255" s="76">
        <f t="shared" si="336"/>
        <v>3</v>
      </c>
      <c r="AI255" s="76">
        <f t="shared" si="336"/>
        <v>2</v>
      </c>
      <c r="AJ255" s="76">
        <f t="shared" si="336"/>
        <v>1</v>
      </c>
      <c r="AK255" s="76">
        <f t="shared" si="336"/>
        <v>0</v>
      </c>
      <c r="AL255" s="76">
        <f t="shared" si="336"/>
        <v>-1</v>
      </c>
      <c r="AM255" s="76">
        <f t="shared" si="336"/>
        <v>-2</v>
      </c>
      <c r="AN255" s="76"/>
      <c r="AO255" s="78">
        <f t="shared" si="334"/>
        <v>0</v>
      </c>
      <c r="AP255" s="78">
        <f t="shared" si="334"/>
        <v>0</v>
      </c>
      <c r="AQ255" s="78">
        <f t="shared" si="334"/>
        <v>0</v>
      </c>
      <c r="AR255" s="78">
        <f t="shared" si="334"/>
        <v>0</v>
      </c>
      <c r="AS255" s="78">
        <f t="shared" si="334"/>
        <v>0</v>
      </c>
      <c r="AT255" s="78">
        <f t="shared" si="334"/>
        <v>0</v>
      </c>
      <c r="AU255" s="78">
        <f t="shared" si="337"/>
        <v>0</v>
      </c>
      <c r="AV255" s="78">
        <f t="shared" si="337"/>
        <v>0</v>
      </c>
      <c r="AW255" s="78">
        <f t="shared" si="337"/>
        <v>0</v>
      </c>
      <c r="AX255" s="78">
        <f t="shared" si="337"/>
        <v>0</v>
      </c>
      <c r="AY255" s="78">
        <f t="shared" si="337"/>
        <v>0</v>
      </c>
      <c r="AZ255" s="78">
        <f t="shared" si="337"/>
        <v>0</v>
      </c>
      <c r="BA255" s="78">
        <f t="shared" si="249"/>
        <v>2</v>
      </c>
      <c r="BB255" s="78">
        <f t="shared" si="249"/>
        <v>25</v>
      </c>
      <c r="BC255" s="78">
        <f t="shared" si="249"/>
        <v>252</v>
      </c>
      <c r="BD255" s="78">
        <f t="shared" si="249"/>
        <v>2520</v>
      </c>
      <c r="BE255" s="78">
        <f t="shared" si="249"/>
        <v>25200</v>
      </c>
      <c r="BF255" s="76"/>
      <c r="BG255" s="76">
        <f t="shared" si="273"/>
        <v>0</v>
      </c>
      <c r="BH255" s="78">
        <f t="shared" si="274"/>
        <v>0</v>
      </c>
      <c r="BI255" s="78">
        <f t="shared" si="275"/>
        <v>0</v>
      </c>
      <c r="BJ255" s="78">
        <f t="shared" si="276"/>
        <v>0</v>
      </c>
      <c r="BK255" s="78">
        <f t="shared" si="277"/>
        <v>0</v>
      </c>
      <c r="BL255" s="78">
        <f t="shared" si="278"/>
        <v>0</v>
      </c>
      <c r="BM255" s="78">
        <f t="shared" si="279"/>
        <v>0</v>
      </c>
      <c r="BN255" s="78">
        <f t="shared" si="280"/>
        <v>0</v>
      </c>
      <c r="BO255" s="78">
        <f t="shared" si="281"/>
        <v>0</v>
      </c>
      <c r="BP255" s="78">
        <f t="shared" si="282"/>
        <v>0</v>
      </c>
      <c r="BQ255" s="78">
        <f t="shared" si="283"/>
        <v>0</v>
      </c>
      <c r="BR255" s="78">
        <f t="shared" si="284"/>
        <v>0</v>
      </c>
      <c r="BS255" s="78">
        <f t="shared" si="285"/>
        <v>200</v>
      </c>
      <c r="BT255" s="78">
        <f t="shared" si="286"/>
        <v>50</v>
      </c>
      <c r="BU255" s="78">
        <f t="shared" si="287"/>
        <v>2</v>
      </c>
      <c r="BV255" s="78">
        <f t="shared" si="288"/>
        <v>0</v>
      </c>
      <c r="BW255" s="78">
        <f t="shared" si="289"/>
        <v>0</v>
      </c>
      <c r="BX255" s="76"/>
      <c r="BY255" s="76"/>
      <c r="BZ255" s="78">
        <f t="shared" si="290"/>
        <v>0</v>
      </c>
      <c r="CA255" s="78"/>
      <c r="CB255" s="78"/>
      <c r="CC255" s="78">
        <f t="shared" si="291"/>
        <v>0</v>
      </c>
      <c r="CD255" s="78"/>
      <c r="CE255" s="78"/>
      <c r="CF255" s="78">
        <f t="shared" si="292"/>
        <v>0</v>
      </c>
      <c r="CG255" s="76"/>
      <c r="CH255" s="78"/>
      <c r="CI255" s="78">
        <f t="shared" si="293"/>
        <v>0</v>
      </c>
      <c r="CJ255" s="76"/>
      <c r="CK255" s="78"/>
      <c r="CL255" s="78">
        <f t="shared" si="294"/>
        <v>52</v>
      </c>
      <c r="CM255" s="76"/>
      <c r="CN255" s="78">
        <f t="shared" si="295"/>
        <v>0</v>
      </c>
      <c r="CO255" s="76"/>
      <c r="CP255" s="76"/>
      <c r="CQ255" s="76" t="str">
        <f t="shared" si="296"/>
        <v/>
      </c>
      <c r="CR255" s="76" t="str">
        <f t="shared" si="297"/>
        <v/>
      </c>
      <c r="CS255" s="76" t="str">
        <f t="shared" si="298"/>
        <v xml:space="preserve">   billones</v>
      </c>
      <c r="CT255" s="76" t="str">
        <f t="shared" si="299"/>
        <v/>
      </c>
      <c r="CU255" s="76" t="str">
        <f t="shared" si="300"/>
        <v/>
      </c>
      <c r="CV255" s="76" t="str">
        <f t="shared" si="301"/>
        <v xml:space="preserve">  mil</v>
      </c>
      <c r="CW255" s="76" t="str">
        <f t="shared" si="302"/>
        <v/>
      </c>
      <c r="CX255" s="76" t="str">
        <f t="shared" si="303"/>
        <v/>
      </c>
      <c r="CY255" s="76" t="str">
        <f t="shared" si="304"/>
        <v xml:space="preserve">   millones</v>
      </c>
      <c r="CZ255" s="76" t="str">
        <f t="shared" si="305"/>
        <v/>
      </c>
      <c r="DA255" s="76" t="str">
        <f t="shared" si="306"/>
        <v/>
      </c>
      <c r="DB255" s="76" t="str">
        <f t="shared" si="307"/>
        <v xml:space="preserve">  mil</v>
      </c>
      <c r="DC255" s="76" t="str">
        <f t="shared" si="308"/>
        <v xml:space="preserve">Doscientos </v>
      </c>
      <c r="DD255" s="76" t="str">
        <f t="shared" si="309"/>
        <v xml:space="preserve">Cincuenta y </v>
      </c>
      <c r="DE255" s="76" t="str">
        <f t="shared" si="310"/>
        <v>Dos Pesos</v>
      </c>
      <c r="DF255" s="76" t="str">
        <f t="shared" si="311"/>
        <v xml:space="preserve">  Centavos</v>
      </c>
      <c r="DG255" s="76" t="str">
        <f t="shared" si="312"/>
        <v xml:space="preserve">  centavos</v>
      </c>
      <c r="DH255" s="76" t="str">
        <f t="shared" si="313"/>
        <v xml:space="preserve"> </v>
      </c>
      <c r="DI255" s="76" t="str">
        <f t="shared" si="314"/>
        <v/>
      </c>
      <c r="DJ255" s="76"/>
      <c r="DK255" s="76" t="str">
        <f t="shared" si="315"/>
        <v xml:space="preserve"> </v>
      </c>
      <c r="DL255" s="76" t="str">
        <f t="shared" si="316"/>
        <v/>
      </c>
      <c r="DM255" s="76"/>
      <c r="DN255" s="76" t="str">
        <f t="shared" si="317"/>
        <v xml:space="preserve"> </v>
      </c>
      <c r="DO255" s="76" t="str">
        <f t="shared" si="318"/>
        <v/>
      </c>
      <c r="DP255" s="76"/>
      <c r="DQ255" s="76" t="str">
        <f t="shared" si="319"/>
        <v xml:space="preserve"> </v>
      </c>
      <c r="DR255" s="76" t="str">
        <f t="shared" si="320"/>
        <v/>
      </c>
      <c r="DS255" s="76"/>
      <c r="DT255" s="76" t="e">
        <f t="shared" si="321"/>
        <v>#N/A</v>
      </c>
      <c r="DU255" s="76" t="str">
        <f t="shared" si="322"/>
        <v xml:space="preserve"> Pesos</v>
      </c>
      <c r="DV255" s="76" t="str">
        <f t="shared" si="323"/>
        <v xml:space="preserve"> </v>
      </c>
      <c r="DW255" s="76" t="str">
        <f t="shared" si="324"/>
        <v/>
      </c>
      <c r="DX255" s="76"/>
      <c r="DY255" s="76"/>
      <c r="DZ255" s="76"/>
      <c r="EA255" s="76" t="str">
        <f t="shared" si="325"/>
        <v xml:space="preserve"> </v>
      </c>
      <c r="EB255" s="76"/>
      <c r="EC255" s="76"/>
      <c r="ED255" s="76" t="str">
        <f t="shared" si="326"/>
        <v xml:space="preserve"> </v>
      </c>
      <c r="EE255" s="76"/>
      <c r="EF255" s="76"/>
      <c r="EG255" s="79" t="str">
        <f t="shared" si="327"/>
        <v xml:space="preserve"> </v>
      </c>
      <c r="EH255" s="76"/>
      <c r="EI255" s="76"/>
      <c r="EJ255" s="79" t="str">
        <f t="shared" si="328"/>
        <v xml:space="preserve"> </v>
      </c>
      <c r="EK255" s="76"/>
      <c r="EL255" s="76"/>
      <c r="EM255" s="79" t="str">
        <f t="shared" si="329"/>
        <v>Doscientos Cincuenta y Dos Pesos</v>
      </c>
      <c r="EN255" s="79"/>
      <c r="EO255" s="79" t="str">
        <f t="shared" si="330"/>
        <v xml:space="preserve"> </v>
      </c>
      <c r="EP255" s="76"/>
    </row>
    <row r="256" spans="1:146" hidden="1" x14ac:dyDescent="0.2">
      <c r="A256" s="74">
        <v>253</v>
      </c>
      <c r="B256" s="75" t="str">
        <f t="shared" si="260"/>
        <v>Doscientos Cincuenta y Tres Pesos M/L</v>
      </c>
      <c r="C256" s="76"/>
      <c r="D256" s="77">
        <f t="shared" si="261"/>
        <v>253</v>
      </c>
      <c r="E256" s="76" t="str">
        <f t="shared" si="262"/>
        <v/>
      </c>
      <c r="F256" s="76" t="str">
        <f t="shared" si="263"/>
        <v xml:space="preserve"> Pesos</v>
      </c>
      <c r="G256" s="76" t="str">
        <f t="shared" si="264"/>
        <v xml:space="preserve">  billones</v>
      </c>
      <c r="H256" s="76"/>
      <c r="I256" s="76" t="str">
        <f t="shared" si="265"/>
        <v xml:space="preserve"> Pesos</v>
      </c>
      <c r="J256" s="76" t="s">
        <v>79</v>
      </c>
      <c r="K256" s="76"/>
      <c r="L256" s="76" t="str">
        <f t="shared" si="266"/>
        <v xml:space="preserve"> Pesos</v>
      </c>
      <c r="M256" s="76" t="str">
        <f t="shared" si="267"/>
        <v xml:space="preserve">  millones</v>
      </c>
      <c r="N256" s="76"/>
      <c r="O256" s="76" t="str">
        <f t="shared" si="268"/>
        <v xml:space="preserve"> Pesos</v>
      </c>
      <c r="P256" s="76" t="s">
        <v>79</v>
      </c>
      <c r="Q256" s="76"/>
      <c r="R256" s="76" t="str">
        <f t="shared" si="269"/>
        <v xml:space="preserve"> y </v>
      </c>
      <c r="S256" s="76" t="str">
        <f t="shared" si="270"/>
        <v xml:space="preserve"> Pesos</v>
      </c>
      <c r="T256" s="76" t="str">
        <f t="shared" si="271"/>
        <v xml:space="preserve"> Centavos</v>
      </c>
      <c r="U256" s="76" t="str">
        <f t="shared" si="272"/>
        <v xml:space="preserve"> centavos</v>
      </c>
      <c r="V256" s="76">
        <v>15</v>
      </c>
      <c r="W256" s="76">
        <v>14</v>
      </c>
      <c r="X256" s="76">
        <v>13</v>
      </c>
      <c r="Y256" s="76">
        <v>12</v>
      </c>
      <c r="Z256" s="76">
        <v>11</v>
      </c>
      <c r="AA256" s="76">
        <v>10</v>
      </c>
      <c r="AB256" s="76">
        <v>9</v>
      </c>
      <c r="AC256" s="76">
        <f t="shared" si="336"/>
        <v>8</v>
      </c>
      <c r="AD256" s="76">
        <f t="shared" si="336"/>
        <v>7</v>
      </c>
      <c r="AE256" s="76">
        <f t="shared" si="336"/>
        <v>6</v>
      </c>
      <c r="AF256" s="76">
        <f t="shared" si="336"/>
        <v>5</v>
      </c>
      <c r="AG256" s="76">
        <f t="shared" si="336"/>
        <v>4</v>
      </c>
      <c r="AH256" s="76">
        <f t="shared" si="336"/>
        <v>3</v>
      </c>
      <c r="AI256" s="76">
        <f t="shared" si="336"/>
        <v>2</v>
      </c>
      <c r="AJ256" s="76">
        <f t="shared" si="336"/>
        <v>1</v>
      </c>
      <c r="AK256" s="76">
        <f t="shared" si="336"/>
        <v>0</v>
      </c>
      <c r="AL256" s="76">
        <f t="shared" si="336"/>
        <v>-1</v>
      </c>
      <c r="AM256" s="76">
        <f t="shared" si="336"/>
        <v>-2</v>
      </c>
      <c r="AN256" s="76"/>
      <c r="AO256" s="78">
        <f t="shared" si="334"/>
        <v>0</v>
      </c>
      <c r="AP256" s="78">
        <f t="shared" si="334"/>
        <v>0</v>
      </c>
      <c r="AQ256" s="78">
        <f t="shared" si="334"/>
        <v>0</v>
      </c>
      <c r="AR256" s="78">
        <f t="shared" si="334"/>
        <v>0</v>
      </c>
      <c r="AS256" s="78">
        <f t="shared" si="334"/>
        <v>0</v>
      </c>
      <c r="AT256" s="78">
        <f t="shared" si="334"/>
        <v>0</v>
      </c>
      <c r="AU256" s="78">
        <f t="shared" si="337"/>
        <v>0</v>
      </c>
      <c r="AV256" s="78">
        <f t="shared" si="337"/>
        <v>0</v>
      </c>
      <c r="AW256" s="78">
        <f t="shared" si="337"/>
        <v>0</v>
      </c>
      <c r="AX256" s="78">
        <f t="shared" si="337"/>
        <v>0</v>
      </c>
      <c r="AY256" s="78">
        <f t="shared" si="337"/>
        <v>0</v>
      </c>
      <c r="AZ256" s="78">
        <f t="shared" si="337"/>
        <v>0</v>
      </c>
      <c r="BA256" s="78">
        <f t="shared" si="337"/>
        <v>2</v>
      </c>
      <c r="BB256" s="78">
        <f t="shared" si="337"/>
        <v>25</v>
      </c>
      <c r="BC256" s="78">
        <f t="shared" si="337"/>
        <v>253</v>
      </c>
      <c r="BD256" s="78">
        <f t="shared" si="337"/>
        <v>2530</v>
      </c>
      <c r="BE256" s="78">
        <f t="shared" si="337"/>
        <v>25300</v>
      </c>
      <c r="BF256" s="76"/>
      <c r="BG256" s="76">
        <f t="shared" si="273"/>
        <v>0</v>
      </c>
      <c r="BH256" s="78">
        <f t="shared" si="274"/>
        <v>0</v>
      </c>
      <c r="BI256" s="78">
        <f t="shared" si="275"/>
        <v>0</v>
      </c>
      <c r="BJ256" s="78">
        <f t="shared" si="276"/>
        <v>0</v>
      </c>
      <c r="BK256" s="78">
        <f t="shared" si="277"/>
        <v>0</v>
      </c>
      <c r="BL256" s="78">
        <f t="shared" si="278"/>
        <v>0</v>
      </c>
      <c r="BM256" s="78">
        <f t="shared" si="279"/>
        <v>0</v>
      </c>
      <c r="BN256" s="78">
        <f t="shared" si="280"/>
        <v>0</v>
      </c>
      <c r="BO256" s="78">
        <f t="shared" si="281"/>
        <v>0</v>
      </c>
      <c r="BP256" s="78">
        <f t="shared" si="282"/>
        <v>0</v>
      </c>
      <c r="BQ256" s="78">
        <f t="shared" si="283"/>
        <v>0</v>
      </c>
      <c r="BR256" s="78">
        <f t="shared" si="284"/>
        <v>0</v>
      </c>
      <c r="BS256" s="78">
        <f t="shared" si="285"/>
        <v>200</v>
      </c>
      <c r="BT256" s="78">
        <f t="shared" si="286"/>
        <v>50</v>
      </c>
      <c r="BU256" s="78">
        <f t="shared" si="287"/>
        <v>3</v>
      </c>
      <c r="BV256" s="78">
        <f t="shared" si="288"/>
        <v>0</v>
      </c>
      <c r="BW256" s="78">
        <f t="shared" si="289"/>
        <v>0</v>
      </c>
      <c r="BX256" s="76"/>
      <c r="BY256" s="76"/>
      <c r="BZ256" s="78">
        <f t="shared" si="290"/>
        <v>0</v>
      </c>
      <c r="CA256" s="78"/>
      <c r="CB256" s="78"/>
      <c r="CC256" s="78">
        <f t="shared" si="291"/>
        <v>0</v>
      </c>
      <c r="CD256" s="78"/>
      <c r="CE256" s="78"/>
      <c r="CF256" s="78">
        <f t="shared" si="292"/>
        <v>0</v>
      </c>
      <c r="CG256" s="76"/>
      <c r="CH256" s="78"/>
      <c r="CI256" s="78">
        <f t="shared" si="293"/>
        <v>0</v>
      </c>
      <c r="CJ256" s="76"/>
      <c r="CK256" s="78"/>
      <c r="CL256" s="78">
        <f t="shared" si="294"/>
        <v>53</v>
      </c>
      <c r="CM256" s="76"/>
      <c r="CN256" s="78">
        <f t="shared" si="295"/>
        <v>0</v>
      </c>
      <c r="CO256" s="76"/>
      <c r="CP256" s="76"/>
      <c r="CQ256" s="76" t="str">
        <f t="shared" si="296"/>
        <v/>
      </c>
      <c r="CR256" s="76" t="str">
        <f t="shared" si="297"/>
        <v/>
      </c>
      <c r="CS256" s="76" t="str">
        <f t="shared" si="298"/>
        <v xml:space="preserve">   billones</v>
      </c>
      <c r="CT256" s="76" t="str">
        <f t="shared" si="299"/>
        <v/>
      </c>
      <c r="CU256" s="76" t="str">
        <f t="shared" si="300"/>
        <v/>
      </c>
      <c r="CV256" s="76" t="str">
        <f t="shared" si="301"/>
        <v xml:space="preserve">  mil</v>
      </c>
      <c r="CW256" s="76" t="str">
        <f t="shared" si="302"/>
        <v/>
      </c>
      <c r="CX256" s="76" t="str">
        <f t="shared" si="303"/>
        <v/>
      </c>
      <c r="CY256" s="76" t="str">
        <f t="shared" si="304"/>
        <v xml:space="preserve">   millones</v>
      </c>
      <c r="CZ256" s="76" t="str">
        <f t="shared" si="305"/>
        <v/>
      </c>
      <c r="DA256" s="76" t="str">
        <f t="shared" si="306"/>
        <v/>
      </c>
      <c r="DB256" s="76" t="str">
        <f t="shared" si="307"/>
        <v xml:space="preserve">  mil</v>
      </c>
      <c r="DC256" s="76" t="str">
        <f t="shared" si="308"/>
        <v xml:space="preserve">Doscientos </v>
      </c>
      <c r="DD256" s="76" t="str">
        <f t="shared" si="309"/>
        <v xml:space="preserve">Cincuenta y </v>
      </c>
      <c r="DE256" s="76" t="str">
        <f t="shared" si="310"/>
        <v>Tres Pesos</v>
      </c>
      <c r="DF256" s="76" t="str">
        <f t="shared" si="311"/>
        <v xml:space="preserve">  Centavos</v>
      </c>
      <c r="DG256" s="76" t="str">
        <f t="shared" si="312"/>
        <v xml:space="preserve">  centavos</v>
      </c>
      <c r="DH256" s="76" t="str">
        <f t="shared" si="313"/>
        <v xml:space="preserve"> </v>
      </c>
      <c r="DI256" s="76" t="str">
        <f t="shared" si="314"/>
        <v/>
      </c>
      <c r="DJ256" s="76"/>
      <c r="DK256" s="76" t="str">
        <f t="shared" si="315"/>
        <v xml:space="preserve"> </v>
      </c>
      <c r="DL256" s="76" t="str">
        <f t="shared" si="316"/>
        <v/>
      </c>
      <c r="DM256" s="76"/>
      <c r="DN256" s="76" t="str">
        <f t="shared" si="317"/>
        <v xml:space="preserve"> </v>
      </c>
      <c r="DO256" s="76" t="str">
        <f t="shared" si="318"/>
        <v/>
      </c>
      <c r="DP256" s="76"/>
      <c r="DQ256" s="76" t="str">
        <f t="shared" si="319"/>
        <v xml:space="preserve"> </v>
      </c>
      <c r="DR256" s="76" t="str">
        <f t="shared" si="320"/>
        <v/>
      </c>
      <c r="DS256" s="76"/>
      <c r="DT256" s="76" t="e">
        <f t="shared" si="321"/>
        <v>#N/A</v>
      </c>
      <c r="DU256" s="76" t="str">
        <f t="shared" si="322"/>
        <v xml:space="preserve"> Pesos</v>
      </c>
      <c r="DV256" s="76" t="str">
        <f t="shared" si="323"/>
        <v xml:space="preserve"> </v>
      </c>
      <c r="DW256" s="76" t="str">
        <f t="shared" si="324"/>
        <v/>
      </c>
      <c r="DX256" s="76"/>
      <c r="DY256" s="76"/>
      <c r="DZ256" s="76"/>
      <c r="EA256" s="76" t="str">
        <f t="shared" si="325"/>
        <v xml:space="preserve"> </v>
      </c>
      <c r="EB256" s="76"/>
      <c r="EC256" s="76"/>
      <c r="ED256" s="76" t="str">
        <f t="shared" si="326"/>
        <v xml:space="preserve"> </v>
      </c>
      <c r="EE256" s="76"/>
      <c r="EF256" s="76"/>
      <c r="EG256" s="79" t="str">
        <f t="shared" si="327"/>
        <v xml:space="preserve"> </v>
      </c>
      <c r="EH256" s="76"/>
      <c r="EI256" s="76"/>
      <c r="EJ256" s="79" t="str">
        <f t="shared" si="328"/>
        <v xml:space="preserve"> </v>
      </c>
      <c r="EK256" s="76"/>
      <c r="EL256" s="76"/>
      <c r="EM256" s="79" t="str">
        <f t="shared" si="329"/>
        <v>Doscientos Cincuenta y Tres Pesos</v>
      </c>
      <c r="EN256" s="79"/>
      <c r="EO256" s="79" t="str">
        <f t="shared" si="330"/>
        <v xml:space="preserve"> </v>
      </c>
      <c r="EP256" s="76"/>
    </row>
    <row r="257" spans="1:146" hidden="1" x14ac:dyDescent="0.2">
      <c r="A257" s="74">
        <v>254</v>
      </c>
      <c r="B257" s="75" t="str">
        <f t="shared" si="260"/>
        <v>Doscientos Cincuenta y Cuatro Pesos M/L</v>
      </c>
      <c r="C257" s="76"/>
      <c r="D257" s="77">
        <f t="shared" si="261"/>
        <v>254</v>
      </c>
      <c r="E257" s="76" t="str">
        <f t="shared" si="262"/>
        <v/>
      </c>
      <c r="F257" s="76" t="str">
        <f t="shared" si="263"/>
        <v xml:space="preserve"> Pesos</v>
      </c>
      <c r="G257" s="76" t="str">
        <f t="shared" si="264"/>
        <v xml:space="preserve">  billones</v>
      </c>
      <c r="H257" s="76"/>
      <c r="I257" s="76" t="str">
        <f t="shared" si="265"/>
        <v xml:space="preserve"> Pesos</v>
      </c>
      <c r="J257" s="76" t="s">
        <v>79</v>
      </c>
      <c r="K257" s="76"/>
      <c r="L257" s="76" t="str">
        <f t="shared" si="266"/>
        <v xml:space="preserve"> Pesos</v>
      </c>
      <c r="M257" s="76" t="str">
        <f t="shared" si="267"/>
        <v xml:space="preserve">  millones</v>
      </c>
      <c r="N257" s="76"/>
      <c r="O257" s="76" t="str">
        <f t="shared" si="268"/>
        <v xml:space="preserve"> Pesos</v>
      </c>
      <c r="P257" s="76" t="s">
        <v>79</v>
      </c>
      <c r="Q257" s="76"/>
      <c r="R257" s="76" t="str">
        <f t="shared" si="269"/>
        <v xml:space="preserve"> y </v>
      </c>
      <c r="S257" s="76" t="str">
        <f t="shared" si="270"/>
        <v xml:space="preserve"> Pesos</v>
      </c>
      <c r="T257" s="76" t="str">
        <f t="shared" si="271"/>
        <v xml:space="preserve"> Centavos</v>
      </c>
      <c r="U257" s="76" t="str">
        <f t="shared" si="272"/>
        <v xml:space="preserve"> centavos</v>
      </c>
      <c r="V257" s="76">
        <v>15</v>
      </c>
      <c r="W257" s="76">
        <v>14</v>
      </c>
      <c r="X257" s="76">
        <v>13</v>
      </c>
      <c r="Y257" s="76">
        <v>12</v>
      </c>
      <c r="Z257" s="76">
        <v>11</v>
      </c>
      <c r="AA257" s="76">
        <v>10</v>
      </c>
      <c r="AB257" s="76">
        <v>9</v>
      </c>
      <c r="AC257" s="76">
        <f t="shared" si="336"/>
        <v>8</v>
      </c>
      <c r="AD257" s="76">
        <f t="shared" si="336"/>
        <v>7</v>
      </c>
      <c r="AE257" s="76">
        <f t="shared" si="336"/>
        <v>6</v>
      </c>
      <c r="AF257" s="76">
        <f t="shared" si="336"/>
        <v>5</v>
      </c>
      <c r="AG257" s="76">
        <f t="shared" si="336"/>
        <v>4</v>
      </c>
      <c r="AH257" s="76">
        <f t="shared" si="336"/>
        <v>3</v>
      </c>
      <c r="AI257" s="76">
        <f t="shared" si="336"/>
        <v>2</v>
      </c>
      <c r="AJ257" s="76">
        <f t="shared" si="336"/>
        <v>1</v>
      </c>
      <c r="AK257" s="76">
        <f t="shared" si="336"/>
        <v>0</v>
      </c>
      <c r="AL257" s="76">
        <f t="shared" si="336"/>
        <v>-1</v>
      </c>
      <c r="AM257" s="76">
        <f t="shared" si="336"/>
        <v>-2</v>
      </c>
      <c r="AN257" s="76"/>
      <c r="AO257" s="78">
        <f t="shared" si="334"/>
        <v>0</v>
      </c>
      <c r="AP257" s="78">
        <f t="shared" si="334"/>
        <v>0</v>
      </c>
      <c r="AQ257" s="78">
        <f t="shared" si="334"/>
        <v>0</v>
      </c>
      <c r="AR257" s="78">
        <f t="shared" si="334"/>
        <v>0</v>
      </c>
      <c r="AS257" s="78">
        <f t="shared" si="334"/>
        <v>0</v>
      </c>
      <c r="AT257" s="78">
        <f t="shared" si="334"/>
        <v>0</v>
      </c>
      <c r="AU257" s="78">
        <f t="shared" si="337"/>
        <v>0</v>
      </c>
      <c r="AV257" s="78">
        <f t="shared" si="337"/>
        <v>0</v>
      </c>
      <c r="AW257" s="78">
        <f t="shared" si="337"/>
        <v>0</v>
      </c>
      <c r="AX257" s="78">
        <f t="shared" si="337"/>
        <v>0</v>
      </c>
      <c r="AY257" s="78">
        <f t="shared" si="337"/>
        <v>0</v>
      </c>
      <c r="AZ257" s="78">
        <f t="shared" si="337"/>
        <v>0</v>
      </c>
      <c r="BA257" s="78">
        <f t="shared" si="337"/>
        <v>2</v>
      </c>
      <c r="BB257" s="78">
        <f t="shared" si="337"/>
        <v>25</v>
      </c>
      <c r="BC257" s="78">
        <f t="shared" si="337"/>
        <v>254</v>
      </c>
      <c r="BD257" s="78">
        <f t="shared" si="337"/>
        <v>2540</v>
      </c>
      <c r="BE257" s="78">
        <f t="shared" si="337"/>
        <v>25400</v>
      </c>
      <c r="BF257" s="76"/>
      <c r="BG257" s="76">
        <f t="shared" si="273"/>
        <v>0</v>
      </c>
      <c r="BH257" s="78">
        <f t="shared" si="274"/>
        <v>0</v>
      </c>
      <c r="BI257" s="78">
        <f t="shared" si="275"/>
        <v>0</v>
      </c>
      <c r="BJ257" s="78">
        <f t="shared" si="276"/>
        <v>0</v>
      </c>
      <c r="BK257" s="78">
        <f t="shared" si="277"/>
        <v>0</v>
      </c>
      <c r="BL257" s="78">
        <f t="shared" si="278"/>
        <v>0</v>
      </c>
      <c r="BM257" s="78">
        <f t="shared" si="279"/>
        <v>0</v>
      </c>
      <c r="BN257" s="78">
        <f t="shared" si="280"/>
        <v>0</v>
      </c>
      <c r="BO257" s="78">
        <f t="shared" si="281"/>
        <v>0</v>
      </c>
      <c r="BP257" s="78">
        <f t="shared" si="282"/>
        <v>0</v>
      </c>
      <c r="BQ257" s="78">
        <f t="shared" si="283"/>
        <v>0</v>
      </c>
      <c r="BR257" s="78">
        <f t="shared" si="284"/>
        <v>0</v>
      </c>
      <c r="BS257" s="78">
        <f t="shared" si="285"/>
        <v>200</v>
      </c>
      <c r="BT257" s="78">
        <f t="shared" si="286"/>
        <v>50</v>
      </c>
      <c r="BU257" s="78">
        <f t="shared" si="287"/>
        <v>4</v>
      </c>
      <c r="BV257" s="78">
        <f t="shared" si="288"/>
        <v>0</v>
      </c>
      <c r="BW257" s="78">
        <f t="shared" si="289"/>
        <v>0</v>
      </c>
      <c r="BX257" s="76"/>
      <c r="BY257" s="76"/>
      <c r="BZ257" s="78">
        <f t="shared" si="290"/>
        <v>0</v>
      </c>
      <c r="CA257" s="78"/>
      <c r="CB257" s="78"/>
      <c r="CC257" s="78">
        <f t="shared" si="291"/>
        <v>0</v>
      </c>
      <c r="CD257" s="78"/>
      <c r="CE257" s="78"/>
      <c r="CF257" s="78">
        <f t="shared" si="292"/>
        <v>0</v>
      </c>
      <c r="CG257" s="76"/>
      <c r="CH257" s="78"/>
      <c r="CI257" s="78">
        <f t="shared" si="293"/>
        <v>0</v>
      </c>
      <c r="CJ257" s="76"/>
      <c r="CK257" s="78"/>
      <c r="CL257" s="78">
        <f t="shared" si="294"/>
        <v>54</v>
      </c>
      <c r="CM257" s="76"/>
      <c r="CN257" s="78">
        <f t="shared" si="295"/>
        <v>0</v>
      </c>
      <c r="CO257" s="76"/>
      <c r="CP257" s="76"/>
      <c r="CQ257" s="76" t="str">
        <f t="shared" si="296"/>
        <v/>
      </c>
      <c r="CR257" s="76" t="str">
        <f t="shared" si="297"/>
        <v/>
      </c>
      <c r="CS257" s="76" t="str">
        <f t="shared" si="298"/>
        <v xml:space="preserve">   billones</v>
      </c>
      <c r="CT257" s="76" t="str">
        <f t="shared" si="299"/>
        <v/>
      </c>
      <c r="CU257" s="76" t="str">
        <f t="shared" si="300"/>
        <v/>
      </c>
      <c r="CV257" s="76" t="str">
        <f t="shared" si="301"/>
        <v xml:space="preserve">  mil</v>
      </c>
      <c r="CW257" s="76" t="str">
        <f t="shared" si="302"/>
        <v/>
      </c>
      <c r="CX257" s="76" t="str">
        <f t="shared" si="303"/>
        <v/>
      </c>
      <c r="CY257" s="76" t="str">
        <f t="shared" si="304"/>
        <v xml:space="preserve">   millones</v>
      </c>
      <c r="CZ257" s="76" t="str">
        <f t="shared" si="305"/>
        <v/>
      </c>
      <c r="DA257" s="76" t="str">
        <f t="shared" si="306"/>
        <v/>
      </c>
      <c r="DB257" s="76" t="str">
        <f t="shared" si="307"/>
        <v xml:space="preserve">  mil</v>
      </c>
      <c r="DC257" s="76" t="str">
        <f t="shared" si="308"/>
        <v xml:space="preserve">Doscientos </v>
      </c>
      <c r="DD257" s="76" t="str">
        <f t="shared" si="309"/>
        <v xml:space="preserve">Cincuenta y </v>
      </c>
      <c r="DE257" s="76" t="str">
        <f t="shared" si="310"/>
        <v>Cuatro Pesos</v>
      </c>
      <c r="DF257" s="76" t="str">
        <f t="shared" si="311"/>
        <v xml:space="preserve">  Centavos</v>
      </c>
      <c r="DG257" s="76" t="str">
        <f t="shared" si="312"/>
        <v xml:space="preserve">  centavos</v>
      </c>
      <c r="DH257" s="76" t="str">
        <f t="shared" si="313"/>
        <v xml:space="preserve"> </v>
      </c>
      <c r="DI257" s="76" t="str">
        <f t="shared" si="314"/>
        <v/>
      </c>
      <c r="DJ257" s="76"/>
      <c r="DK257" s="76" t="str">
        <f t="shared" si="315"/>
        <v xml:space="preserve"> </v>
      </c>
      <c r="DL257" s="76" t="str">
        <f t="shared" si="316"/>
        <v/>
      </c>
      <c r="DM257" s="76"/>
      <c r="DN257" s="76" t="str">
        <f t="shared" si="317"/>
        <v xml:space="preserve"> </v>
      </c>
      <c r="DO257" s="76" t="str">
        <f t="shared" si="318"/>
        <v/>
      </c>
      <c r="DP257" s="76"/>
      <c r="DQ257" s="76" t="str">
        <f t="shared" si="319"/>
        <v xml:space="preserve"> </v>
      </c>
      <c r="DR257" s="76" t="str">
        <f t="shared" si="320"/>
        <v/>
      </c>
      <c r="DS257" s="76"/>
      <c r="DT257" s="76" t="e">
        <f t="shared" si="321"/>
        <v>#N/A</v>
      </c>
      <c r="DU257" s="76" t="str">
        <f t="shared" si="322"/>
        <v xml:space="preserve"> Pesos</v>
      </c>
      <c r="DV257" s="76" t="str">
        <f t="shared" si="323"/>
        <v xml:space="preserve"> </v>
      </c>
      <c r="DW257" s="76" t="str">
        <f t="shared" si="324"/>
        <v/>
      </c>
      <c r="DX257" s="76"/>
      <c r="DY257" s="76"/>
      <c r="DZ257" s="76"/>
      <c r="EA257" s="76" t="str">
        <f t="shared" si="325"/>
        <v xml:space="preserve"> </v>
      </c>
      <c r="EB257" s="76"/>
      <c r="EC257" s="76"/>
      <c r="ED257" s="76" t="str">
        <f t="shared" si="326"/>
        <v xml:space="preserve"> </v>
      </c>
      <c r="EE257" s="76"/>
      <c r="EF257" s="76"/>
      <c r="EG257" s="79" t="str">
        <f t="shared" si="327"/>
        <v xml:space="preserve"> </v>
      </c>
      <c r="EH257" s="76"/>
      <c r="EI257" s="76"/>
      <c r="EJ257" s="79" t="str">
        <f t="shared" si="328"/>
        <v xml:space="preserve"> </v>
      </c>
      <c r="EK257" s="76"/>
      <c r="EL257" s="76"/>
      <c r="EM257" s="79" t="str">
        <f t="shared" si="329"/>
        <v>Doscientos Cincuenta y Cuatro Pesos</v>
      </c>
      <c r="EN257" s="79"/>
      <c r="EO257" s="79" t="str">
        <f t="shared" si="330"/>
        <v xml:space="preserve"> </v>
      </c>
      <c r="EP257" s="76"/>
    </row>
    <row r="258" spans="1:146" hidden="1" x14ac:dyDescent="0.2">
      <c r="A258" s="74">
        <v>255</v>
      </c>
      <c r="B258" s="75" t="str">
        <f t="shared" si="260"/>
        <v>Doscientos Cincuenta y Cinco Pesos M/L</v>
      </c>
      <c r="C258" s="76"/>
      <c r="D258" s="77">
        <f t="shared" si="261"/>
        <v>255</v>
      </c>
      <c r="E258" s="76" t="str">
        <f t="shared" si="262"/>
        <v/>
      </c>
      <c r="F258" s="76" t="str">
        <f t="shared" si="263"/>
        <v xml:space="preserve"> Pesos</v>
      </c>
      <c r="G258" s="76" t="str">
        <f t="shared" si="264"/>
        <v xml:space="preserve">  billones</v>
      </c>
      <c r="H258" s="76"/>
      <c r="I258" s="76" t="str">
        <f t="shared" si="265"/>
        <v xml:space="preserve"> Pesos</v>
      </c>
      <c r="J258" s="76" t="s">
        <v>79</v>
      </c>
      <c r="K258" s="76"/>
      <c r="L258" s="76" t="str">
        <f t="shared" si="266"/>
        <v xml:space="preserve"> Pesos</v>
      </c>
      <c r="M258" s="76" t="str">
        <f t="shared" si="267"/>
        <v xml:space="preserve">  millones</v>
      </c>
      <c r="N258" s="76"/>
      <c r="O258" s="76" t="str">
        <f t="shared" si="268"/>
        <v xml:space="preserve"> Pesos</v>
      </c>
      <c r="P258" s="76" t="s">
        <v>79</v>
      </c>
      <c r="Q258" s="76"/>
      <c r="R258" s="76" t="str">
        <f t="shared" si="269"/>
        <v xml:space="preserve"> y </v>
      </c>
      <c r="S258" s="76" t="str">
        <f t="shared" si="270"/>
        <v xml:space="preserve"> Pesos</v>
      </c>
      <c r="T258" s="76" t="str">
        <f t="shared" si="271"/>
        <v xml:space="preserve"> Centavos</v>
      </c>
      <c r="U258" s="76" t="str">
        <f t="shared" si="272"/>
        <v xml:space="preserve"> centavos</v>
      </c>
      <c r="V258" s="76">
        <v>15</v>
      </c>
      <c r="W258" s="76">
        <v>14</v>
      </c>
      <c r="X258" s="76">
        <v>13</v>
      </c>
      <c r="Y258" s="76">
        <v>12</v>
      </c>
      <c r="Z258" s="76">
        <v>11</v>
      </c>
      <c r="AA258" s="76">
        <v>10</v>
      </c>
      <c r="AB258" s="76">
        <v>9</v>
      </c>
      <c r="AC258" s="76">
        <f t="shared" si="336"/>
        <v>8</v>
      </c>
      <c r="AD258" s="76">
        <f t="shared" si="336"/>
        <v>7</v>
      </c>
      <c r="AE258" s="76">
        <f t="shared" si="336"/>
        <v>6</v>
      </c>
      <c r="AF258" s="76">
        <f t="shared" si="336"/>
        <v>5</v>
      </c>
      <c r="AG258" s="76">
        <f t="shared" si="336"/>
        <v>4</v>
      </c>
      <c r="AH258" s="76">
        <f t="shared" si="336"/>
        <v>3</v>
      </c>
      <c r="AI258" s="76">
        <f t="shared" si="336"/>
        <v>2</v>
      </c>
      <c r="AJ258" s="76">
        <f t="shared" si="336"/>
        <v>1</v>
      </c>
      <c r="AK258" s="76">
        <f t="shared" si="336"/>
        <v>0</v>
      </c>
      <c r="AL258" s="76">
        <f t="shared" si="336"/>
        <v>-1</v>
      </c>
      <c r="AM258" s="76">
        <f t="shared" si="336"/>
        <v>-2</v>
      </c>
      <c r="AN258" s="76"/>
      <c r="AO258" s="78">
        <f t="shared" si="334"/>
        <v>0</v>
      </c>
      <c r="AP258" s="78">
        <f t="shared" si="334"/>
        <v>0</v>
      </c>
      <c r="AQ258" s="78">
        <f t="shared" si="334"/>
        <v>0</v>
      </c>
      <c r="AR258" s="78">
        <f t="shared" si="334"/>
        <v>0</v>
      </c>
      <c r="AS258" s="78">
        <f t="shared" si="334"/>
        <v>0</v>
      </c>
      <c r="AT258" s="78">
        <f t="shared" si="334"/>
        <v>0</v>
      </c>
      <c r="AU258" s="78">
        <f t="shared" si="337"/>
        <v>0</v>
      </c>
      <c r="AV258" s="78">
        <f t="shared" si="337"/>
        <v>0</v>
      </c>
      <c r="AW258" s="78">
        <f t="shared" si="337"/>
        <v>0</v>
      </c>
      <c r="AX258" s="78">
        <f t="shared" si="337"/>
        <v>0</v>
      </c>
      <c r="AY258" s="78">
        <f t="shared" si="337"/>
        <v>0</v>
      </c>
      <c r="AZ258" s="78">
        <f t="shared" si="337"/>
        <v>0</v>
      </c>
      <c r="BA258" s="78">
        <f t="shared" si="337"/>
        <v>2</v>
      </c>
      <c r="BB258" s="78">
        <f t="shared" si="337"/>
        <v>25</v>
      </c>
      <c r="BC258" s="78">
        <f t="shared" si="337"/>
        <v>255</v>
      </c>
      <c r="BD258" s="78">
        <f t="shared" si="337"/>
        <v>2550</v>
      </c>
      <c r="BE258" s="78">
        <f t="shared" si="337"/>
        <v>25500</v>
      </c>
      <c r="BF258" s="76"/>
      <c r="BG258" s="76">
        <f t="shared" si="273"/>
        <v>0</v>
      </c>
      <c r="BH258" s="78">
        <f t="shared" si="274"/>
        <v>0</v>
      </c>
      <c r="BI258" s="78">
        <f t="shared" si="275"/>
        <v>0</v>
      </c>
      <c r="BJ258" s="78">
        <f t="shared" si="276"/>
        <v>0</v>
      </c>
      <c r="BK258" s="78">
        <f t="shared" si="277"/>
        <v>0</v>
      </c>
      <c r="BL258" s="78">
        <f t="shared" si="278"/>
        <v>0</v>
      </c>
      <c r="BM258" s="78">
        <f t="shared" si="279"/>
        <v>0</v>
      </c>
      <c r="BN258" s="78">
        <f t="shared" si="280"/>
        <v>0</v>
      </c>
      <c r="BO258" s="78">
        <f t="shared" si="281"/>
        <v>0</v>
      </c>
      <c r="BP258" s="78">
        <f t="shared" si="282"/>
        <v>0</v>
      </c>
      <c r="BQ258" s="78">
        <f t="shared" si="283"/>
        <v>0</v>
      </c>
      <c r="BR258" s="78">
        <f t="shared" si="284"/>
        <v>0</v>
      </c>
      <c r="BS258" s="78">
        <f t="shared" si="285"/>
        <v>200</v>
      </c>
      <c r="BT258" s="78">
        <f t="shared" si="286"/>
        <v>50</v>
      </c>
      <c r="BU258" s="78">
        <f t="shared" si="287"/>
        <v>5</v>
      </c>
      <c r="BV258" s="78">
        <f t="shared" si="288"/>
        <v>0</v>
      </c>
      <c r="BW258" s="78">
        <f t="shared" si="289"/>
        <v>0</v>
      </c>
      <c r="BX258" s="76"/>
      <c r="BY258" s="76"/>
      <c r="BZ258" s="78">
        <f t="shared" si="290"/>
        <v>0</v>
      </c>
      <c r="CA258" s="78"/>
      <c r="CB258" s="78"/>
      <c r="CC258" s="78">
        <f t="shared" si="291"/>
        <v>0</v>
      </c>
      <c r="CD258" s="78"/>
      <c r="CE258" s="78"/>
      <c r="CF258" s="78">
        <f t="shared" si="292"/>
        <v>0</v>
      </c>
      <c r="CG258" s="76"/>
      <c r="CH258" s="78"/>
      <c r="CI258" s="78">
        <f t="shared" si="293"/>
        <v>0</v>
      </c>
      <c r="CJ258" s="76"/>
      <c r="CK258" s="78"/>
      <c r="CL258" s="78">
        <f t="shared" si="294"/>
        <v>55</v>
      </c>
      <c r="CM258" s="76"/>
      <c r="CN258" s="78">
        <f t="shared" si="295"/>
        <v>0</v>
      </c>
      <c r="CO258" s="76"/>
      <c r="CP258" s="76"/>
      <c r="CQ258" s="76" t="str">
        <f t="shared" si="296"/>
        <v/>
      </c>
      <c r="CR258" s="76" t="str">
        <f t="shared" si="297"/>
        <v/>
      </c>
      <c r="CS258" s="76" t="str">
        <f t="shared" si="298"/>
        <v xml:space="preserve">   billones</v>
      </c>
      <c r="CT258" s="76" t="str">
        <f t="shared" si="299"/>
        <v/>
      </c>
      <c r="CU258" s="76" t="str">
        <f t="shared" si="300"/>
        <v/>
      </c>
      <c r="CV258" s="76" t="str">
        <f t="shared" si="301"/>
        <v xml:space="preserve">  mil</v>
      </c>
      <c r="CW258" s="76" t="str">
        <f t="shared" si="302"/>
        <v/>
      </c>
      <c r="CX258" s="76" t="str">
        <f t="shared" si="303"/>
        <v/>
      </c>
      <c r="CY258" s="76" t="str">
        <f t="shared" si="304"/>
        <v xml:space="preserve">   millones</v>
      </c>
      <c r="CZ258" s="76" t="str">
        <f t="shared" si="305"/>
        <v/>
      </c>
      <c r="DA258" s="76" t="str">
        <f t="shared" si="306"/>
        <v/>
      </c>
      <c r="DB258" s="76" t="str">
        <f t="shared" si="307"/>
        <v xml:space="preserve">  mil</v>
      </c>
      <c r="DC258" s="76" t="str">
        <f t="shared" si="308"/>
        <v xml:space="preserve">Doscientos </v>
      </c>
      <c r="DD258" s="76" t="str">
        <f t="shared" si="309"/>
        <v xml:space="preserve">Cincuenta y </v>
      </c>
      <c r="DE258" s="76" t="str">
        <f t="shared" si="310"/>
        <v>Cinco Pesos</v>
      </c>
      <c r="DF258" s="76" t="str">
        <f t="shared" si="311"/>
        <v xml:space="preserve">  Centavos</v>
      </c>
      <c r="DG258" s="76" t="str">
        <f t="shared" si="312"/>
        <v xml:space="preserve">  centavos</v>
      </c>
      <c r="DH258" s="76" t="str">
        <f t="shared" si="313"/>
        <v xml:space="preserve"> </v>
      </c>
      <c r="DI258" s="76" t="str">
        <f t="shared" si="314"/>
        <v/>
      </c>
      <c r="DJ258" s="76"/>
      <c r="DK258" s="76" t="str">
        <f t="shared" si="315"/>
        <v xml:space="preserve"> </v>
      </c>
      <c r="DL258" s="76" t="str">
        <f t="shared" si="316"/>
        <v/>
      </c>
      <c r="DM258" s="76"/>
      <c r="DN258" s="76" t="str">
        <f t="shared" si="317"/>
        <v xml:space="preserve"> </v>
      </c>
      <c r="DO258" s="76" t="str">
        <f t="shared" si="318"/>
        <v/>
      </c>
      <c r="DP258" s="76"/>
      <c r="DQ258" s="76" t="str">
        <f t="shared" si="319"/>
        <v xml:space="preserve"> </v>
      </c>
      <c r="DR258" s="76" t="str">
        <f t="shared" si="320"/>
        <v/>
      </c>
      <c r="DS258" s="76"/>
      <c r="DT258" s="76" t="e">
        <f t="shared" si="321"/>
        <v>#N/A</v>
      </c>
      <c r="DU258" s="76" t="str">
        <f t="shared" si="322"/>
        <v xml:space="preserve"> Pesos</v>
      </c>
      <c r="DV258" s="76" t="str">
        <f t="shared" si="323"/>
        <v xml:space="preserve"> </v>
      </c>
      <c r="DW258" s="76" t="str">
        <f t="shared" si="324"/>
        <v/>
      </c>
      <c r="DX258" s="76"/>
      <c r="DY258" s="76"/>
      <c r="DZ258" s="76"/>
      <c r="EA258" s="76" t="str">
        <f t="shared" si="325"/>
        <v xml:space="preserve"> </v>
      </c>
      <c r="EB258" s="76"/>
      <c r="EC258" s="76"/>
      <c r="ED258" s="76" t="str">
        <f t="shared" si="326"/>
        <v xml:space="preserve"> </v>
      </c>
      <c r="EE258" s="76"/>
      <c r="EF258" s="76"/>
      <c r="EG258" s="79" t="str">
        <f t="shared" si="327"/>
        <v xml:space="preserve"> </v>
      </c>
      <c r="EH258" s="76"/>
      <c r="EI258" s="76"/>
      <c r="EJ258" s="79" t="str">
        <f t="shared" si="328"/>
        <v xml:space="preserve"> </v>
      </c>
      <c r="EK258" s="76"/>
      <c r="EL258" s="76"/>
      <c r="EM258" s="79" t="str">
        <f t="shared" si="329"/>
        <v>Doscientos Cincuenta y Cinco Pesos</v>
      </c>
      <c r="EN258" s="79"/>
      <c r="EO258" s="79" t="str">
        <f t="shared" si="330"/>
        <v xml:space="preserve"> </v>
      </c>
      <c r="EP258" s="76"/>
    </row>
    <row r="259" spans="1:146" hidden="1" x14ac:dyDescent="0.2">
      <c r="A259" s="74">
        <v>256</v>
      </c>
      <c r="B259" s="75" t="str">
        <f t="shared" si="260"/>
        <v>Doscientos Cincuenta y Seis Pesos M/L</v>
      </c>
      <c r="C259" s="76"/>
      <c r="D259" s="77">
        <f t="shared" si="261"/>
        <v>256</v>
      </c>
      <c r="E259" s="76" t="str">
        <f t="shared" si="262"/>
        <v/>
      </c>
      <c r="F259" s="76" t="str">
        <f t="shared" si="263"/>
        <v xml:space="preserve"> Pesos</v>
      </c>
      <c r="G259" s="76" t="str">
        <f t="shared" si="264"/>
        <v xml:space="preserve">  billones</v>
      </c>
      <c r="H259" s="76"/>
      <c r="I259" s="76" t="str">
        <f t="shared" si="265"/>
        <v xml:space="preserve"> Pesos</v>
      </c>
      <c r="J259" s="76" t="s">
        <v>79</v>
      </c>
      <c r="K259" s="76"/>
      <c r="L259" s="76" t="str">
        <f t="shared" si="266"/>
        <v xml:space="preserve"> Pesos</v>
      </c>
      <c r="M259" s="76" t="str">
        <f t="shared" si="267"/>
        <v xml:space="preserve">  millones</v>
      </c>
      <c r="N259" s="76"/>
      <c r="O259" s="76" t="str">
        <f t="shared" si="268"/>
        <v xml:space="preserve"> Pesos</v>
      </c>
      <c r="P259" s="76" t="s">
        <v>79</v>
      </c>
      <c r="Q259" s="76"/>
      <c r="R259" s="76" t="str">
        <f t="shared" si="269"/>
        <v xml:space="preserve"> y </v>
      </c>
      <c r="S259" s="76" t="str">
        <f t="shared" si="270"/>
        <v xml:space="preserve"> Pesos</v>
      </c>
      <c r="T259" s="76" t="str">
        <f t="shared" si="271"/>
        <v xml:space="preserve"> Centavos</v>
      </c>
      <c r="U259" s="76" t="str">
        <f t="shared" si="272"/>
        <v xml:space="preserve"> centavos</v>
      </c>
      <c r="V259" s="76">
        <v>15</v>
      </c>
      <c r="W259" s="76">
        <v>14</v>
      </c>
      <c r="X259" s="76">
        <v>13</v>
      </c>
      <c r="Y259" s="76">
        <v>12</v>
      </c>
      <c r="Z259" s="76">
        <v>11</v>
      </c>
      <c r="AA259" s="76">
        <v>10</v>
      </c>
      <c r="AB259" s="76">
        <v>9</v>
      </c>
      <c r="AC259" s="76">
        <f t="shared" si="336"/>
        <v>8</v>
      </c>
      <c r="AD259" s="76">
        <f t="shared" si="336"/>
        <v>7</v>
      </c>
      <c r="AE259" s="76">
        <f t="shared" si="336"/>
        <v>6</v>
      </c>
      <c r="AF259" s="76">
        <f t="shared" si="336"/>
        <v>5</v>
      </c>
      <c r="AG259" s="76">
        <f t="shared" si="336"/>
        <v>4</v>
      </c>
      <c r="AH259" s="76">
        <f t="shared" si="336"/>
        <v>3</v>
      </c>
      <c r="AI259" s="76">
        <f t="shared" si="336"/>
        <v>2</v>
      </c>
      <c r="AJ259" s="76">
        <f t="shared" si="336"/>
        <v>1</v>
      </c>
      <c r="AK259" s="76">
        <f t="shared" si="336"/>
        <v>0</v>
      </c>
      <c r="AL259" s="76">
        <f t="shared" si="336"/>
        <v>-1</v>
      </c>
      <c r="AM259" s="76">
        <f t="shared" si="336"/>
        <v>-2</v>
      </c>
      <c r="AN259" s="76"/>
      <c r="AO259" s="78">
        <f t="shared" si="334"/>
        <v>0</v>
      </c>
      <c r="AP259" s="78">
        <f t="shared" si="334"/>
        <v>0</v>
      </c>
      <c r="AQ259" s="78">
        <f t="shared" si="334"/>
        <v>0</v>
      </c>
      <c r="AR259" s="78">
        <f t="shared" si="334"/>
        <v>0</v>
      </c>
      <c r="AS259" s="78">
        <f t="shared" si="334"/>
        <v>0</v>
      </c>
      <c r="AT259" s="78">
        <f t="shared" si="334"/>
        <v>0</v>
      </c>
      <c r="AU259" s="78">
        <f t="shared" si="337"/>
        <v>0</v>
      </c>
      <c r="AV259" s="78">
        <f t="shared" si="337"/>
        <v>0</v>
      </c>
      <c r="AW259" s="78">
        <f t="shared" si="337"/>
        <v>0</v>
      </c>
      <c r="AX259" s="78">
        <f t="shared" si="337"/>
        <v>0</v>
      </c>
      <c r="AY259" s="78">
        <f t="shared" si="337"/>
        <v>0</v>
      </c>
      <c r="AZ259" s="78">
        <f t="shared" si="337"/>
        <v>0</v>
      </c>
      <c r="BA259" s="78">
        <f t="shared" si="337"/>
        <v>2</v>
      </c>
      <c r="BB259" s="78">
        <f t="shared" si="337"/>
        <v>25</v>
      </c>
      <c r="BC259" s="78">
        <f t="shared" si="337"/>
        <v>256</v>
      </c>
      <c r="BD259" s="78">
        <f t="shared" si="337"/>
        <v>2560</v>
      </c>
      <c r="BE259" s="78">
        <f t="shared" si="337"/>
        <v>25600</v>
      </c>
      <c r="BF259" s="76"/>
      <c r="BG259" s="76">
        <f t="shared" si="273"/>
        <v>0</v>
      </c>
      <c r="BH259" s="78">
        <f t="shared" si="274"/>
        <v>0</v>
      </c>
      <c r="BI259" s="78">
        <f t="shared" si="275"/>
        <v>0</v>
      </c>
      <c r="BJ259" s="78">
        <f t="shared" si="276"/>
        <v>0</v>
      </c>
      <c r="BK259" s="78">
        <f t="shared" si="277"/>
        <v>0</v>
      </c>
      <c r="BL259" s="78">
        <f t="shared" si="278"/>
        <v>0</v>
      </c>
      <c r="BM259" s="78">
        <f t="shared" si="279"/>
        <v>0</v>
      </c>
      <c r="BN259" s="78">
        <f t="shared" si="280"/>
        <v>0</v>
      </c>
      <c r="BO259" s="78">
        <f t="shared" si="281"/>
        <v>0</v>
      </c>
      <c r="BP259" s="78">
        <f t="shared" si="282"/>
        <v>0</v>
      </c>
      <c r="BQ259" s="78">
        <f t="shared" si="283"/>
        <v>0</v>
      </c>
      <c r="BR259" s="78">
        <f t="shared" si="284"/>
        <v>0</v>
      </c>
      <c r="BS259" s="78">
        <f t="shared" si="285"/>
        <v>200</v>
      </c>
      <c r="BT259" s="78">
        <f t="shared" si="286"/>
        <v>50</v>
      </c>
      <c r="BU259" s="78">
        <f t="shared" si="287"/>
        <v>6</v>
      </c>
      <c r="BV259" s="78">
        <f t="shared" si="288"/>
        <v>0</v>
      </c>
      <c r="BW259" s="78">
        <f t="shared" si="289"/>
        <v>0</v>
      </c>
      <c r="BX259" s="76"/>
      <c r="BY259" s="76"/>
      <c r="BZ259" s="78">
        <f t="shared" si="290"/>
        <v>0</v>
      </c>
      <c r="CA259" s="78"/>
      <c r="CB259" s="78"/>
      <c r="CC259" s="78">
        <f t="shared" si="291"/>
        <v>0</v>
      </c>
      <c r="CD259" s="78"/>
      <c r="CE259" s="78"/>
      <c r="CF259" s="78">
        <f t="shared" si="292"/>
        <v>0</v>
      </c>
      <c r="CG259" s="76"/>
      <c r="CH259" s="78"/>
      <c r="CI259" s="78">
        <f t="shared" si="293"/>
        <v>0</v>
      </c>
      <c r="CJ259" s="76"/>
      <c r="CK259" s="78"/>
      <c r="CL259" s="78">
        <f t="shared" si="294"/>
        <v>56</v>
      </c>
      <c r="CM259" s="76"/>
      <c r="CN259" s="78">
        <f t="shared" si="295"/>
        <v>0</v>
      </c>
      <c r="CO259" s="76"/>
      <c r="CP259" s="76"/>
      <c r="CQ259" s="76" t="str">
        <f t="shared" si="296"/>
        <v/>
      </c>
      <c r="CR259" s="76" t="str">
        <f t="shared" si="297"/>
        <v/>
      </c>
      <c r="CS259" s="76" t="str">
        <f t="shared" si="298"/>
        <v xml:space="preserve">   billones</v>
      </c>
      <c r="CT259" s="76" t="str">
        <f t="shared" si="299"/>
        <v/>
      </c>
      <c r="CU259" s="76" t="str">
        <f t="shared" si="300"/>
        <v/>
      </c>
      <c r="CV259" s="76" t="str">
        <f t="shared" si="301"/>
        <v xml:space="preserve">  mil</v>
      </c>
      <c r="CW259" s="76" t="str">
        <f t="shared" si="302"/>
        <v/>
      </c>
      <c r="CX259" s="76" t="str">
        <f t="shared" si="303"/>
        <v/>
      </c>
      <c r="CY259" s="76" t="str">
        <f t="shared" si="304"/>
        <v xml:space="preserve">   millones</v>
      </c>
      <c r="CZ259" s="76" t="str">
        <f t="shared" si="305"/>
        <v/>
      </c>
      <c r="DA259" s="76" t="str">
        <f t="shared" si="306"/>
        <v/>
      </c>
      <c r="DB259" s="76" t="str">
        <f t="shared" si="307"/>
        <v xml:space="preserve">  mil</v>
      </c>
      <c r="DC259" s="76" t="str">
        <f t="shared" si="308"/>
        <v xml:space="preserve">Doscientos </v>
      </c>
      <c r="DD259" s="76" t="str">
        <f t="shared" si="309"/>
        <v xml:space="preserve">Cincuenta y </v>
      </c>
      <c r="DE259" s="76" t="str">
        <f t="shared" si="310"/>
        <v>Seis Pesos</v>
      </c>
      <c r="DF259" s="76" t="str">
        <f t="shared" si="311"/>
        <v xml:space="preserve">  Centavos</v>
      </c>
      <c r="DG259" s="76" t="str">
        <f t="shared" si="312"/>
        <v xml:space="preserve">  centavos</v>
      </c>
      <c r="DH259" s="76" t="str">
        <f t="shared" si="313"/>
        <v xml:space="preserve"> </v>
      </c>
      <c r="DI259" s="76" t="str">
        <f t="shared" si="314"/>
        <v/>
      </c>
      <c r="DJ259" s="76"/>
      <c r="DK259" s="76" t="str">
        <f t="shared" si="315"/>
        <v xml:space="preserve"> </v>
      </c>
      <c r="DL259" s="76" t="str">
        <f t="shared" si="316"/>
        <v/>
      </c>
      <c r="DM259" s="76"/>
      <c r="DN259" s="76" t="str">
        <f t="shared" si="317"/>
        <v xml:space="preserve"> </v>
      </c>
      <c r="DO259" s="76" t="str">
        <f t="shared" si="318"/>
        <v/>
      </c>
      <c r="DP259" s="76"/>
      <c r="DQ259" s="76" t="str">
        <f t="shared" si="319"/>
        <v xml:space="preserve"> </v>
      </c>
      <c r="DR259" s="76" t="str">
        <f t="shared" si="320"/>
        <v/>
      </c>
      <c r="DS259" s="76"/>
      <c r="DT259" s="76" t="e">
        <f t="shared" si="321"/>
        <v>#N/A</v>
      </c>
      <c r="DU259" s="76" t="str">
        <f t="shared" si="322"/>
        <v xml:space="preserve"> Pesos</v>
      </c>
      <c r="DV259" s="76" t="str">
        <f t="shared" si="323"/>
        <v xml:space="preserve"> </v>
      </c>
      <c r="DW259" s="76" t="str">
        <f t="shared" si="324"/>
        <v/>
      </c>
      <c r="DX259" s="76"/>
      <c r="DY259" s="76"/>
      <c r="DZ259" s="76"/>
      <c r="EA259" s="76" t="str">
        <f t="shared" si="325"/>
        <v xml:space="preserve"> </v>
      </c>
      <c r="EB259" s="76"/>
      <c r="EC259" s="76"/>
      <c r="ED259" s="76" t="str">
        <f t="shared" si="326"/>
        <v xml:space="preserve"> </v>
      </c>
      <c r="EE259" s="76"/>
      <c r="EF259" s="76"/>
      <c r="EG259" s="79" t="str">
        <f t="shared" si="327"/>
        <v xml:space="preserve"> </v>
      </c>
      <c r="EH259" s="76"/>
      <c r="EI259" s="76"/>
      <c r="EJ259" s="79" t="str">
        <f t="shared" si="328"/>
        <v xml:space="preserve"> </v>
      </c>
      <c r="EK259" s="76"/>
      <c r="EL259" s="76"/>
      <c r="EM259" s="79" t="str">
        <f t="shared" si="329"/>
        <v>Doscientos Cincuenta y Seis Pesos</v>
      </c>
      <c r="EN259" s="79"/>
      <c r="EO259" s="79" t="str">
        <f t="shared" si="330"/>
        <v xml:space="preserve"> </v>
      </c>
      <c r="EP259" s="76"/>
    </row>
    <row r="260" spans="1:146" hidden="1" x14ac:dyDescent="0.2">
      <c r="A260" s="74">
        <v>257</v>
      </c>
      <c r="B260" s="75" t="str">
        <f t="shared" si="260"/>
        <v>Doscientos Cincuenta y Siete Pesos M/L</v>
      </c>
      <c r="C260" s="76"/>
      <c r="D260" s="77">
        <f t="shared" si="261"/>
        <v>257</v>
      </c>
      <c r="E260" s="76" t="str">
        <f t="shared" si="262"/>
        <v/>
      </c>
      <c r="F260" s="76" t="str">
        <f t="shared" si="263"/>
        <v xml:space="preserve"> Pesos</v>
      </c>
      <c r="G260" s="76" t="str">
        <f t="shared" si="264"/>
        <v xml:space="preserve">  billones</v>
      </c>
      <c r="H260" s="76"/>
      <c r="I260" s="76" t="str">
        <f t="shared" si="265"/>
        <v xml:space="preserve"> Pesos</v>
      </c>
      <c r="J260" s="76" t="s">
        <v>79</v>
      </c>
      <c r="K260" s="76"/>
      <c r="L260" s="76" t="str">
        <f t="shared" si="266"/>
        <v xml:space="preserve"> Pesos</v>
      </c>
      <c r="M260" s="76" t="str">
        <f t="shared" si="267"/>
        <v xml:space="preserve">  millones</v>
      </c>
      <c r="N260" s="76"/>
      <c r="O260" s="76" t="str">
        <f t="shared" si="268"/>
        <v xml:space="preserve"> Pesos</v>
      </c>
      <c r="P260" s="76" t="s">
        <v>79</v>
      </c>
      <c r="Q260" s="76"/>
      <c r="R260" s="76" t="str">
        <f t="shared" si="269"/>
        <v xml:space="preserve"> y </v>
      </c>
      <c r="S260" s="76" t="str">
        <f t="shared" si="270"/>
        <v xml:space="preserve"> Pesos</v>
      </c>
      <c r="T260" s="76" t="str">
        <f t="shared" si="271"/>
        <v xml:space="preserve"> Centavos</v>
      </c>
      <c r="U260" s="76" t="str">
        <f t="shared" si="272"/>
        <v xml:space="preserve"> centavos</v>
      </c>
      <c r="V260" s="76">
        <v>15</v>
      </c>
      <c r="W260" s="76">
        <v>14</v>
      </c>
      <c r="X260" s="76">
        <v>13</v>
      </c>
      <c r="Y260" s="76">
        <v>12</v>
      </c>
      <c r="Z260" s="76">
        <v>11</v>
      </c>
      <c r="AA260" s="76">
        <v>10</v>
      </c>
      <c r="AB260" s="76">
        <v>9</v>
      </c>
      <c r="AC260" s="76">
        <f t="shared" ref="AC260:AM275" si="338">AB260-1</f>
        <v>8</v>
      </c>
      <c r="AD260" s="76">
        <f t="shared" si="338"/>
        <v>7</v>
      </c>
      <c r="AE260" s="76">
        <f t="shared" si="338"/>
        <v>6</v>
      </c>
      <c r="AF260" s="76">
        <f t="shared" si="338"/>
        <v>5</v>
      </c>
      <c r="AG260" s="76">
        <f t="shared" si="338"/>
        <v>4</v>
      </c>
      <c r="AH260" s="76">
        <f t="shared" si="338"/>
        <v>3</v>
      </c>
      <c r="AI260" s="76">
        <f t="shared" si="338"/>
        <v>2</v>
      </c>
      <c r="AJ260" s="76">
        <f t="shared" si="338"/>
        <v>1</v>
      </c>
      <c r="AK260" s="76">
        <f t="shared" si="338"/>
        <v>0</v>
      </c>
      <c r="AL260" s="76">
        <f t="shared" si="338"/>
        <v>-1</v>
      </c>
      <c r="AM260" s="76">
        <f t="shared" si="338"/>
        <v>-2</v>
      </c>
      <c r="AN260" s="76"/>
      <c r="AO260" s="78">
        <f t="shared" si="334"/>
        <v>0</v>
      </c>
      <c r="AP260" s="78">
        <f t="shared" si="334"/>
        <v>0</v>
      </c>
      <c r="AQ260" s="78">
        <f t="shared" si="334"/>
        <v>0</v>
      </c>
      <c r="AR260" s="78">
        <f t="shared" si="334"/>
        <v>0</v>
      </c>
      <c r="AS260" s="78">
        <f t="shared" si="334"/>
        <v>0</v>
      </c>
      <c r="AT260" s="78">
        <f t="shared" si="334"/>
        <v>0</v>
      </c>
      <c r="AU260" s="78">
        <f t="shared" si="337"/>
        <v>0</v>
      </c>
      <c r="AV260" s="78">
        <f t="shared" si="337"/>
        <v>0</v>
      </c>
      <c r="AW260" s="78">
        <f t="shared" si="337"/>
        <v>0</v>
      </c>
      <c r="AX260" s="78">
        <f t="shared" si="337"/>
        <v>0</v>
      </c>
      <c r="AY260" s="78">
        <f t="shared" si="337"/>
        <v>0</v>
      </c>
      <c r="AZ260" s="78">
        <f t="shared" si="337"/>
        <v>0</v>
      </c>
      <c r="BA260" s="78">
        <f t="shared" si="337"/>
        <v>2</v>
      </c>
      <c r="BB260" s="78">
        <f t="shared" si="337"/>
        <v>25</v>
      </c>
      <c r="BC260" s="78">
        <f t="shared" si="337"/>
        <v>257</v>
      </c>
      <c r="BD260" s="78">
        <f t="shared" si="337"/>
        <v>2570</v>
      </c>
      <c r="BE260" s="78">
        <f t="shared" si="337"/>
        <v>25700</v>
      </c>
      <c r="BF260" s="76"/>
      <c r="BG260" s="76">
        <f t="shared" si="273"/>
        <v>0</v>
      </c>
      <c r="BH260" s="78">
        <f t="shared" si="274"/>
        <v>0</v>
      </c>
      <c r="BI260" s="78">
        <f t="shared" si="275"/>
        <v>0</v>
      </c>
      <c r="BJ260" s="78">
        <f t="shared" si="276"/>
        <v>0</v>
      </c>
      <c r="BK260" s="78">
        <f t="shared" si="277"/>
        <v>0</v>
      </c>
      <c r="BL260" s="78">
        <f t="shared" si="278"/>
        <v>0</v>
      </c>
      <c r="BM260" s="78">
        <f t="shared" si="279"/>
        <v>0</v>
      </c>
      <c r="BN260" s="78">
        <f t="shared" si="280"/>
        <v>0</v>
      </c>
      <c r="BO260" s="78">
        <f t="shared" si="281"/>
        <v>0</v>
      </c>
      <c r="BP260" s="78">
        <f t="shared" si="282"/>
        <v>0</v>
      </c>
      <c r="BQ260" s="78">
        <f t="shared" si="283"/>
        <v>0</v>
      </c>
      <c r="BR260" s="78">
        <f t="shared" si="284"/>
        <v>0</v>
      </c>
      <c r="BS260" s="78">
        <f t="shared" si="285"/>
        <v>200</v>
      </c>
      <c r="BT260" s="78">
        <f t="shared" si="286"/>
        <v>50</v>
      </c>
      <c r="BU260" s="78">
        <f t="shared" si="287"/>
        <v>7</v>
      </c>
      <c r="BV260" s="78">
        <f t="shared" si="288"/>
        <v>0</v>
      </c>
      <c r="BW260" s="78">
        <f t="shared" si="289"/>
        <v>0</v>
      </c>
      <c r="BX260" s="76"/>
      <c r="BY260" s="76"/>
      <c r="BZ260" s="78">
        <f t="shared" si="290"/>
        <v>0</v>
      </c>
      <c r="CA260" s="78"/>
      <c r="CB260" s="78"/>
      <c r="CC260" s="78">
        <f t="shared" si="291"/>
        <v>0</v>
      </c>
      <c r="CD260" s="78"/>
      <c r="CE260" s="78"/>
      <c r="CF260" s="78">
        <f t="shared" si="292"/>
        <v>0</v>
      </c>
      <c r="CG260" s="76"/>
      <c r="CH260" s="78"/>
      <c r="CI260" s="78">
        <f t="shared" si="293"/>
        <v>0</v>
      </c>
      <c r="CJ260" s="76"/>
      <c r="CK260" s="78"/>
      <c r="CL260" s="78">
        <f t="shared" si="294"/>
        <v>57</v>
      </c>
      <c r="CM260" s="76"/>
      <c r="CN260" s="78">
        <f t="shared" si="295"/>
        <v>0</v>
      </c>
      <c r="CO260" s="76"/>
      <c r="CP260" s="76"/>
      <c r="CQ260" s="76" t="str">
        <f t="shared" si="296"/>
        <v/>
      </c>
      <c r="CR260" s="76" t="str">
        <f t="shared" si="297"/>
        <v/>
      </c>
      <c r="CS260" s="76" t="str">
        <f t="shared" si="298"/>
        <v xml:space="preserve">   billones</v>
      </c>
      <c r="CT260" s="76" t="str">
        <f t="shared" si="299"/>
        <v/>
      </c>
      <c r="CU260" s="76" t="str">
        <f t="shared" si="300"/>
        <v/>
      </c>
      <c r="CV260" s="76" t="str">
        <f t="shared" si="301"/>
        <v xml:space="preserve">  mil</v>
      </c>
      <c r="CW260" s="76" t="str">
        <f t="shared" si="302"/>
        <v/>
      </c>
      <c r="CX260" s="76" t="str">
        <f t="shared" si="303"/>
        <v/>
      </c>
      <c r="CY260" s="76" t="str">
        <f t="shared" si="304"/>
        <v xml:space="preserve">   millones</v>
      </c>
      <c r="CZ260" s="76" t="str">
        <f t="shared" si="305"/>
        <v/>
      </c>
      <c r="DA260" s="76" t="str">
        <f t="shared" si="306"/>
        <v/>
      </c>
      <c r="DB260" s="76" t="str">
        <f t="shared" si="307"/>
        <v xml:space="preserve">  mil</v>
      </c>
      <c r="DC260" s="76" t="str">
        <f t="shared" si="308"/>
        <v xml:space="preserve">Doscientos </v>
      </c>
      <c r="DD260" s="76" t="str">
        <f t="shared" si="309"/>
        <v xml:space="preserve">Cincuenta y </v>
      </c>
      <c r="DE260" s="76" t="str">
        <f t="shared" si="310"/>
        <v>Siete Pesos</v>
      </c>
      <c r="DF260" s="76" t="str">
        <f t="shared" si="311"/>
        <v xml:space="preserve">  Centavos</v>
      </c>
      <c r="DG260" s="76" t="str">
        <f t="shared" si="312"/>
        <v xml:space="preserve">  centavos</v>
      </c>
      <c r="DH260" s="76" t="str">
        <f t="shared" si="313"/>
        <v xml:space="preserve"> </v>
      </c>
      <c r="DI260" s="76" t="str">
        <f t="shared" si="314"/>
        <v/>
      </c>
      <c r="DJ260" s="76"/>
      <c r="DK260" s="76" t="str">
        <f t="shared" si="315"/>
        <v xml:space="preserve"> </v>
      </c>
      <c r="DL260" s="76" t="str">
        <f t="shared" si="316"/>
        <v/>
      </c>
      <c r="DM260" s="76"/>
      <c r="DN260" s="76" t="str">
        <f t="shared" si="317"/>
        <v xml:space="preserve"> </v>
      </c>
      <c r="DO260" s="76" t="str">
        <f t="shared" si="318"/>
        <v/>
      </c>
      <c r="DP260" s="76"/>
      <c r="DQ260" s="76" t="str">
        <f t="shared" si="319"/>
        <v xml:space="preserve"> </v>
      </c>
      <c r="DR260" s="76" t="str">
        <f t="shared" si="320"/>
        <v/>
      </c>
      <c r="DS260" s="76"/>
      <c r="DT260" s="76" t="e">
        <f t="shared" si="321"/>
        <v>#N/A</v>
      </c>
      <c r="DU260" s="76" t="str">
        <f t="shared" si="322"/>
        <v xml:space="preserve"> Pesos</v>
      </c>
      <c r="DV260" s="76" t="str">
        <f t="shared" si="323"/>
        <v xml:space="preserve"> </v>
      </c>
      <c r="DW260" s="76" t="str">
        <f t="shared" si="324"/>
        <v/>
      </c>
      <c r="DX260" s="76"/>
      <c r="DY260" s="76"/>
      <c r="DZ260" s="76"/>
      <c r="EA260" s="76" t="str">
        <f t="shared" si="325"/>
        <v xml:space="preserve"> </v>
      </c>
      <c r="EB260" s="76"/>
      <c r="EC260" s="76"/>
      <c r="ED260" s="76" t="str">
        <f t="shared" si="326"/>
        <v xml:space="preserve"> </v>
      </c>
      <c r="EE260" s="76"/>
      <c r="EF260" s="76"/>
      <c r="EG260" s="79" t="str">
        <f t="shared" si="327"/>
        <v xml:space="preserve"> </v>
      </c>
      <c r="EH260" s="76"/>
      <c r="EI260" s="76"/>
      <c r="EJ260" s="79" t="str">
        <f t="shared" si="328"/>
        <v xml:space="preserve"> </v>
      </c>
      <c r="EK260" s="76"/>
      <c r="EL260" s="76"/>
      <c r="EM260" s="79" t="str">
        <f t="shared" si="329"/>
        <v>Doscientos Cincuenta y Siete Pesos</v>
      </c>
      <c r="EN260" s="79"/>
      <c r="EO260" s="79" t="str">
        <f t="shared" si="330"/>
        <v xml:space="preserve"> </v>
      </c>
      <c r="EP260" s="76"/>
    </row>
    <row r="261" spans="1:146" hidden="1" x14ac:dyDescent="0.2">
      <c r="A261" s="74">
        <v>258</v>
      </c>
      <c r="B261" s="75" t="str">
        <f t="shared" ref="B261:B310" si="339">TRIM(CONCATENATE($A$3,E261,EA261," ",ED261," ",EG261," ",EJ261," ",EM261,IF(SUM(BV261:BW261)=0,""," con "),EO261,$B$3))</f>
        <v>Doscientos Cincuenta y Ocho Pesos M/L</v>
      </c>
      <c r="C261" s="76"/>
      <c r="D261" s="77">
        <f t="shared" ref="D261:D310" si="340">ABS(ROUND(A261,2))</f>
        <v>258</v>
      </c>
      <c r="E261" s="76" t="str">
        <f t="shared" ref="E261:E310" si="341">IF(A261&lt;0,"menos ","")</f>
        <v/>
      </c>
      <c r="F261" s="76" t="str">
        <f t="shared" ref="F261:F310" si="342">IF(BI261=0,$B$1," y ")</f>
        <v xml:space="preserve"> Pesos</v>
      </c>
      <c r="G261" s="76" t="str">
        <f t="shared" ref="G261:G310" si="343">IF(SUM(BJ261:BU261)=0," billones de","  billones")</f>
        <v xml:space="preserve">  billones</v>
      </c>
      <c r="H261" s="76"/>
      <c r="I261" s="76" t="str">
        <f t="shared" ref="I261:I310" si="344">IF(BL261=0,$B$1," y ")</f>
        <v xml:space="preserve"> Pesos</v>
      </c>
      <c r="J261" s="76" t="s">
        <v>79</v>
      </c>
      <c r="K261" s="76"/>
      <c r="L261" s="76" t="str">
        <f t="shared" ref="L261:L310" si="345">IF(BO261=0,$B$1," y ")</f>
        <v xml:space="preserve"> Pesos</v>
      </c>
      <c r="M261" s="76" t="str">
        <f t="shared" ref="M261:M310" si="346">IF(BP261+BQ261+BR261+BS261+BT261+BU261=0," millones de","  millones")</f>
        <v xml:space="preserve">  millones</v>
      </c>
      <c r="N261" s="76"/>
      <c r="O261" s="76" t="str">
        <f t="shared" ref="O261:O310" si="347">IF(BR261=0,$B$1," y ")</f>
        <v xml:space="preserve"> Pesos</v>
      </c>
      <c r="P261" s="76" t="s">
        <v>79</v>
      </c>
      <c r="Q261" s="76"/>
      <c r="R261" s="76" t="str">
        <f t="shared" ref="R261:R310" si="348">IF(BU261=0,$B$1," y ")</f>
        <v xml:space="preserve"> y </v>
      </c>
      <c r="S261" s="76" t="str">
        <f t="shared" ref="S261:S310" si="349">IF(BC261=1,$A$1,$B$1)</f>
        <v xml:space="preserve"> Pesos</v>
      </c>
      <c r="T261" s="76" t="str">
        <f t="shared" ref="T261:T310" si="350">IF(BW261=0,$B$2," y ")</f>
        <v xml:space="preserve"> Centavos</v>
      </c>
      <c r="U261" s="76" t="str">
        <f t="shared" ref="U261:U310" si="351">IF(SUM(BV261:BW261)=1,$A$2," centavos")</f>
        <v xml:space="preserve"> centavos</v>
      </c>
      <c r="V261" s="76">
        <v>15</v>
      </c>
      <c r="W261" s="76">
        <v>14</v>
      </c>
      <c r="X261" s="76">
        <v>13</v>
      </c>
      <c r="Y261" s="76">
        <v>12</v>
      </c>
      <c r="Z261" s="76">
        <v>11</v>
      </c>
      <c r="AA261" s="76">
        <v>10</v>
      </c>
      <c r="AB261" s="76">
        <v>9</v>
      </c>
      <c r="AC261" s="76">
        <f t="shared" si="338"/>
        <v>8</v>
      </c>
      <c r="AD261" s="76">
        <f t="shared" si="338"/>
        <v>7</v>
      </c>
      <c r="AE261" s="76">
        <f t="shared" si="338"/>
        <v>6</v>
      </c>
      <c r="AF261" s="76">
        <f t="shared" si="338"/>
        <v>5</v>
      </c>
      <c r="AG261" s="76">
        <f t="shared" si="338"/>
        <v>4</v>
      </c>
      <c r="AH261" s="76">
        <f t="shared" si="338"/>
        <v>3</v>
      </c>
      <c r="AI261" s="76">
        <f t="shared" si="338"/>
        <v>2</v>
      </c>
      <c r="AJ261" s="76">
        <f t="shared" si="338"/>
        <v>1</v>
      </c>
      <c r="AK261" s="76">
        <f t="shared" si="338"/>
        <v>0</v>
      </c>
      <c r="AL261" s="76">
        <f t="shared" si="338"/>
        <v>-1</v>
      </c>
      <c r="AM261" s="76">
        <f t="shared" si="338"/>
        <v>-2</v>
      </c>
      <c r="AN261" s="76"/>
      <c r="AO261" s="78">
        <f t="shared" si="334"/>
        <v>0</v>
      </c>
      <c r="AP261" s="78">
        <f t="shared" si="334"/>
        <v>0</v>
      </c>
      <c r="AQ261" s="78">
        <f t="shared" si="334"/>
        <v>0</v>
      </c>
      <c r="AR261" s="78">
        <f t="shared" si="334"/>
        <v>0</v>
      </c>
      <c r="AS261" s="78">
        <f t="shared" si="334"/>
        <v>0</v>
      </c>
      <c r="AT261" s="78">
        <f t="shared" si="334"/>
        <v>0</v>
      </c>
      <c r="AU261" s="78">
        <f t="shared" si="337"/>
        <v>0</v>
      </c>
      <c r="AV261" s="78">
        <f t="shared" si="337"/>
        <v>0</v>
      </c>
      <c r="AW261" s="78">
        <f t="shared" si="337"/>
        <v>0</v>
      </c>
      <c r="AX261" s="78">
        <f t="shared" si="337"/>
        <v>0</v>
      </c>
      <c r="AY261" s="78">
        <f t="shared" si="337"/>
        <v>0</v>
      </c>
      <c r="AZ261" s="78">
        <f t="shared" si="337"/>
        <v>0</v>
      </c>
      <c r="BA261" s="78">
        <f t="shared" si="337"/>
        <v>2</v>
      </c>
      <c r="BB261" s="78">
        <f t="shared" si="337"/>
        <v>25</v>
      </c>
      <c r="BC261" s="78">
        <f t="shared" si="337"/>
        <v>258</v>
      </c>
      <c r="BD261" s="78">
        <f t="shared" si="337"/>
        <v>2580</v>
      </c>
      <c r="BE261" s="78">
        <f t="shared" si="337"/>
        <v>25800</v>
      </c>
      <c r="BF261" s="76"/>
      <c r="BG261" s="76">
        <f t="shared" ref="BG261:BG310" si="352">(AO261-AN261*10)*100</f>
        <v>0</v>
      </c>
      <c r="BH261" s="78">
        <f t="shared" ref="BH261:BH310" si="353">(AP261-AO261*10)*10</f>
        <v>0</v>
      </c>
      <c r="BI261" s="78">
        <f t="shared" ref="BI261:BI310" si="354">AQ261-AP261*10</f>
        <v>0</v>
      </c>
      <c r="BJ261" s="78">
        <f t="shared" ref="BJ261:BJ310" si="355">(AR261-AQ261*10)*100</f>
        <v>0</v>
      </c>
      <c r="BK261" s="78">
        <f t="shared" ref="BK261:BK310" si="356">(AS261-AR261*10)*10</f>
        <v>0</v>
      </c>
      <c r="BL261" s="78">
        <f t="shared" ref="BL261:BL310" si="357">AT261-AS261*10</f>
        <v>0</v>
      </c>
      <c r="BM261" s="78">
        <f t="shared" ref="BM261:BM310" si="358">(AU261-AT261*10)*100</f>
        <v>0</v>
      </c>
      <c r="BN261" s="78">
        <f t="shared" ref="BN261:BN310" si="359">(AV261-AU261*10)*10</f>
        <v>0</v>
      </c>
      <c r="BO261" s="78">
        <f t="shared" ref="BO261:BO310" si="360">AW261-AV261*10</f>
        <v>0</v>
      </c>
      <c r="BP261" s="78">
        <f t="shared" ref="BP261:BP310" si="361">(AX261-AW261*10)*100</f>
        <v>0</v>
      </c>
      <c r="BQ261" s="78">
        <f t="shared" ref="BQ261:BQ310" si="362">(AY261-AX261*10)*10</f>
        <v>0</v>
      </c>
      <c r="BR261" s="78">
        <f t="shared" ref="BR261:BR310" si="363">AZ261-AY261*10</f>
        <v>0</v>
      </c>
      <c r="BS261" s="78">
        <f t="shared" ref="BS261:BS310" si="364">(BA261-AZ261*10)*100</f>
        <v>200</v>
      </c>
      <c r="BT261" s="78">
        <f t="shared" ref="BT261:BT310" si="365">(BB261-BA261*10)*10</f>
        <v>50</v>
      </c>
      <c r="BU261" s="78">
        <f t="shared" ref="BU261:BU310" si="366">BC261-BB261*10</f>
        <v>8</v>
      </c>
      <c r="BV261" s="78">
        <f t="shared" ref="BV261:BV310" si="367">(BD261-BC261*10)*10</f>
        <v>0</v>
      </c>
      <c r="BW261" s="78">
        <f t="shared" ref="BW261:BW310" si="368">BE261-BD261*10</f>
        <v>0</v>
      </c>
      <c r="BX261" s="76"/>
      <c r="BY261" s="76"/>
      <c r="BZ261" s="78">
        <f t="shared" ref="BZ261:BZ310" si="369">BI261+BH261</f>
        <v>0</v>
      </c>
      <c r="CA261" s="78"/>
      <c r="CB261" s="78"/>
      <c r="CC261" s="78">
        <f t="shared" ref="CC261:CC310" si="370">BL261+BK261</f>
        <v>0</v>
      </c>
      <c r="CD261" s="78"/>
      <c r="CE261" s="78"/>
      <c r="CF261" s="78">
        <f t="shared" ref="CF261:CF310" si="371">BO261+BN261</f>
        <v>0</v>
      </c>
      <c r="CG261" s="76"/>
      <c r="CH261" s="78"/>
      <c r="CI261" s="78">
        <f t="shared" ref="CI261:CI310" si="372">BR261+BQ261</f>
        <v>0</v>
      </c>
      <c r="CJ261" s="76"/>
      <c r="CK261" s="78"/>
      <c r="CL261" s="78">
        <f t="shared" ref="CL261:CL310" si="373">BU261+BT261</f>
        <v>58</v>
      </c>
      <c r="CM261" s="76"/>
      <c r="CN261" s="78">
        <f t="shared" ref="CN261:CN310" si="374">BW261+BV261</f>
        <v>0</v>
      </c>
      <c r="CO261" s="76"/>
      <c r="CP261" s="76"/>
      <c r="CQ261" s="76" t="str">
        <f t="shared" ref="CQ261:CQ310" si="375">IF(RIGHT(AQ261,3)="100","cien",IF(AO261&gt;0,CONCATENATE(VLOOKUP(BG261,$ER$5:$ES$57,2,FALSE),E261),""))</f>
        <v/>
      </c>
      <c r="CR261" s="76" t="str">
        <f t="shared" ref="CR261:CR310" si="376">IF(BH261=20,"veinti",IF(AP261&gt;0,CONCATENATE(VLOOKUP(BH261,$ER$5:$ES$57,2,FALSE),F261),""))</f>
        <v/>
      </c>
      <c r="CS261" s="76" t="str">
        <f t="shared" ref="CS261:CS310" si="377">CONCATENATE(VLOOKUP(BI261,$ER$5:$ES$57,2,FALSE),G261)</f>
        <v xml:space="preserve">   billones</v>
      </c>
      <c r="CT261" s="76" t="str">
        <f t="shared" ref="CT261:CT310" si="378">IF(RIGHT(AT261,3)="100","cien",IF(AR261&gt;0,CONCATENATE(VLOOKUP(BJ261,$ER$5:$ES$57,2,FALSE),H261),""))</f>
        <v/>
      </c>
      <c r="CU261" s="76" t="str">
        <f t="shared" ref="CU261:CU310" si="379">IF(BK261=20,"veinti",IF(AS261&gt;0,CONCATENATE(VLOOKUP(BK261,$ER$5:$ES$57,2,FALSE),I261),""))</f>
        <v/>
      </c>
      <c r="CV261" s="76" t="str">
        <f t="shared" ref="CV261:CV310" si="380">CONCATENATE(VLOOKUP(BL261,$ER$5:$ES$57,2,FALSE),J261)</f>
        <v xml:space="preserve">  mil</v>
      </c>
      <c r="CW261" s="76" t="str">
        <f t="shared" ref="CW261:CW310" si="381">IF(RIGHT(AW261,3)="100","cien",IF(AU261&gt;0,CONCATENATE(VLOOKUP(BM261,$ER$5:$ES$57,2,FALSE),K261),""))</f>
        <v/>
      </c>
      <c r="CX261" s="76" t="str">
        <f t="shared" ref="CX261:CX310" si="382">IF(BN261=20,"veinti",IF(AV261&gt;0,CONCATENATE(VLOOKUP(BN261,$ER$5:$ES$57,2,FALSE),L261),""))</f>
        <v/>
      </c>
      <c r="CY261" s="76" t="str">
        <f t="shared" ref="CY261:CY310" si="383">CONCATENATE(VLOOKUP(BO261,$ER$5:$ES$57,2,FALSE),M261)</f>
        <v xml:space="preserve">   millones</v>
      </c>
      <c r="CZ261" s="76" t="str">
        <f t="shared" ref="CZ261:CZ310" si="384">IF(RIGHT(AZ261,3)="100","cien",IF(AX261&gt;0,CONCATENATE(VLOOKUP(BP261,$ER$5:$ES$57,2,FALSE),N261),""))</f>
        <v/>
      </c>
      <c r="DA261" s="76" t="str">
        <f t="shared" ref="DA261:DA310" si="385">IF(BQ261=20,"veinti",IF(AY261&gt;0,CONCATENATE(VLOOKUP(BQ261,$ER$5:$ES$57,2,FALSE),O261),""))</f>
        <v/>
      </c>
      <c r="DB261" s="76" t="str">
        <f t="shared" ref="DB261:DB310" si="386">CONCATENATE(VLOOKUP(BR261,$ER$5:$ES$57,2,FALSE),P261)</f>
        <v xml:space="preserve">  mil</v>
      </c>
      <c r="DC261" s="76" t="str">
        <f t="shared" ref="DC261:DC310" si="387">IF(RIGHT(BC261,3)="100","cien",IF(BA261&gt;0,CONCATENATE(VLOOKUP(BS261,$ER$5:$ES$57,2,FALSE),Q261),""))</f>
        <v xml:space="preserve">Doscientos </v>
      </c>
      <c r="DD261" s="76" t="str">
        <f t="shared" ref="DD261:DD310" si="388">IF(BT261=20,"veinti",IF(BB261&gt;0,CONCATENATE(VLOOKUP(BT261,$ER$5:$ES$57,2,FALSE),R261),""))</f>
        <v xml:space="preserve">Cincuenta y </v>
      </c>
      <c r="DE261" s="76" t="str">
        <f t="shared" ref="DE261:DE310" si="389">CONCATENATE(VLOOKUP(BU261,$ER$5:$ES$57,2,FALSE),S261)</f>
        <v>Ocho Pesos</v>
      </c>
      <c r="DF261" s="76" t="str">
        <f t="shared" ref="DF261:DF310" si="390">IF(BV261=20,"veinti",IF(BD261&gt;0,CONCATENATE(VLOOKUP(BV261,$ER$5:$ES$57,2,FALSE),T261),""))</f>
        <v xml:space="preserve">  Centavos</v>
      </c>
      <c r="DG261" s="76" t="str">
        <f t="shared" ref="DG261:DG310" si="391">CONCATENATE(VLOOKUP(BW261,$ER$5:$ES$57,2,FALSE),U261)</f>
        <v xml:space="preserve">  centavos</v>
      </c>
      <c r="DH261" s="76" t="str">
        <f t="shared" ref="DH261:DH310" si="392">VLOOKUP(BZ261,$ER$5:$ES$57,2,FALSE)</f>
        <v xml:space="preserve"> </v>
      </c>
      <c r="DI261" s="76" t="str">
        <f t="shared" ref="DI261:DI310" si="393">IF(AQ261=0,"",IF(SUM(BJ261:BU261)=0,IF(AQ261=1," billón de","  billones de"),IF(AQ261=1," billón","  billones")))</f>
        <v/>
      </c>
      <c r="DJ261" s="76"/>
      <c r="DK261" s="76" t="str">
        <f t="shared" ref="DK261:DK310" si="394">VLOOKUP(CC261,$ER$5:$ES$57,2,FALSE)</f>
        <v xml:space="preserve"> </v>
      </c>
      <c r="DL261" s="76" t="str">
        <f t="shared" ref="DL261:DL310" si="395">IF(BL261+BK261+BJ261=0,""," mil")</f>
        <v/>
      </c>
      <c r="DM261" s="76"/>
      <c r="DN261" s="76" t="str">
        <f t="shared" ref="DN261:DN310" si="396">VLOOKUP(CF261,$ER$5:$ES$57,2,FALSE)</f>
        <v xml:space="preserve"> </v>
      </c>
      <c r="DO261" s="76" t="str">
        <f t="shared" ref="DO261:DO310" si="397">IF(SUM(BJ261:BO261)=0,"",IF(AW261=0,"",IF(BP261+BQ261+BR261+BS261+BT261+BU261=0,IF(AW261=1," millón de","  millones de"),IF(AW261=1," millón","  millones"))))</f>
        <v/>
      </c>
      <c r="DP261" s="76"/>
      <c r="DQ261" s="76" t="str">
        <f t="shared" ref="DQ261:DQ310" si="398">VLOOKUP(CI261,$ER$5:$ES$57,2,FALSE)</f>
        <v xml:space="preserve"> </v>
      </c>
      <c r="DR261" s="76" t="str">
        <f t="shared" ref="DR261:DR310" si="399">IF(BR261+BQ261+BP261=0,""," mil")</f>
        <v/>
      </c>
      <c r="DS261" s="76"/>
      <c r="DT261" s="76" t="e">
        <f t="shared" ref="DT261:DT310" si="400">IF(BC261=0,"cero",VLOOKUP(CL261,$ER$5:$ES$57,2,FALSE))</f>
        <v>#N/A</v>
      </c>
      <c r="DU261" s="76" t="str">
        <f t="shared" ref="DU261:DU310" si="401">IF(BC261=1,$A$1,$B$1)</f>
        <v xml:space="preserve"> Pesos</v>
      </c>
      <c r="DV261" s="76" t="str">
        <f t="shared" ref="DV261:DV310" si="402">IF(BE261=0,"",VLOOKUP(CN261,$ER$5:$ES$57,2,FALSE))</f>
        <v xml:space="preserve"> </v>
      </c>
      <c r="DW261" s="76" t="str">
        <f t="shared" ref="DW261:DW310" si="403">IF(SUM(BV261:BW261)=0,"",IF(SUM(BV261:BW261)=1,$A$2," centavos"))</f>
        <v/>
      </c>
      <c r="DX261" s="76"/>
      <c r="DY261" s="76"/>
      <c r="DZ261" s="76"/>
      <c r="EA261" s="76" t="str">
        <f t="shared" ref="EA261:EA310" si="404">CONCATENATE(CQ261,IF(ISERROR(DH261),CONCATENATE(CR261,CS261),CONCATENATE(DH261,DI261)))</f>
        <v xml:space="preserve"> </v>
      </c>
      <c r="EB261" s="76"/>
      <c r="EC261" s="76"/>
      <c r="ED261" s="76" t="str">
        <f t="shared" ref="ED261:ED310" si="405">CONCATENATE(CT261,IF(ISERROR(DK261),CONCATENATE(CU261,CV261),CONCATENATE(DK261,DL261)))</f>
        <v xml:space="preserve"> </v>
      </c>
      <c r="EE261" s="76"/>
      <c r="EF261" s="76"/>
      <c r="EG261" s="79" t="str">
        <f t="shared" ref="EG261:EG310" si="406">CONCATENATE(CW261,IF(ISERROR(DN261),CONCATENATE(CX261,CY261),CONCATENATE(DN261,DO261)))</f>
        <v xml:space="preserve"> </v>
      </c>
      <c r="EH261" s="76"/>
      <c r="EI261" s="76"/>
      <c r="EJ261" s="79" t="str">
        <f t="shared" ref="EJ261:EJ310" si="407">CONCATENATE(CZ261,IF(ISERROR(DQ261),CONCATENATE(DA261,DB261),CONCATENATE(DQ261,DR261)))</f>
        <v xml:space="preserve"> </v>
      </c>
      <c r="EK261" s="76"/>
      <c r="EL261" s="76"/>
      <c r="EM261" s="79" t="str">
        <f t="shared" ref="EM261:EM310" si="408">CONCATENATE(DC261,IF(ISERROR(DT261),CONCATENATE(DD261,DE261),CONCATENATE(DT261,DU261)))</f>
        <v>Doscientos Cincuenta y Ocho Pesos</v>
      </c>
      <c r="EN261" s="79"/>
      <c r="EO261" s="79" t="str">
        <f t="shared" ref="EO261:EO310" si="409">CONCATENATE(IF(ISERROR(DV261),CONCATENATE(DF261,DG261),CONCATENATE(DV261,DW261)))</f>
        <v xml:space="preserve"> </v>
      </c>
      <c r="EP261" s="76"/>
    </row>
    <row r="262" spans="1:146" hidden="1" x14ac:dyDescent="0.2">
      <c r="A262" s="74">
        <v>259</v>
      </c>
      <c r="B262" s="75" t="str">
        <f t="shared" si="339"/>
        <v>Doscientos Cincuenta y Nueve Pesos M/L</v>
      </c>
      <c r="C262" s="76"/>
      <c r="D262" s="77">
        <f t="shared" si="340"/>
        <v>259</v>
      </c>
      <c r="E262" s="76" t="str">
        <f t="shared" si="341"/>
        <v/>
      </c>
      <c r="F262" s="76" t="str">
        <f t="shared" si="342"/>
        <v xml:space="preserve"> Pesos</v>
      </c>
      <c r="G262" s="76" t="str">
        <f t="shared" si="343"/>
        <v xml:space="preserve">  billones</v>
      </c>
      <c r="H262" s="76"/>
      <c r="I262" s="76" t="str">
        <f t="shared" si="344"/>
        <v xml:space="preserve"> Pesos</v>
      </c>
      <c r="J262" s="76" t="s">
        <v>79</v>
      </c>
      <c r="K262" s="76"/>
      <c r="L262" s="76" t="str">
        <f t="shared" si="345"/>
        <v xml:space="preserve"> Pesos</v>
      </c>
      <c r="M262" s="76" t="str">
        <f t="shared" si="346"/>
        <v xml:space="preserve">  millones</v>
      </c>
      <c r="N262" s="76"/>
      <c r="O262" s="76" t="str">
        <f t="shared" si="347"/>
        <v xml:space="preserve"> Pesos</v>
      </c>
      <c r="P262" s="76" t="s">
        <v>79</v>
      </c>
      <c r="Q262" s="76"/>
      <c r="R262" s="76" t="str">
        <f t="shared" si="348"/>
        <v xml:space="preserve"> y </v>
      </c>
      <c r="S262" s="76" t="str">
        <f t="shared" si="349"/>
        <v xml:space="preserve"> Pesos</v>
      </c>
      <c r="T262" s="76" t="str">
        <f t="shared" si="350"/>
        <v xml:space="preserve"> Centavos</v>
      </c>
      <c r="U262" s="76" t="str">
        <f t="shared" si="351"/>
        <v xml:space="preserve"> centavos</v>
      </c>
      <c r="V262" s="76">
        <v>15</v>
      </c>
      <c r="W262" s="76">
        <v>14</v>
      </c>
      <c r="X262" s="76">
        <v>13</v>
      </c>
      <c r="Y262" s="76">
        <v>12</v>
      </c>
      <c r="Z262" s="76">
        <v>11</v>
      </c>
      <c r="AA262" s="76">
        <v>10</v>
      </c>
      <c r="AB262" s="76">
        <v>9</v>
      </c>
      <c r="AC262" s="76">
        <f t="shared" si="338"/>
        <v>8</v>
      </c>
      <c r="AD262" s="76">
        <f t="shared" si="338"/>
        <v>7</v>
      </c>
      <c r="AE262" s="76">
        <f t="shared" si="338"/>
        <v>6</v>
      </c>
      <c r="AF262" s="76">
        <f t="shared" si="338"/>
        <v>5</v>
      </c>
      <c r="AG262" s="76">
        <f t="shared" si="338"/>
        <v>4</v>
      </c>
      <c r="AH262" s="76">
        <f t="shared" si="338"/>
        <v>3</v>
      </c>
      <c r="AI262" s="76">
        <f t="shared" si="338"/>
        <v>2</v>
      </c>
      <c r="AJ262" s="76">
        <f t="shared" si="338"/>
        <v>1</v>
      </c>
      <c r="AK262" s="76">
        <f t="shared" si="338"/>
        <v>0</v>
      </c>
      <c r="AL262" s="76">
        <f t="shared" si="338"/>
        <v>-1</v>
      </c>
      <c r="AM262" s="76">
        <f t="shared" si="338"/>
        <v>-2</v>
      </c>
      <c r="AN262" s="76"/>
      <c r="AO262" s="78">
        <f t="shared" si="334"/>
        <v>0</v>
      </c>
      <c r="AP262" s="78">
        <f t="shared" si="334"/>
        <v>0</v>
      </c>
      <c r="AQ262" s="78">
        <f t="shared" si="334"/>
        <v>0</v>
      </c>
      <c r="AR262" s="78">
        <f t="shared" si="334"/>
        <v>0</v>
      </c>
      <c r="AS262" s="78">
        <f t="shared" si="334"/>
        <v>0</v>
      </c>
      <c r="AT262" s="78">
        <f t="shared" si="334"/>
        <v>0</v>
      </c>
      <c r="AU262" s="78">
        <f t="shared" si="337"/>
        <v>0</v>
      </c>
      <c r="AV262" s="78">
        <f t="shared" si="337"/>
        <v>0</v>
      </c>
      <c r="AW262" s="78">
        <f t="shared" si="337"/>
        <v>0</v>
      </c>
      <c r="AX262" s="78">
        <f t="shared" si="337"/>
        <v>0</v>
      </c>
      <c r="AY262" s="78">
        <f t="shared" si="337"/>
        <v>0</v>
      </c>
      <c r="AZ262" s="78">
        <f t="shared" si="337"/>
        <v>0</v>
      </c>
      <c r="BA262" s="78">
        <f t="shared" si="337"/>
        <v>2</v>
      </c>
      <c r="BB262" s="78">
        <f t="shared" si="337"/>
        <v>25</v>
      </c>
      <c r="BC262" s="78">
        <f t="shared" si="337"/>
        <v>259</v>
      </c>
      <c r="BD262" s="78">
        <f t="shared" si="337"/>
        <v>2590</v>
      </c>
      <c r="BE262" s="78">
        <f t="shared" si="337"/>
        <v>25900</v>
      </c>
      <c r="BF262" s="76"/>
      <c r="BG262" s="76">
        <f t="shared" si="352"/>
        <v>0</v>
      </c>
      <c r="BH262" s="78">
        <f t="shared" si="353"/>
        <v>0</v>
      </c>
      <c r="BI262" s="78">
        <f t="shared" si="354"/>
        <v>0</v>
      </c>
      <c r="BJ262" s="78">
        <f t="shared" si="355"/>
        <v>0</v>
      </c>
      <c r="BK262" s="78">
        <f t="shared" si="356"/>
        <v>0</v>
      </c>
      <c r="BL262" s="78">
        <f t="shared" si="357"/>
        <v>0</v>
      </c>
      <c r="BM262" s="78">
        <f t="shared" si="358"/>
        <v>0</v>
      </c>
      <c r="BN262" s="78">
        <f t="shared" si="359"/>
        <v>0</v>
      </c>
      <c r="BO262" s="78">
        <f t="shared" si="360"/>
        <v>0</v>
      </c>
      <c r="BP262" s="78">
        <f t="shared" si="361"/>
        <v>0</v>
      </c>
      <c r="BQ262" s="78">
        <f t="shared" si="362"/>
        <v>0</v>
      </c>
      <c r="BR262" s="78">
        <f t="shared" si="363"/>
        <v>0</v>
      </c>
      <c r="BS262" s="78">
        <f t="shared" si="364"/>
        <v>200</v>
      </c>
      <c r="BT262" s="78">
        <f t="shared" si="365"/>
        <v>50</v>
      </c>
      <c r="BU262" s="78">
        <f t="shared" si="366"/>
        <v>9</v>
      </c>
      <c r="BV262" s="78">
        <f t="shared" si="367"/>
        <v>0</v>
      </c>
      <c r="BW262" s="78">
        <f t="shared" si="368"/>
        <v>0</v>
      </c>
      <c r="BX262" s="76"/>
      <c r="BY262" s="76"/>
      <c r="BZ262" s="78">
        <f t="shared" si="369"/>
        <v>0</v>
      </c>
      <c r="CA262" s="78"/>
      <c r="CB262" s="78"/>
      <c r="CC262" s="78">
        <f t="shared" si="370"/>
        <v>0</v>
      </c>
      <c r="CD262" s="78"/>
      <c r="CE262" s="78"/>
      <c r="CF262" s="78">
        <f t="shared" si="371"/>
        <v>0</v>
      </c>
      <c r="CG262" s="76"/>
      <c r="CH262" s="78"/>
      <c r="CI262" s="78">
        <f t="shared" si="372"/>
        <v>0</v>
      </c>
      <c r="CJ262" s="76"/>
      <c r="CK262" s="78"/>
      <c r="CL262" s="78">
        <f t="shared" si="373"/>
        <v>59</v>
      </c>
      <c r="CM262" s="76"/>
      <c r="CN262" s="78">
        <f t="shared" si="374"/>
        <v>0</v>
      </c>
      <c r="CO262" s="76"/>
      <c r="CP262" s="76"/>
      <c r="CQ262" s="76" t="str">
        <f t="shared" si="375"/>
        <v/>
      </c>
      <c r="CR262" s="76" t="str">
        <f t="shared" si="376"/>
        <v/>
      </c>
      <c r="CS262" s="76" t="str">
        <f t="shared" si="377"/>
        <v xml:space="preserve">   billones</v>
      </c>
      <c r="CT262" s="76" t="str">
        <f t="shared" si="378"/>
        <v/>
      </c>
      <c r="CU262" s="76" t="str">
        <f t="shared" si="379"/>
        <v/>
      </c>
      <c r="CV262" s="76" t="str">
        <f t="shared" si="380"/>
        <v xml:space="preserve">  mil</v>
      </c>
      <c r="CW262" s="76" t="str">
        <f t="shared" si="381"/>
        <v/>
      </c>
      <c r="CX262" s="76" t="str">
        <f t="shared" si="382"/>
        <v/>
      </c>
      <c r="CY262" s="76" t="str">
        <f t="shared" si="383"/>
        <v xml:space="preserve">   millones</v>
      </c>
      <c r="CZ262" s="76" t="str">
        <f t="shared" si="384"/>
        <v/>
      </c>
      <c r="DA262" s="76" t="str">
        <f t="shared" si="385"/>
        <v/>
      </c>
      <c r="DB262" s="76" t="str">
        <f t="shared" si="386"/>
        <v xml:space="preserve">  mil</v>
      </c>
      <c r="DC262" s="76" t="str">
        <f t="shared" si="387"/>
        <v xml:space="preserve">Doscientos </v>
      </c>
      <c r="DD262" s="76" t="str">
        <f t="shared" si="388"/>
        <v xml:space="preserve">Cincuenta y </v>
      </c>
      <c r="DE262" s="76" t="str">
        <f t="shared" si="389"/>
        <v>Nueve Pesos</v>
      </c>
      <c r="DF262" s="76" t="str">
        <f t="shared" si="390"/>
        <v xml:space="preserve">  Centavos</v>
      </c>
      <c r="DG262" s="76" t="str">
        <f t="shared" si="391"/>
        <v xml:space="preserve">  centavos</v>
      </c>
      <c r="DH262" s="76" t="str">
        <f t="shared" si="392"/>
        <v xml:space="preserve"> </v>
      </c>
      <c r="DI262" s="76" t="str">
        <f t="shared" si="393"/>
        <v/>
      </c>
      <c r="DJ262" s="76"/>
      <c r="DK262" s="76" t="str">
        <f t="shared" si="394"/>
        <v xml:space="preserve"> </v>
      </c>
      <c r="DL262" s="76" t="str">
        <f t="shared" si="395"/>
        <v/>
      </c>
      <c r="DM262" s="76"/>
      <c r="DN262" s="76" t="str">
        <f t="shared" si="396"/>
        <v xml:space="preserve"> </v>
      </c>
      <c r="DO262" s="76" t="str">
        <f t="shared" si="397"/>
        <v/>
      </c>
      <c r="DP262" s="76"/>
      <c r="DQ262" s="76" t="str">
        <f t="shared" si="398"/>
        <v xml:space="preserve"> </v>
      </c>
      <c r="DR262" s="76" t="str">
        <f t="shared" si="399"/>
        <v/>
      </c>
      <c r="DS262" s="76"/>
      <c r="DT262" s="76" t="e">
        <f t="shared" si="400"/>
        <v>#N/A</v>
      </c>
      <c r="DU262" s="76" t="str">
        <f t="shared" si="401"/>
        <v xml:space="preserve"> Pesos</v>
      </c>
      <c r="DV262" s="76" t="str">
        <f t="shared" si="402"/>
        <v xml:space="preserve"> </v>
      </c>
      <c r="DW262" s="76" t="str">
        <f t="shared" si="403"/>
        <v/>
      </c>
      <c r="DX262" s="76"/>
      <c r="DY262" s="76"/>
      <c r="DZ262" s="76"/>
      <c r="EA262" s="76" t="str">
        <f t="shared" si="404"/>
        <v xml:space="preserve"> </v>
      </c>
      <c r="EB262" s="76"/>
      <c r="EC262" s="76"/>
      <c r="ED262" s="76" t="str">
        <f t="shared" si="405"/>
        <v xml:space="preserve"> </v>
      </c>
      <c r="EE262" s="76"/>
      <c r="EF262" s="76"/>
      <c r="EG262" s="79" t="str">
        <f t="shared" si="406"/>
        <v xml:space="preserve"> </v>
      </c>
      <c r="EH262" s="76"/>
      <c r="EI262" s="76"/>
      <c r="EJ262" s="79" t="str">
        <f t="shared" si="407"/>
        <v xml:space="preserve"> </v>
      </c>
      <c r="EK262" s="76"/>
      <c r="EL262" s="76"/>
      <c r="EM262" s="79" t="str">
        <f t="shared" si="408"/>
        <v>Doscientos Cincuenta y Nueve Pesos</v>
      </c>
      <c r="EN262" s="79"/>
      <c r="EO262" s="79" t="str">
        <f t="shared" si="409"/>
        <v xml:space="preserve"> </v>
      </c>
      <c r="EP262" s="76"/>
    </row>
    <row r="263" spans="1:146" hidden="1" x14ac:dyDescent="0.2">
      <c r="A263" s="74">
        <v>260</v>
      </c>
      <c r="B263" s="75" t="str">
        <f t="shared" si="339"/>
        <v>Doscientos Sesenta Pesos M/L</v>
      </c>
      <c r="C263" s="76"/>
      <c r="D263" s="77">
        <f t="shared" si="340"/>
        <v>260</v>
      </c>
      <c r="E263" s="76" t="str">
        <f t="shared" si="341"/>
        <v/>
      </c>
      <c r="F263" s="76" t="str">
        <f t="shared" si="342"/>
        <v xml:space="preserve"> Pesos</v>
      </c>
      <c r="G263" s="76" t="str">
        <f t="shared" si="343"/>
        <v xml:space="preserve">  billones</v>
      </c>
      <c r="H263" s="76"/>
      <c r="I263" s="76" t="str">
        <f t="shared" si="344"/>
        <v xml:space="preserve"> Pesos</v>
      </c>
      <c r="J263" s="76" t="s">
        <v>79</v>
      </c>
      <c r="K263" s="76"/>
      <c r="L263" s="76" t="str">
        <f t="shared" si="345"/>
        <v xml:space="preserve"> Pesos</v>
      </c>
      <c r="M263" s="76" t="str">
        <f t="shared" si="346"/>
        <v xml:space="preserve">  millones</v>
      </c>
      <c r="N263" s="76"/>
      <c r="O263" s="76" t="str">
        <f t="shared" si="347"/>
        <v xml:space="preserve"> Pesos</v>
      </c>
      <c r="P263" s="76" t="s">
        <v>79</v>
      </c>
      <c r="Q263" s="76"/>
      <c r="R263" s="76" t="str">
        <f t="shared" si="348"/>
        <v xml:space="preserve"> Pesos</v>
      </c>
      <c r="S263" s="76" t="str">
        <f t="shared" si="349"/>
        <v xml:space="preserve"> Pesos</v>
      </c>
      <c r="T263" s="76" t="str">
        <f t="shared" si="350"/>
        <v xml:space="preserve"> Centavos</v>
      </c>
      <c r="U263" s="76" t="str">
        <f t="shared" si="351"/>
        <v xml:space="preserve"> centavos</v>
      </c>
      <c r="V263" s="76">
        <v>15</v>
      </c>
      <c r="W263" s="76">
        <v>14</v>
      </c>
      <c r="X263" s="76">
        <v>13</v>
      </c>
      <c r="Y263" s="76">
        <v>12</v>
      </c>
      <c r="Z263" s="76">
        <v>11</v>
      </c>
      <c r="AA263" s="76">
        <v>10</v>
      </c>
      <c r="AB263" s="76">
        <v>9</v>
      </c>
      <c r="AC263" s="76">
        <f t="shared" si="338"/>
        <v>8</v>
      </c>
      <c r="AD263" s="76">
        <f t="shared" si="338"/>
        <v>7</v>
      </c>
      <c r="AE263" s="76">
        <f t="shared" si="338"/>
        <v>6</v>
      </c>
      <c r="AF263" s="76">
        <f t="shared" si="338"/>
        <v>5</v>
      </c>
      <c r="AG263" s="76">
        <f t="shared" si="338"/>
        <v>4</v>
      </c>
      <c r="AH263" s="76">
        <f t="shared" si="338"/>
        <v>3</v>
      </c>
      <c r="AI263" s="76">
        <f t="shared" si="338"/>
        <v>2</v>
      </c>
      <c r="AJ263" s="76">
        <f t="shared" si="338"/>
        <v>1</v>
      </c>
      <c r="AK263" s="76">
        <f t="shared" si="338"/>
        <v>0</v>
      </c>
      <c r="AL263" s="76">
        <f t="shared" si="338"/>
        <v>-1</v>
      </c>
      <c r="AM263" s="76">
        <f t="shared" si="338"/>
        <v>-2</v>
      </c>
      <c r="AN263" s="76"/>
      <c r="AO263" s="78">
        <f t="shared" si="334"/>
        <v>0</v>
      </c>
      <c r="AP263" s="78">
        <f t="shared" si="334"/>
        <v>0</v>
      </c>
      <c r="AQ263" s="78">
        <f t="shared" si="334"/>
        <v>0</v>
      </c>
      <c r="AR263" s="78">
        <f t="shared" si="334"/>
        <v>0</v>
      </c>
      <c r="AS263" s="78">
        <f t="shared" si="334"/>
        <v>0</v>
      </c>
      <c r="AT263" s="78">
        <f t="shared" si="334"/>
        <v>0</v>
      </c>
      <c r="AU263" s="78">
        <f t="shared" si="337"/>
        <v>0</v>
      </c>
      <c r="AV263" s="78">
        <f t="shared" si="337"/>
        <v>0</v>
      </c>
      <c r="AW263" s="78">
        <f t="shared" si="337"/>
        <v>0</v>
      </c>
      <c r="AX263" s="78">
        <f t="shared" si="337"/>
        <v>0</v>
      </c>
      <c r="AY263" s="78">
        <f t="shared" si="337"/>
        <v>0</v>
      </c>
      <c r="AZ263" s="78">
        <f t="shared" si="337"/>
        <v>0</v>
      </c>
      <c r="BA263" s="78">
        <f t="shared" si="337"/>
        <v>2</v>
      </c>
      <c r="BB263" s="78">
        <f t="shared" si="337"/>
        <v>26</v>
      </c>
      <c r="BC263" s="78">
        <f t="shared" si="337"/>
        <v>260</v>
      </c>
      <c r="BD263" s="78">
        <f t="shared" si="337"/>
        <v>2600</v>
      </c>
      <c r="BE263" s="78">
        <f t="shared" si="337"/>
        <v>26000</v>
      </c>
      <c r="BF263" s="76"/>
      <c r="BG263" s="76">
        <f t="shared" si="352"/>
        <v>0</v>
      </c>
      <c r="BH263" s="78">
        <f t="shared" si="353"/>
        <v>0</v>
      </c>
      <c r="BI263" s="78">
        <f t="shared" si="354"/>
        <v>0</v>
      </c>
      <c r="BJ263" s="78">
        <f t="shared" si="355"/>
        <v>0</v>
      </c>
      <c r="BK263" s="78">
        <f t="shared" si="356"/>
        <v>0</v>
      </c>
      <c r="BL263" s="78">
        <f t="shared" si="357"/>
        <v>0</v>
      </c>
      <c r="BM263" s="78">
        <f t="shared" si="358"/>
        <v>0</v>
      </c>
      <c r="BN263" s="78">
        <f t="shared" si="359"/>
        <v>0</v>
      </c>
      <c r="BO263" s="78">
        <f t="shared" si="360"/>
        <v>0</v>
      </c>
      <c r="BP263" s="78">
        <f t="shared" si="361"/>
        <v>0</v>
      </c>
      <c r="BQ263" s="78">
        <f t="shared" si="362"/>
        <v>0</v>
      </c>
      <c r="BR263" s="78">
        <f t="shared" si="363"/>
        <v>0</v>
      </c>
      <c r="BS263" s="78">
        <f t="shared" si="364"/>
        <v>200</v>
      </c>
      <c r="BT263" s="78">
        <f t="shared" si="365"/>
        <v>60</v>
      </c>
      <c r="BU263" s="78">
        <f t="shared" si="366"/>
        <v>0</v>
      </c>
      <c r="BV263" s="78">
        <f t="shared" si="367"/>
        <v>0</v>
      </c>
      <c r="BW263" s="78">
        <f t="shared" si="368"/>
        <v>0</v>
      </c>
      <c r="BX263" s="76"/>
      <c r="BY263" s="76"/>
      <c r="BZ263" s="78">
        <f t="shared" si="369"/>
        <v>0</v>
      </c>
      <c r="CA263" s="78"/>
      <c r="CB263" s="78"/>
      <c r="CC263" s="78">
        <f t="shared" si="370"/>
        <v>0</v>
      </c>
      <c r="CD263" s="78"/>
      <c r="CE263" s="78"/>
      <c r="CF263" s="78">
        <f t="shared" si="371"/>
        <v>0</v>
      </c>
      <c r="CG263" s="76"/>
      <c r="CH263" s="78"/>
      <c r="CI263" s="78">
        <f t="shared" si="372"/>
        <v>0</v>
      </c>
      <c r="CJ263" s="76"/>
      <c r="CK263" s="78"/>
      <c r="CL263" s="78">
        <f t="shared" si="373"/>
        <v>60</v>
      </c>
      <c r="CM263" s="76"/>
      <c r="CN263" s="78">
        <f t="shared" si="374"/>
        <v>0</v>
      </c>
      <c r="CO263" s="76"/>
      <c r="CP263" s="76"/>
      <c r="CQ263" s="76" t="str">
        <f t="shared" si="375"/>
        <v/>
      </c>
      <c r="CR263" s="76" t="str">
        <f t="shared" si="376"/>
        <v/>
      </c>
      <c r="CS263" s="76" t="str">
        <f t="shared" si="377"/>
        <v xml:space="preserve">   billones</v>
      </c>
      <c r="CT263" s="76" t="str">
        <f t="shared" si="378"/>
        <v/>
      </c>
      <c r="CU263" s="76" t="str">
        <f t="shared" si="379"/>
        <v/>
      </c>
      <c r="CV263" s="76" t="str">
        <f t="shared" si="380"/>
        <v xml:space="preserve">  mil</v>
      </c>
      <c r="CW263" s="76" t="str">
        <f t="shared" si="381"/>
        <v/>
      </c>
      <c r="CX263" s="76" t="str">
        <f t="shared" si="382"/>
        <v/>
      </c>
      <c r="CY263" s="76" t="str">
        <f t="shared" si="383"/>
        <v xml:space="preserve">   millones</v>
      </c>
      <c r="CZ263" s="76" t="str">
        <f t="shared" si="384"/>
        <v/>
      </c>
      <c r="DA263" s="76" t="str">
        <f t="shared" si="385"/>
        <v/>
      </c>
      <c r="DB263" s="76" t="str">
        <f t="shared" si="386"/>
        <v xml:space="preserve">  mil</v>
      </c>
      <c r="DC263" s="76" t="str">
        <f t="shared" si="387"/>
        <v xml:space="preserve">Doscientos </v>
      </c>
      <c r="DD263" s="76" t="str">
        <f t="shared" si="388"/>
        <v>Sesenta Pesos</v>
      </c>
      <c r="DE263" s="76" t="str">
        <f t="shared" si="389"/>
        <v xml:space="preserve">  Pesos</v>
      </c>
      <c r="DF263" s="76" t="str">
        <f t="shared" si="390"/>
        <v xml:space="preserve">  Centavos</v>
      </c>
      <c r="DG263" s="76" t="str">
        <f t="shared" si="391"/>
        <v xml:space="preserve">  centavos</v>
      </c>
      <c r="DH263" s="76" t="str">
        <f t="shared" si="392"/>
        <v xml:space="preserve"> </v>
      </c>
      <c r="DI263" s="76" t="str">
        <f t="shared" si="393"/>
        <v/>
      </c>
      <c r="DJ263" s="76"/>
      <c r="DK263" s="76" t="str">
        <f t="shared" si="394"/>
        <v xml:space="preserve"> </v>
      </c>
      <c r="DL263" s="76" t="str">
        <f t="shared" si="395"/>
        <v/>
      </c>
      <c r="DM263" s="76"/>
      <c r="DN263" s="76" t="str">
        <f t="shared" si="396"/>
        <v xml:space="preserve"> </v>
      </c>
      <c r="DO263" s="76" t="str">
        <f t="shared" si="397"/>
        <v/>
      </c>
      <c r="DP263" s="76"/>
      <c r="DQ263" s="76" t="str">
        <f t="shared" si="398"/>
        <v xml:space="preserve"> </v>
      </c>
      <c r="DR263" s="76" t="str">
        <f t="shared" si="399"/>
        <v/>
      </c>
      <c r="DS263" s="76"/>
      <c r="DT263" s="76" t="str">
        <f t="shared" si="400"/>
        <v>Sesenta</v>
      </c>
      <c r="DU263" s="76" t="str">
        <f t="shared" si="401"/>
        <v xml:space="preserve"> Pesos</v>
      </c>
      <c r="DV263" s="76" t="str">
        <f t="shared" si="402"/>
        <v xml:space="preserve"> </v>
      </c>
      <c r="DW263" s="76" t="str">
        <f t="shared" si="403"/>
        <v/>
      </c>
      <c r="DX263" s="76"/>
      <c r="DY263" s="76"/>
      <c r="DZ263" s="76"/>
      <c r="EA263" s="76" t="str">
        <f t="shared" si="404"/>
        <v xml:space="preserve"> </v>
      </c>
      <c r="EB263" s="76"/>
      <c r="EC263" s="76"/>
      <c r="ED263" s="76" t="str">
        <f t="shared" si="405"/>
        <v xml:space="preserve"> </v>
      </c>
      <c r="EE263" s="76"/>
      <c r="EF263" s="76"/>
      <c r="EG263" s="79" t="str">
        <f t="shared" si="406"/>
        <v xml:space="preserve"> </v>
      </c>
      <c r="EH263" s="76"/>
      <c r="EI263" s="76"/>
      <c r="EJ263" s="79" t="str">
        <f t="shared" si="407"/>
        <v xml:space="preserve"> </v>
      </c>
      <c r="EK263" s="76"/>
      <c r="EL263" s="76"/>
      <c r="EM263" s="79" t="str">
        <f t="shared" si="408"/>
        <v>Doscientos Sesenta Pesos</v>
      </c>
      <c r="EN263" s="79"/>
      <c r="EO263" s="79" t="str">
        <f t="shared" si="409"/>
        <v xml:space="preserve"> </v>
      </c>
      <c r="EP263" s="76"/>
    </row>
    <row r="264" spans="1:146" hidden="1" x14ac:dyDescent="0.2">
      <c r="A264" s="74">
        <v>261</v>
      </c>
      <c r="B264" s="75" t="str">
        <f t="shared" si="339"/>
        <v>Doscientos Sesenta y Un Pesos M/L</v>
      </c>
      <c r="C264" s="76"/>
      <c r="D264" s="77">
        <f t="shared" si="340"/>
        <v>261</v>
      </c>
      <c r="E264" s="76" t="str">
        <f t="shared" si="341"/>
        <v/>
      </c>
      <c r="F264" s="76" t="str">
        <f t="shared" si="342"/>
        <v xml:space="preserve"> Pesos</v>
      </c>
      <c r="G264" s="76" t="str">
        <f t="shared" si="343"/>
        <v xml:space="preserve">  billones</v>
      </c>
      <c r="H264" s="76"/>
      <c r="I264" s="76" t="str">
        <f t="shared" si="344"/>
        <v xml:space="preserve"> Pesos</v>
      </c>
      <c r="J264" s="76" t="s">
        <v>79</v>
      </c>
      <c r="K264" s="76"/>
      <c r="L264" s="76" t="str">
        <f t="shared" si="345"/>
        <v xml:space="preserve"> Pesos</v>
      </c>
      <c r="M264" s="76" t="str">
        <f t="shared" si="346"/>
        <v xml:space="preserve">  millones</v>
      </c>
      <c r="N264" s="76"/>
      <c r="O264" s="76" t="str">
        <f t="shared" si="347"/>
        <v xml:space="preserve"> Pesos</v>
      </c>
      <c r="P264" s="76" t="s">
        <v>79</v>
      </c>
      <c r="Q264" s="76"/>
      <c r="R264" s="76" t="str">
        <f t="shared" si="348"/>
        <v xml:space="preserve"> y </v>
      </c>
      <c r="S264" s="76" t="str">
        <f t="shared" si="349"/>
        <v xml:space="preserve"> Pesos</v>
      </c>
      <c r="T264" s="76" t="str">
        <f t="shared" si="350"/>
        <v xml:space="preserve"> Centavos</v>
      </c>
      <c r="U264" s="76" t="str">
        <f t="shared" si="351"/>
        <v xml:space="preserve"> centavos</v>
      </c>
      <c r="V264" s="76">
        <v>15</v>
      </c>
      <c r="W264" s="76">
        <v>14</v>
      </c>
      <c r="X264" s="76">
        <v>13</v>
      </c>
      <c r="Y264" s="76">
        <v>12</v>
      </c>
      <c r="Z264" s="76">
        <v>11</v>
      </c>
      <c r="AA264" s="76">
        <v>10</v>
      </c>
      <c r="AB264" s="76">
        <v>9</v>
      </c>
      <c r="AC264" s="76">
        <f t="shared" si="338"/>
        <v>8</v>
      </c>
      <c r="AD264" s="76">
        <f t="shared" si="338"/>
        <v>7</v>
      </c>
      <c r="AE264" s="76">
        <f t="shared" si="338"/>
        <v>6</v>
      </c>
      <c r="AF264" s="76">
        <f t="shared" si="338"/>
        <v>5</v>
      </c>
      <c r="AG264" s="76">
        <f t="shared" si="338"/>
        <v>4</v>
      </c>
      <c r="AH264" s="76">
        <f t="shared" si="338"/>
        <v>3</v>
      </c>
      <c r="AI264" s="76">
        <f t="shared" si="338"/>
        <v>2</v>
      </c>
      <c r="AJ264" s="76">
        <f t="shared" si="338"/>
        <v>1</v>
      </c>
      <c r="AK264" s="76">
        <f t="shared" si="338"/>
        <v>0</v>
      </c>
      <c r="AL264" s="76">
        <f t="shared" si="338"/>
        <v>-1</v>
      </c>
      <c r="AM264" s="76">
        <f t="shared" si="338"/>
        <v>-2</v>
      </c>
      <c r="AN264" s="76"/>
      <c r="AO264" s="78">
        <f t="shared" si="334"/>
        <v>0</v>
      </c>
      <c r="AP264" s="78">
        <f t="shared" si="334"/>
        <v>0</v>
      </c>
      <c r="AQ264" s="78">
        <f t="shared" si="334"/>
        <v>0</v>
      </c>
      <c r="AR264" s="78">
        <f t="shared" si="334"/>
        <v>0</v>
      </c>
      <c r="AS264" s="78">
        <f t="shared" si="334"/>
        <v>0</v>
      </c>
      <c r="AT264" s="78">
        <f t="shared" si="334"/>
        <v>0</v>
      </c>
      <c r="AU264" s="78">
        <f t="shared" si="337"/>
        <v>0</v>
      </c>
      <c r="AV264" s="78">
        <f t="shared" si="337"/>
        <v>0</v>
      </c>
      <c r="AW264" s="78">
        <f t="shared" si="337"/>
        <v>0</v>
      </c>
      <c r="AX264" s="78">
        <f t="shared" si="337"/>
        <v>0</v>
      </c>
      <c r="AY264" s="78">
        <f t="shared" si="337"/>
        <v>0</v>
      </c>
      <c r="AZ264" s="78">
        <f t="shared" si="337"/>
        <v>0</v>
      </c>
      <c r="BA264" s="78">
        <f t="shared" si="337"/>
        <v>2</v>
      </c>
      <c r="BB264" s="78">
        <f t="shared" si="337"/>
        <v>26</v>
      </c>
      <c r="BC264" s="78">
        <f t="shared" si="337"/>
        <v>261</v>
      </c>
      <c r="BD264" s="78">
        <f t="shared" si="337"/>
        <v>2610</v>
      </c>
      <c r="BE264" s="78">
        <f t="shared" si="337"/>
        <v>26100</v>
      </c>
      <c r="BF264" s="76"/>
      <c r="BG264" s="76">
        <f t="shared" si="352"/>
        <v>0</v>
      </c>
      <c r="BH264" s="78">
        <f t="shared" si="353"/>
        <v>0</v>
      </c>
      <c r="BI264" s="78">
        <f t="shared" si="354"/>
        <v>0</v>
      </c>
      <c r="BJ264" s="78">
        <f t="shared" si="355"/>
        <v>0</v>
      </c>
      <c r="BK264" s="78">
        <f t="shared" si="356"/>
        <v>0</v>
      </c>
      <c r="BL264" s="78">
        <f t="shared" si="357"/>
        <v>0</v>
      </c>
      <c r="BM264" s="78">
        <f t="shared" si="358"/>
        <v>0</v>
      </c>
      <c r="BN264" s="78">
        <f t="shared" si="359"/>
        <v>0</v>
      </c>
      <c r="BO264" s="78">
        <f t="shared" si="360"/>
        <v>0</v>
      </c>
      <c r="BP264" s="78">
        <f t="shared" si="361"/>
        <v>0</v>
      </c>
      <c r="BQ264" s="78">
        <f t="shared" si="362"/>
        <v>0</v>
      </c>
      <c r="BR264" s="78">
        <f t="shared" si="363"/>
        <v>0</v>
      </c>
      <c r="BS264" s="78">
        <f t="shared" si="364"/>
        <v>200</v>
      </c>
      <c r="BT264" s="78">
        <f t="shared" si="365"/>
        <v>60</v>
      </c>
      <c r="BU264" s="78">
        <f t="shared" si="366"/>
        <v>1</v>
      </c>
      <c r="BV264" s="78">
        <f t="shared" si="367"/>
        <v>0</v>
      </c>
      <c r="BW264" s="78">
        <f t="shared" si="368"/>
        <v>0</v>
      </c>
      <c r="BX264" s="76"/>
      <c r="BY264" s="76"/>
      <c r="BZ264" s="78">
        <f t="shared" si="369"/>
        <v>0</v>
      </c>
      <c r="CA264" s="78"/>
      <c r="CB264" s="78"/>
      <c r="CC264" s="78">
        <f t="shared" si="370"/>
        <v>0</v>
      </c>
      <c r="CD264" s="78"/>
      <c r="CE264" s="78"/>
      <c r="CF264" s="78">
        <f t="shared" si="371"/>
        <v>0</v>
      </c>
      <c r="CG264" s="76"/>
      <c r="CH264" s="78"/>
      <c r="CI264" s="78">
        <f t="shared" si="372"/>
        <v>0</v>
      </c>
      <c r="CJ264" s="76"/>
      <c r="CK264" s="78"/>
      <c r="CL264" s="78">
        <f t="shared" si="373"/>
        <v>61</v>
      </c>
      <c r="CM264" s="76"/>
      <c r="CN264" s="78">
        <f t="shared" si="374"/>
        <v>0</v>
      </c>
      <c r="CO264" s="76"/>
      <c r="CP264" s="76"/>
      <c r="CQ264" s="76" t="str">
        <f t="shared" si="375"/>
        <v/>
      </c>
      <c r="CR264" s="76" t="str">
        <f t="shared" si="376"/>
        <v/>
      </c>
      <c r="CS264" s="76" t="str">
        <f t="shared" si="377"/>
        <v xml:space="preserve">   billones</v>
      </c>
      <c r="CT264" s="76" t="str">
        <f t="shared" si="378"/>
        <v/>
      </c>
      <c r="CU264" s="76" t="str">
        <f t="shared" si="379"/>
        <v/>
      </c>
      <c r="CV264" s="76" t="str">
        <f t="shared" si="380"/>
        <v xml:space="preserve">  mil</v>
      </c>
      <c r="CW264" s="76" t="str">
        <f t="shared" si="381"/>
        <v/>
      </c>
      <c r="CX264" s="76" t="str">
        <f t="shared" si="382"/>
        <v/>
      </c>
      <c r="CY264" s="76" t="str">
        <f t="shared" si="383"/>
        <v xml:space="preserve">   millones</v>
      </c>
      <c r="CZ264" s="76" t="str">
        <f t="shared" si="384"/>
        <v/>
      </c>
      <c r="DA264" s="76" t="str">
        <f t="shared" si="385"/>
        <v/>
      </c>
      <c r="DB264" s="76" t="str">
        <f t="shared" si="386"/>
        <v xml:space="preserve">  mil</v>
      </c>
      <c r="DC264" s="76" t="str">
        <f t="shared" si="387"/>
        <v xml:space="preserve">Doscientos </v>
      </c>
      <c r="DD264" s="76" t="str">
        <f t="shared" si="388"/>
        <v xml:space="preserve">Sesenta y </v>
      </c>
      <c r="DE264" s="76" t="str">
        <f t="shared" si="389"/>
        <v>Un Pesos</v>
      </c>
      <c r="DF264" s="76" t="str">
        <f t="shared" si="390"/>
        <v xml:space="preserve">  Centavos</v>
      </c>
      <c r="DG264" s="76" t="str">
        <f t="shared" si="391"/>
        <v xml:space="preserve">  centavos</v>
      </c>
      <c r="DH264" s="76" t="str">
        <f t="shared" si="392"/>
        <v xml:space="preserve"> </v>
      </c>
      <c r="DI264" s="76" t="str">
        <f t="shared" si="393"/>
        <v/>
      </c>
      <c r="DJ264" s="76"/>
      <c r="DK264" s="76" t="str">
        <f t="shared" si="394"/>
        <v xml:space="preserve"> </v>
      </c>
      <c r="DL264" s="76" t="str">
        <f t="shared" si="395"/>
        <v/>
      </c>
      <c r="DM264" s="76"/>
      <c r="DN264" s="76" t="str">
        <f t="shared" si="396"/>
        <v xml:space="preserve"> </v>
      </c>
      <c r="DO264" s="76" t="str">
        <f t="shared" si="397"/>
        <v/>
      </c>
      <c r="DP264" s="76"/>
      <c r="DQ264" s="76" t="str">
        <f t="shared" si="398"/>
        <v xml:space="preserve"> </v>
      </c>
      <c r="DR264" s="76" t="str">
        <f t="shared" si="399"/>
        <v/>
      </c>
      <c r="DS264" s="76"/>
      <c r="DT264" s="76" t="e">
        <f t="shared" si="400"/>
        <v>#N/A</v>
      </c>
      <c r="DU264" s="76" t="str">
        <f t="shared" si="401"/>
        <v xml:space="preserve"> Pesos</v>
      </c>
      <c r="DV264" s="76" t="str">
        <f t="shared" si="402"/>
        <v xml:space="preserve"> </v>
      </c>
      <c r="DW264" s="76" t="str">
        <f t="shared" si="403"/>
        <v/>
      </c>
      <c r="DX264" s="76"/>
      <c r="DY264" s="76"/>
      <c r="DZ264" s="76"/>
      <c r="EA264" s="76" t="str">
        <f t="shared" si="404"/>
        <v xml:space="preserve"> </v>
      </c>
      <c r="EB264" s="76"/>
      <c r="EC264" s="76"/>
      <c r="ED264" s="76" t="str">
        <f t="shared" si="405"/>
        <v xml:space="preserve"> </v>
      </c>
      <c r="EE264" s="76"/>
      <c r="EF264" s="76"/>
      <c r="EG264" s="79" t="str">
        <f t="shared" si="406"/>
        <v xml:space="preserve"> </v>
      </c>
      <c r="EH264" s="76"/>
      <c r="EI264" s="76"/>
      <c r="EJ264" s="79" t="str">
        <f t="shared" si="407"/>
        <v xml:space="preserve"> </v>
      </c>
      <c r="EK264" s="76"/>
      <c r="EL264" s="76"/>
      <c r="EM264" s="79" t="str">
        <f t="shared" si="408"/>
        <v>Doscientos Sesenta y Un Pesos</v>
      </c>
      <c r="EN264" s="79"/>
      <c r="EO264" s="79" t="str">
        <f t="shared" si="409"/>
        <v xml:space="preserve"> </v>
      </c>
      <c r="EP264" s="76"/>
    </row>
    <row r="265" spans="1:146" hidden="1" x14ac:dyDescent="0.2">
      <c r="A265" s="74">
        <v>262</v>
      </c>
      <c r="B265" s="75" t="str">
        <f t="shared" si="339"/>
        <v>Doscientos Sesenta y Dos Pesos M/L</v>
      </c>
      <c r="C265" s="76"/>
      <c r="D265" s="77">
        <f t="shared" si="340"/>
        <v>262</v>
      </c>
      <c r="E265" s="76" t="str">
        <f t="shared" si="341"/>
        <v/>
      </c>
      <c r="F265" s="76" t="str">
        <f t="shared" si="342"/>
        <v xml:space="preserve"> Pesos</v>
      </c>
      <c r="G265" s="76" t="str">
        <f t="shared" si="343"/>
        <v xml:space="preserve">  billones</v>
      </c>
      <c r="H265" s="76"/>
      <c r="I265" s="76" t="str">
        <f t="shared" si="344"/>
        <v xml:space="preserve"> Pesos</v>
      </c>
      <c r="J265" s="76" t="s">
        <v>79</v>
      </c>
      <c r="K265" s="76"/>
      <c r="L265" s="76" t="str">
        <f t="shared" si="345"/>
        <v xml:space="preserve"> Pesos</v>
      </c>
      <c r="M265" s="76" t="str">
        <f t="shared" si="346"/>
        <v xml:space="preserve">  millones</v>
      </c>
      <c r="N265" s="76"/>
      <c r="O265" s="76" t="str">
        <f t="shared" si="347"/>
        <v xml:space="preserve"> Pesos</v>
      </c>
      <c r="P265" s="76" t="s">
        <v>79</v>
      </c>
      <c r="Q265" s="76"/>
      <c r="R265" s="76" t="str">
        <f t="shared" si="348"/>
        <v xml:space="preserve"> y </v>
      </c>
      <c r="S265" s="76" t="str">
        <f t="shared" si="349"/>
        <v xml:space="preserve"> Pesos</v>
      </c>
      <c r="T265" s="76" t="str">
        <f t="shared" si="350"/>
        <v xml:space="preserve"> Centavos</v>
      </c>
      <c r="U265" s="76" t="str">
        <f t="shared" si="351"/>
        <v xml:space="preserve"> centavos</v>
      </c>
      <c r="V265" s="76">
        <v>15</v>
      </c>
      <c r="W265" s="76">
        <v>14</v>
      </c>
      <c r="X265" s="76">
        <v>13</v>
      </c>
      <c r="Y265" s="76">
        <v>12</v>
      </c>
      <c r="Z265" s="76">
        <v>11</v>
      </c>
      <c r="AA265" s="76">
        <v>10</v>
      </c>
      <c r="AB265" s="76">
        <v>9</v>
      </c>
      <c r="AC265" s="76">
        <f t="shared" si="338"/>
        <v>8</v>
      </c>
      <c r="AD265" s="76">
        <f t="shared" si="338"/>
        <v>7</v>
      </c>
      <c r="AE265" s="76">
        <f t="shared" si="338"/>
        <v>6</v>
      </c>
      <c r="AF265" s="76">
        <f t="shared" si="338"/>
        <v>5</v>
      </c>
      <c r="AG265" s="76">
        <f t="shared" si="338"/>
        <v>4</v>
      </c>
      <c r="AH265" s="76">
        <f t="shared" si="338"/>
        <v>3</v>
      </c>
      <c r="AI265" s="76">
        <f t="shared" si="338"/>
        <v>2</v>
      </c>
      <c r="AJ265" s="76">
        <f t="shared" si="338"/>
        <v>1</v>
      </c>
      <c r="AK265" s="76">
        <f t="shared" si="338"/>
        <v>0</v>
      </c>
      <c r="AL265" s="76">
        <f t="shared" si="338"/>
        <v>-1</v>
      </c>
      <c r="AM265" s="76">
        <f t="shared" si="338"/>
        <v>-2</v>
      </c>
      <c r="AN265" s="76"/>
      <c r="AO265" s="78">
        <f t="shared" si="334"/>
        <v>0</v>
      </c>
      <c r="AP265" s="78">
        <f t="shared" si="334"/>
        <v>0</v>
      </c>
      <c r="AQ265" s="78">
        <f t="shared" si="334"/>
        <v>0</v>
      </c>
      <c r="AR265" s="78">
        <f t="shared" si="334"/>
        <v>0</v>
      </c>
      <c r="AS265" s="78">
        <f t="shared" si="334"/>
        <v>0</v>
      </c>
      <c r="AT265" s="78">
        <f t="shared" si="334"/>
        <v>0</v>
      </c>
      <c r="AU265" s="78">
        <f t="shared" si="337"/>
        <v>0</v>
      </c>
      <c r="AV265" s="78">
        <f t="shared" si="337"/>
        <v>0</v>
      </c>
      <c r="AW265" s="78">
        <f t="shared" si="337"/>
        <v>0</v>
      </c>
      <c r="AX265" s="78">
        <f t="shared" si="337"/>
        <v>0</v>
      </c>
      <c r="AY265" s="78">
        <f t="shared" si="337"/>
        <v>0</v>
      </c>
      <c r="AZ265" s="78">
        <f t="shared" si="337"/>
        <v>0</v>
      </c>
      <c r="BA265" s="78">
        <f t="shared" si="337"/>
        <v>2</v>
      </c>
      <c r="BB265" s="78">
        <f t="shared" si="337"/>
        <v>26</v>
      </c>
      <c r="BC265" s="78">
        <f t="shared" si="337"/>
        <v>262</v>
      </c>
      <c r="BD265" s="78">
        <f t="shared" si="337"/>
        <v>2620</v>
      </c>
      <c r="BE265" s="78">
        <f t="shared" si="337"/>
        <v>26200</v>
      </c>
      <c r="BF265" s="76"/>
      <c r="BG265" s="76">
        <f t="shared" si="352"/>
        <v>0</v>
      </c>
      <c r="BH265" s="78">
        <f t="shared" si="353"/>
        <v>0</v>
      </c>
      <c r="BI265" s="78">
        <f t="shared" si="354"/>
        <v>0</v>
      </c>
      <c r="BJ265" s="78">
        <f t="shared" si="355"/>
        <v>0</v>
      </c>
      <c r="BK265" s="78">
        <f t="shared" si="356"/>
        <v>0</v>
      </c>
      <c r="BL265" s="78">
        <f t="shared" si="357"/>
        <v>0</v>
      </c>
      <c r="BM265" s="78">
        <f t="shared" si="358"/>
        <v>0</v>
      </c>
      <c r="BN265" s="78">
        <f t="shared" si="359"/>
        <v>0</v>
      </c>
      <c r="BO265" s="78">
        <f t="shared" si="360"/>
        <v>0</v>
      </c>
      <c r="BP265" s="78">
        <f t="shared" si="361"/>
        <v>0</v>
      </c>
      <c r="BQ265" s="78">
        <f t="shared" si="362"/>
        <v>0</v>
      </c>
      <c r="BR265" s="78">
        <f t="shared" si="363"/>
        <v>0</v>
      </c>
      <c r="BS265" s="78">
        <f t="shared" si="364"/>
        <v>200</v>
      </c>
      <c r="BT265" s="78">
        <f t="shared" si="365"/>
        <v>60</v>
      </c>
      <c r="BU265" s="78">
        <f t="shared" si="366"/>
        <v>2</v>
      </c>
      <c r="BV265" s="78">
        <f t="shared" si="367"/>
        <v>0</v>
      </c>
      <c r="BW265" s="78">
        <f t="shared" si="368"/>
        <v>0</v>
      </c>
      <c r="BX265" s="76"/>
      <c r="BY265" s="76"/>
      <c r="BZ265" s="78">
        <f t="shared" si="369"/>
        <v>0</v>
      </c>
      <c r="CA265" s="78"/>
      <c r="CB265" s="78"/>
      <c r="CC265" s="78">
        <f t="shared" si="370"/>
        <v>0</v>
      </c>
      <c r="CD265" s="78"/>
      <c r="CE265" s="78"/>
      <c r="CF265" s="78">
        <f t="shared" si="371"/>
        <v>0</v>
      </c>
      <c r="CG265" s="76"/>
      <c r="CH265" s="78"/>
      <c r="CI265" s="78">
        <f t="shared" si="372"/>
        <v>0</v>
      </c>
      <c r="CJ265" s="76"/>
      <c r="CK265" s="78"/>
      <c r="CL265" s="78">
        <f t="shared" si="373"/>
        <v>62</v>
      </c>
      <c r="CM265" s="76"/>
      <c r="CN265" s="78">
        <f t="shared" si="374"/>
        <v>0</v>
      </c>
      <c r="CO265" s="76"/>
      <c r="CP265" s="76"/>
      <c r="CQ265" s="76" t="str">
        <f t="shared" si="375"/>
        <v/>
      </c>
      <c r="CR265" s="76" t="str">
        <f t="shared" si="376"/>
        <v/>
      </c>
      <c r="CS265" s="76" t="str">
        <f t="shared" si="377"/>
        <v xml:space="preserve">   billones</v>
      </c>
      <c r="CT265" s="76" t="str">
        <f t="shared" si="378"/>
        <v/>
      </c>
      <c r="CU265" s="76" t="str">
        <f t="shared" si="379"/>
        <v/>
      </c>
      <c r="CV265" s="76" t="str">
        <f t="shared" si="380"/>
        <v xml:space="preserve">  mil</v>
      </c>
      <c r="CW265" s="76" t="str">
        <f t="shared" si="381"/>
        <v/>
      </c>
      <c r="CX265" s="76" t="str">
        <f t="shared" si="382"/>
        <v/>
      </c>
      <c r="CY265" s="76" t="str">
        <f t="shared" si="383"/>
        <v xml:space="preserve">   millones</v>
      </c>
      <c r="CZ265" s="76" t="str">
        <f t="shared" si="384"/>
        <v/>
      </c>
      <c r="DA265" s="76" t="str">
        <f t="shared" si="385"/>
        <v/>
      </c>
      <c r="DB265" s="76" t="str">
        <f t="shared" si="386"/>
        <v xml:space="preserve">  mil</v>
      </c>
      <c r="DC265" s="76" t="str">
        <f t="shared" si="387"/>
        <v xml:space="preserve">Doscientos </v>
      </c>
      <c r="DD265" s="76" t="str">
        <f t="shared" si="388"/>
        <v xml:space="preserve">Sesenta y </v>
      </c>
      <c r="DE265" s="76" t="str">
        <f t="shared" si="389"/>
        <v>Dos Pesos</v>
      </c>
      <c r="DF265" s="76" t="str">
        <f t="shared" si="390"/>
        <v xml:space="preserve">  Centavos</v>
      </c>
      <c r="DG265" s="76" t="str">
        <f t="shared" si="391"/>
        <v xml:space="preserve">  centavos</v>
      </c>
      <c r="DH265" s="76" t="str">
        <f t="shared" si="392"/>
        <v xml:space="preserve"> </v>
      </c>
      <c r="DI265" s="76" t="str">
        <f t="shared" si="393"/>
        <v/>
      </c>
      <c r="DJ265" s="76"/>
      <c r="DK265" s="76" t="str">
        <f t="shared" si="394"/>
        <v xml:space="preserve"> </v>
      </c>
      <c r="DL265" s="76" t="str">
        <f t="shared" si="395"/>
        <v/>
      </c>
      <c r="DM265" s="76"/>
      <c r="DN265" s="76" t="str">
        <f t="shared" si="396"/>
        <v xml:space="preserve"> </v>
      </c>
      <c r="DO265" s="76" t="str">
        <f t="shared" si="397"/>
        <v/>
      </c>
      <c r="DP265" s="76"/>
      <c r="DQ265" s="76" t="str">
        <f t="shared" si="398"/>
        <v xml:space="preserve"> </v>
      </c>
      <c r="DR265" s="76" t="str">
        <f t="shared" si="399"/>
        <v/>
      </c>
      <c r="DS265" s="76"/>
      <c r="DT265" s="76" t="e">
        <f t="shared" si="400"/>
        <v>#N/A</v>
      </c>
      <c r="DU265" s="76" t="str">
        <f t="shared" si="401"/>
        <v xml:space="preserve"> Pesos</v>
      </c>
      <c r="DV265" s="76" t="str">
        <f t="shared" si="402"/>
        <v xml:space="preserve"> </v>
      </c>
      <c r="DW265" s="76" t="str">
        <f t="shared" si="403"/>
        <v/>
      </c>
      <c r="DX265" s="76"/>
      <c r="DY265" s="76"/>
      <c r="DZ265" s="76"/>
      <c r="EA265" s="76" t="str">
        <f t="shared" si="404"/>
        <v xml:space="preserve"> </v>
      </c>
      <c r="EB265" s="76"/>
      <c r="EC265" s="76"/>
      <c r="ED265" s="76" t="str">
        <f t="shared" si="405"/>
        <v xml:space="preserve"> </v>
      </c>
      <c r="EE265" s="76"/>
      <c r="EF265" s="76"/>
      <c r="EG265" s="79" t="str">
        <f t="shared" si="406"/>
        <v xml:space="preserve"> </v>
      </c>
      <c r="EH265" s="76"/>
      <c r="EI265" s="76"/>
      <c r="EJ265" s="79" t="str">
        <f t="shared" si="407"/>
        <v xml:space="preserve"> </v>
      </c>
      <c r="EK265" s="76"/>
      <c r="EL265" s="76"/>
      <c r="EM265" s="79" t="str">
        <f t="shared" si="408"/>
        <v>Doscientos Sesenta y Dos Pesos</v>
      </c>
      <c r="EN265" s="79"/>
      <c r="EO265" s="79" t="str">
        <f t="shared" si="409"/>
        <v xml:space="preserve"> </v>
      </c>
      <c r="EP265" s="76"/>
    </row>
    <row r="266" spans="1:146" hidden="1" x14ac:dyDescent="0.2">
      <c r="A266" s="74">
        <v>263</v>
      </c>
      <c r="B266" s="75" t="str">
        <f t="shared" si="339"/>
        <v>Doscientos Sesenta y Tres Pesos M/L</v>
      </c>
      <c r="C266" s="76"/>
      <c r="D266" s="77">
        <f t="shared" si="340"/>
        <v>263</v>
      </c>
      <c r="E266" s="76" t="str">
        <f t="shared" si="341"/>
        <v/>
      </c>
      <c r="F266" s="76" t="str">
        <f t="shared" si="342"/>
        <v xml:space="preserve"> Pesos</v>
      </c>
      <c r="G266" s="76" t="str">
        <f t="shared" si="343"/>
        <v xml:space="preserve">  billones</v>
      </c>
      <c r="H266" s="76"/>
      <c r="I266" s="76" t="str">
        <f t="shared" si="344"/>
        <v xml:space="preserve"> Pesos</v>
      </c>
      <c r="J266" s="76" t="s">
        <v>79</v>
      </c>
      <c r="K266" s="76"/>
      <c r="L266" s="76" t="str">
        <f t="shared" si="345"/>
        <v xml:space="preserve"> Pesos</v>
      </c>
      <c r="M266" s="76" t="str">
        <f t="shared" si="346"/>
        <v xml:space="preserve">  millones</v>
      </c>
      <c r="N266" s="76"/>
      <c r="O266" s="76" t="str">
        <f t="shared" si="347"/>
        <v xml:space="preserve"> Pesos</v>
      </c>
      <c r="P266" s="76" t="s">
        <v>79</v>
      </c>
      <c r="Q266" s="76"/>
      <c r="R266" s="76" t="str">
        <f t="shared" si="348"/>
        <v xml:space="preserve"> y </v>
      </c>
      <c r="S266" s="76" t="str">
        <f t="shared" si="349"/>
        <v xml:space="preserve"> Pesos</v>
      </c>
      <c r="T266" s="76" t="str">
        <f t="shared" si="350"/>
        <v xml:space="preserve"> Centavos</v>
      </c>
      <c r="U266" s="76" t="str">
        <f t="shared" si="351"/>
        <v xml:space="preserve"> centavos</v>
      </c>
      <c r="V266" s="76">
        <v>15</v>
      </c>
      <c r="W266" s="76">
        <v>14</v>
      </c>
      <c r="X266" s="76">
        <v>13</v>
      </c>
      <c r="Y266" s="76">
        <v>12</v>
      </c>
      <c r="Z266" s="76">
        <v>11</v>
      </c>
      <c r="AA266" s="76">
        <v>10</v>
      </c>
      <c r="AB266" s="76">
        <v>9</v>
      </c>
      <c r="AC266" s="76">
        <f t="shared" si="338"/>
        <v>8</v>
      </c>
      <c r="AD266" s="76">
        <f t="shared" si="338"/>
        <v>7</v>
      </c>
      <c r="AE266" s="76">
        <f t="shared" si="338"/>
        <v>6</v>
      </c>
      <c r="AF266" s="76">
        <f t="shared" si="338"/>
        <v>5</v>
      </c>
      <c r="AG266" s="76">
        <f t="shared" si="338"/>
        <v>4</v>
      </c>
      <c r="AH266" s="76">
        <f t="shared" si="338"/>
        <v>3</v>
      </c>
      <c r="AI266" s="76">
        <f t="shared" si="338"/>
        <v>2</v>
      </c>
      <c r="AJ266" s="76">
        <f t="shared" si="338"/>
        <v>1</v>
      </c>
      <c r="AK266" s="76">
        <f t="shared" si="338"/>
        <v>0</v>
      </c>
      <c r="AL266" s="76">
        <f t="shared" si="338"/>
        <v>-1</v>
      </c>
      <c r="AM266" s="76">
        <f t="shared" si="338"/>
        <v>-2</v>
      </c>
      <c r="AN266" s="76"/>
      <c r="AO266" s="78">
        <f t="shared" si="334"/>
        <v>0</v>
      </c>
      <c r="AP266" s="78">
        <f t="shared" si="334"/>
        <v>0</v>
      </c>
      <c r="AQ266" s="78">
        <f t="shared" si="334"/>
        <v>0</v>
      </c>
      <c r="AR266" s="78">
        <f t="shared" si="334"/>
        <v>0</v>
      </c>
      <c r="AS266" s="78">
        <f t="shared" si="334"/>
        <v>0</v>
      </c>
      <c r="AT266" s="78">
        <f t="shared" si="334"/>
        <v>0</v>
      </c>
      <c r="AU266" s="78">
        <f t="shared" si="337"/>
        <v>0</v>
      </c>
      <c r="AV266" s="78">
        <f t="shared" si="337"/>
        <v>0</v>
      </c>
      <c r="AW266" s="78">
        <f t="shared" si="337"/>
        <v>0</v>
      </c>
      <c r="AX266" s="78">
        <f t="shared" si="337"/>
        <v>0</v>
      </c>
      <c r="AY266" s="78">
        <f t="shared" si="337"/>
        <v>0</v>
      </c>
      <c r="AZ266" s="78">
        <f t="shared" si="337"/>
        <v>0</v>
      </c>
      <c r="BA266" s="78">
        <f t="shared" si="337"/>
        <v>2</v>
      </c>
      <c r="BB266" s="78">
        <f t="shared" si="337"/>
        <v>26</v>
      </c>
      <c r="BC266" s="78">
        <f t="shared" si="337"/>
        <v>263</v>
      </c>
      <c r="BD266" s="78">
        <f t="shared" si="337"/>
        <v>2630</v>
      </c>
      <c r="BE266" s="78">
        <f t="shared" si="337"/>
        <v>26300</v>
      </c>
      <c r="BF266" s="76"/>
      <c r="BG266" s="76">
        <f t="shared" si="352"/>
        <v>0</v>
      </c>
      <c r="BH266" s="78">
        <f t="shared" si="353"/>
        <v>0</v>
      </c>
      <c r="BI266" s="78">
        <f t="shared" si="354"/>
        <v>0</v>
      </c>
      <c r="BJ266" s="78">
        <f t="shared" si="355"/>
        <v>0</v>
      </c>
      <c r="BK266" s="78">
        <f t="shared" si="356"/>
        <v>0</v>
      </c>
      <c r="BL266" s="78">
        <f t="shared" si="357"/>
        <v>0</v>
      </c>
      <c r="BM266" s="78">
        <f t="shared" si="358"/>
        <v>0</v>
      </c>
      <c r="BN266" s="78">
        <f t="shared" si="359"/>
        <v>0</v>
      </c>
      <c r="BO266" s="78">
        <f t="shared" si="360"/>
        <v>0</v>
      </c>
      <c r="BP266" s="78">
        <f t="shared" si="361"/>
        <v>0</v>
      </c>
      <c r="BQ266" s="78">
        <f t="shared" si="362"/>
        <v>0</v>
      </c>
      <c r="BR266" s="78">
        <f t="shared" si="363"/>
        <v>0</v>
      </c>
      <c r="BS266" s="78">
        <f t="shared" si="364"/>
        <v>200</v>
      </c>
      <c r="BT266" s="78">
        <f t="shared" si="365"/>
        <v>60</v>
      </c>
      <c r="BU266" s="78">
        <f t="shared" si="366"/>
        <v>3</v>
      </c>
      <c r="BV266" s="78">
        <f t="shared" si="367"/>
        <v>0</v>
      </c>
      <c r="BW266" s="78">
        <f t="shared" si="368"/>
        <v>0</v>
      </c>
      <c r="BX266" s="76"/>
      <c r="BY266" s="76"/>
      <c r="BZ266" s="78">
        <f t="shared" si="369"/>
        <v>0</v>
      </c>
      <c r="CA266" s="78"/>
      <c r="CB266" s="78"/>
      <c r="CC266" s="78">
        <f t="shared" si="370"/>
        <v>0</v>
      </c>
      <c r="CD266" s="78"/>
      <c r="CE266" s="78"/>
      <c r="CF266" s="78">
        <f t="shared" si="371"/>
        <v>0</v>
      </c>
      <c r="CG266" s="76"/>
      <c r="CH266" s="78"/>
      <c r="CI266" s="78">
        <f t="shared" si="372"/>
        <v>0</v>
      </c>
      <c r="CJ266" s="76"/>
      <c r="CK266" s="78"/>
      <c r="CL266" s="78">
        <f t="shared" si="373"/>
        <v>63</v>
      </c>
      <c r="CM266" s="76"/>
      <c r="CN266" s="78">
        <f t="shared" si="374"/>
        <v>0</v>
      </c>
      <c r="CO266" s="76"/>
      <c r="CP266" s="76"/>
      <c r="CQ266" s="76" t="str">
        <f t="shared" si="375"/>
        <v/>
      </c>
      <c r="CR266" s="76" t="str">
        <f t="shared" si="376"/>
        <v/>
      </c>
      <c r="CS266" s="76" t="str">
        <f t="shared" si="377"/>
        <v xml:space="preserve">   billones</v>
      </c>
      <c r="CT266" s="76" t="str">
        <f t="shared" si="378"/>
        <v/>
      </c>
      <c r="CU266" s="76" t="str">
        <f t="shared" si="379"/>
        <v/>
      </c>
      <c r="CV266" s="76" t="str">
        <f t="shared" si="380"/>
        <v xml:space="preserve">  mil</v>
      </c>
      <c r="CW266" s="76" t="str">
        <f t="shared" si="381"/>
        <v/>
      </c>
      <c r="CX266" s="76" t="str">
        <f t="shared" si="382"/>
        <v/>
      </c>
      <c r="CY266" s="76" t="str">
        <f t="shared" si="383"/>
        <v xml:space="preserve">   millones</v>
      </c>
      <c r="CZ266" s="76" t="str">
        <f t="shared" si="384"/>
        <v/>
      </c>
      <c r="DA266" s="76" t="str">
        <f t="shared" si="385"/>
        <v/>
      </c>
      <c r="DB266" s="76" t="str">
        <f t="shared" si="386"/>
        <v xml:space="preserve">  mil</v>
      </c>
      <c r="DC266" s="76" t="str">
        <f t="shared" si="387"/>
        <v xml:space="preserve">Doscientos </v>
      </c>
      <c r="DD266" s="76" t="str">
        <f t="shared" si="388"/>
        <v xml:space="preserve">Sesenta y </v>
      </c>
      <c r="DE266" s="76" t="str">
        <f t="shared" si="389"/>
        <v>Tres Pesos</v>
      </c>
      <c r="DF266" s="76" t="str">
        <f t="shared" si="390"/>
        <v xml:space="preserve">  Centavos</v>
      </c>
      <c r="DG266" s="76" t="str">
        <f t="shared" si="391"/>
        <v xml:space="preserve">  centavos</v>
      </c>
      <c r="DH266" s="76" t="str">
        <f t="shared" si="392"/>
        <v xml:space="preserve"> </v>
      </c>
      <c r="DI266" s="76" t="str">
        <f t="shared" si="393"/>
        <v/>
      </c>
      <c r="DJ266" s="76"/>
      <c r="DK266" s="76" t="str">
        <f t="shared" si="394"/>
        <v xml:space="preserve"> </v>
      </c>
      <c r="DL266" s="76" t="str">
        <f t="shared" si="395"/>
        <v/>
      </c>
      <c r="DM266" s="76"/>
      <c r="DN266" s="76" t="str">
        <f t="shared" si="396"/>
        <v xml:space="preserve"> </v>
      </c>
      <c r="DO266" s="76" t="str">
        <f t="shared" si="397"/>
        <v/>
      </c>
      <c r="DP266" s="76"/>
      <c r="DQ266" s="76" t="str">
        <f t="shared" si="398"/>
        <v xml:space="preserve"> </v>
      </c>
      <c r="DR266" s="76" t="str">
        <f t="shared" si="399"/>
        <v/>
      </c>
      <c r="DS266" s="76"/>
      <c r="DT266" s="76" t="e">
        <f t="shared" si="400"/>
        <v>#N/A</v>
      </c>
      <c r="DU266" s="76" t="str">
        <f t="shared" si="401"/>
        <v xml:space="preserve"> Pesos</v>
      </c>
      <c r="DV266" s="76" t="str">
        <f t="shared" si="402"/>
        <v xml:space="preserve"> </v>
      </c>
      <c r="DW266" s="76" t="str">
        <f t="shared" si="403"/>
        <v/>
      </c>
      <c r="DX266" s="76"/>
      <c r="DY266" s="76"/>
      <c r="DZ266" s="76"/>
      <c r="EA266" s="76" t="str">
        <f t="shared" si="404"/>
        <v xml:space="preserve"> </v>
      </c>
      <c r="EB266" s="76"/>
      <c r="EC266" s="76"/>
      <c r="ED266" s="76" t="str">
        <f t="shared" si="405"/>
        <v xml:space="preserve"> </v>
      </c>
      <c r="EE266" s="76"/>
      <c r="EF266" s="76"/>
      <c r="EG266" s="79" t="str">
        <f t="shared" si="406"/>
        <v xml:space="preserve"> </v>
      </c>
      <c r="EH266" s="76"/>
      <c r="EI266" s="76"/>
      <c r="EJ266" s="79" t="str">
        <f t="shared" si="407"/>
        <v xml:space="preserve"> </v>
      </c>
      <c r="EK266" s="76"/>
      <c r="EL266" s="76"/>
      <c r="EM266" s="79" t="str">
        <f t="shared" si="408"/>
        <v>Doscientos Sesenta y Tres Pesos</v>
      </c>
      <c r="EN266" s="79"/>
      <c r="EO266" s="79" t="str">
        <f t="shared" si="409"/>
        <v xml:space="preserve"> </v>
      </c>
      <c r="EP266" s="76"/>
    </row>
    <row r="267" spans="1:146" hidden="1" x14ac:dyDescent="0.2">
      <c r="A267" s="74">
        <v>264</v>
      </c>
      <c r="B267" s="75" t="str">
        <f t="shared" si="339"/>
        <v>Doscientos Sesenta y Cuatro Pesos M/L</v>
      </c>
      <c r="C267" s="76"/>
      <c r="D267" s="77">
        <f t="shared" si="340"/>
        <v>264</v>
      </c>
      <c r="E267" s="76" t="str">
        <f t="shared" si="341"/>
        <v/>
      </c>
      <c r="F267" s="76" t="str">
        <f t="shared" si="342"/>
        <v xml:space="preserve"> Pesos</v>
      </c>
      <c r="G267" s="76" t="str">
        <f t="shared" si="343"/>
        <v xml:space="preserve">  billones</v>
      </c>
      <c r="H267" s="76"/>
      <c r="I267" s="76" t="str">
        <f t="shared" si="344"/>
        <v xml:space="preserve"> Pesos</v>
      </c>
      <c r="J267" s="76" t="s">
        <v>79</v>
      </c>
      <c r="K267" s="76"/>
      <c r="L267" s="76" t="str">
        <f t="shared" si="345"/>
        <v xml:space="preserve"> Pesos</v>
      </c>
      <c r="M267" s="76" t="str">
        <f t="shared" si="346"/>
        <v xml:space="preserve">  millones</v>
      </c>
      <c r="N267" s="76"/>
      <c r="O267" s="76" t="str">
        <f t="shared" si="347"/>
        <v xml:space="preserve"> Pesos</v>
      </c>
      <c r="P267" s="76" t="s">
        <v>79</v>
      </c>
      <c r="Q267" s="76"/>
      <c r="R267" s="76" t="str">
        <f t="shared" si="348"/>
        <v xml:space="preserve"> y </v>
      </c>
      <c r="S267" s="76" t="str">
        <f t="shared" si="349"/>
        <v xml:space="preserve"> Pesos</v>
      </c>
      <c r="T267" s="76" t="str">
        <f t="shared" si="350"/>
        <v xml:space="preserve"> Centavos</v>
      </c>
      <c r="U267" s="76" t="str">
        <f t="shared" si="351"/>
        <v xml:space="preserve"> centavos</v>
      </c>
      <c r="V267" s="76">
        <v>15</v>
      </c>
      <c r="W267" s="76">
        <v>14</v>
      </c>
      <c r="X267" s="76">
        <v>13</v>
      </c>
      <c r="Y267" s="76">
        <v>12</v>
      </c>
      <c r="Z267" s="76">
        <v>11</v>
      </c>
      <c r="AA267" s="76">
        <v>10</v>
      </c>
      <c r="AB267" s="76">
        <v>9</v>
      </c>
      <c r="AC267" s="76">
        <f t="shared" si="338"/>
        <v>8</v>
      </c>
      <c r="AD267" s="76">
        <f t="shared" si="338"/>
        <v>7</v>
      </c>
      <c r="AE267" s="76">
        <f t="shared" si="338"/>
        <v>6</v>
      </c>
      <c r="AF267" s="76">
        <f t="shared" si="338"/>
        <v>5</v>
      </c>
      <c r="AG267" s="76">
        <f t="shared" si="338"/>
        <v>4</v>
      </c>
      <c r="AH267" s="76">
        <f t="shared" si="338"/>
        <v>3</v>
      </c>
      <c r="AI267" s="76">
        <f t="shared" si="338"/>
        <v>2</v>
      </c>
      <c r="AJ267" s="76">
        <f t="shared" si="338"/>
        <v>1</v>
      </c>
      <c r="AK267" s="76">
        <f t="shared" si="338"/>
        <v>0</v>
      </c>
      <c r="AL267" s="76">
        <f t="shared" si="338"/>
        <v>-1</v>
      </c>
      <c r="AM267" s="76">
        <f t="shared" si="338"/>
        <v>-2</v>
      </c>
      <c r="AN267" s="76"/>
      <c r="AO267" s="78">
        <f t="shared" si="334"/>
        <v>0</v>
      </c>
      <c r="AP267" s="78">
        <f t="shared" si="334"/>
        <v>0</v>
      </c>
      <c r="AQ267" s="78">
        <f t="shared" si="334"/>
        <v>0</v>
      </c>
      <c r="AR267" s="78">
        <f t="shared" si="334"/>
        <v>0</v>
      </c>
      <c r="AS267" s="78">
        <f t="shared" si="334"/>
        <v>0</v>
      </c>
      <c r="AT267" s="78">
        <f t="shared" si="334"/>
        <v>0</v>
      </c>
      <c r="AU267" s="78">
        <f t="shared" si="337"/>
        <v>0</v>
      </c>
      <c r="AV267" s="78">
        <f t="shared" si="337"/>
        <v>0</v>
      </c>
      <c r="AW267" s="78">
        <f t="shared" si="337"/>
        <v>0</v>
      </c>
      <c r="AX267" s="78">
        <f t="shared" si="337"/>
        <v>0</v>
      </c>
      <c r="AY267" s="78">
        <f t="shared" si="337"/>
        <v>0</v>
      </c>
      <c r="AZ267" s="78">
        <f t="shared" si="337"/>
        <v>0</v>
      </c>
      <c r="BA267" s="78">
        <f t="shared" si="337"/>
        <v>2</v>
      </c>
      <c r="BB267" s="78">
        <f t="shared" si="337"/>
        <v>26</v>
      </c>
      <c r="BC267" s="78">
        <f t="shared" si="337"/>
        <v>264</v>
      </c>
      <c r="BD267" s="78">
        <f t="shared" si="337"/>
        <v>2640</v>
      </c>
      <c r="BE267" s="78">
        <f t="shared" si="337"/>
        <v>26400</v>
      </c>
      <c r="BF267" s="76"/>
      <c r="BG267" s="76">
        <f t="shared" si="352"/>
        <v>0</v>
      </c>
      <c r="BH267" s="78">
        <f t="shared" si="353"/>
        <v>0</v>
      </c>
      <c r="BI267" s="78">
        <f t="shared" si="354"/>
        <v>0</v>
      </c>
      <c r="BJ267" s="78">
        <f t="shared" si="355"/>
        <v>0</v>
      </c>
      <c r="BK267" s="78">
        <f t="shared" si="356"/>
        <v>0</v>
      </c>
      <c r="BL267" s="78">
        <f t="shared" si="357"/>
        <v>0</v>
      </c>
      <c r="BM267" s="78">
        <f t="shared" si="358"/>
        <v>0</v>
      </c>
      <c r="BN267" s="78">
        <f t="shared" si="359"/>
        <v>0</v>
      </c>
      <c r="BO267" s="78">
        <f t="shared" si="360"/>
        <v>0</v>
      </c>
      <c r="BP267" s="78">
        <f t="shared" si="361"/>
        <v>0</v>
      </c>
      <c r="BQ267" s="78">
        <f t="shared" si="362"/>
        <v>0</v>
      </c>
      <c r="BR267" s="78">
        <f t="shared" si="363"/>
        <v>0</v>
      </c>
      <c r="BS267" s="78">
        <f t="shared" si="364"/>
        <v>200</v>
      </c>
      <c r="BT267" s="78">
        <f t="shared" si="365"/>
        <v>60</v>
      </c>
      <c r="BU267" s="78">
        <f t="shared" si="366"/>
        <v>4</v>
      </c>
      <c r="BV267" s="78">
        <f t="shared" si="367"/>
        <v>0</v>
      </c>
      <c r="BW267" s="78">
        <f t="shared" si="368"/>
        <v>0</v>
      </c>
      <c r="BX267" s="76"/>
      <c r="BY267" s="76"/>
      <c r="BZ267" s="78">
        <f t="shared" si="369"/>
        <v>0</v>
      </c>
      <c r="CA267" s="78"/>
      <c r="CB267" s="78"/>
      <c r="CC267" s="78">
        <f t="shared" si="370"/>
        <v>0</v>
      </c>
      <c r="CD267" s="78"/>
      <c r="CE267" s="78"/>
      <c r="CF267" s="78">
        <f t="shared" si="371"/>
        <v>0</v>
      </c>
      <c r="CG267" s="76"/>
      <c r="CH267" s="78"/>
      <c r="CI267" s="78">
        <f t="shared" si="372"/>
        <v>0</v>
      </c>
      <c r="CJ267" s="76"/>
      <c r="CK267" s="78"/>
      <c r="CL267" s="78">
        <f t="shared" si="373"/>
        <v>64</v>
      </c>
      <c r="CM267" s="76"/>
      <c r="CN267" s="78">
        <f t="shared" si="374"/>
        <v>0</v>
      </c>
      <c r="CO267" s="76"/>
      <c r="CP267" s="76"/>
      <c r="CQ267" s="76" t="str">
        <f t="shared" si="375"/>
        <v/>
      </c>
      <c r="CR267" s="76" t="str">
        <f t="shared" si="376"/>
        <v/>
      </c>
      <c r="CS267" s="76" t="str">
        <f t="shared" si="377"/>
        <v xml:space="preserve">   billones</v>
      </c>
      <c r="CT267" s="76" t="str">
        <f t="shared" si="378"/>
        <v/>
      </c>
      <c r="CU267" s="76" t="str">
        <f t="shared" si="379"/>
        <v/>
      </c>
      <c r="CV267" s="76" t="str">
        <f t="shared" si="380"/>
        <v xml:space="preserve">  mil</v>
      </c>
      <c r="CW267" s="76" t="str">
        <f t="shared" si="381"/>
        <v/>
      </c>
      <c r="CX267" s="76" t="str">
        <f t="shared" si="382"/>
        <v/>
      </c>
      <c r="CY267" s="76" t="str">
        <f t="shared" si="383"/>
        <v xml:space="preserve">   millones</v>
      </c>
      <c r="CZ267" s="76" t="str">
        <f t="shared" si="384"/>
        <v/>
      </c>
      <c r="DA267" s="76" t="str">
        <f t="shared" si="385"/>
        <v/>
      </c>
      <c r="DB267" s="76" t="str">
        <f t="shared" si="386"/>
        <v xml:space="preserve">  mil</v>
      </c>
      <c r="DC267" s="76" t="str">
        <f t="shared" si="387"/>
        <v xml:space="preserve">Doscientos </v>
      </c>
      <c r="DD267" s="76" t="str">
        <f t="shared" si="388"/>
        <v xml:space="preserve">Sesenta y </v>
      </c>
      <c r="DE267" s="76" t="str">
        <f t="shared" si="389"/>
        <v>Cuatro Pesos</v>
      </c>
      <c r="DF267" s="76" t="str">
        <f t="shared" si="390"/>
        <v xml:space="preserve">  Centavos</v>
      </c>
      <c r="DG267" s="76" t="str">
        <f t="shared" si="391"/>
        <v xml:space="preserve">  centavos</v>
      </c>
      <c r="DH267" s="76" t="str">
        <f t="shared" si="392"/>
        <v xml:space="preserve"> </v>
      </c>
      <c r="DI267" s="76" t="str">
        <f t="shared" si="393"/>
        <v/>
      </c>
      <c r="DJ267" s="76"/>
      <c r="DK267" s="76" t="str">
        <f t="shared" si="394"/>
        <v xml:space="preserve"> </v>
      </c>
      <c r="DL267" s="76" t="str">
        <f t="shared" si="395"/>
        <v/>
      </c>
      <c r="DM267" s="76"/>
      <c r="DN267" s="76" t="str">
        <f t="shared" si="396"/>
        <v xml:space="preserve"> </v>
      </c>
      <c r="DO267" s="76" t="str">
        <f t="shared" si="397"/>
        <v/>
      </c>
      <c r="DP267" s="76"/>
      <c r="DQ267" s="76" t="str">
        <f t="shared" si="398"/>
        <v xml:space="preserve"> </v>
      </c>
      <c r="DR267" s="76" t="str">
        <f t="shared" si="399"/>
        <v/>
      </c>
      <c r="DS267" s="76"/>
      <c r="DT267" s="76" t="e">
        <f t="shared" si="400"/>
        <v>#N/A</v>
      </c>
      <c r="DU267" s="76" t="str">
        <f t="shared" si="401"/>
        <v xml:space="preserve"> Pesos</v>
      </c>
      <c r="DV267" s="76" t="str">
        <f t="shared" si="402"/>
        <v xml:space="preserve"> </v>
      </c>
      <c r="DW267" s="76" t="str">
        <f t="shared" si="403"/>
        <v/>
      </c>
      <c r="DX267" s="76"/>
      <c r="DY267" s="76"/>
      <c r="DZ267" s="76"/>
      <c r="EA267" s="76" t="str">
        <f t="shared" si="404"/>
        <v xml:space="preserve"> </v>
      </c>
      <c r="EB267" s="76"/>
      <c r="EC267" s="76"/>
      <c r="ED267" s="76" t="str">
        <f t="shared" si="405"/>
        <v xml:space="preserve"> </v>
      </c>
      <c r="EE267" s="76"/>
      <c r="EF267" s="76"/>
      <c r="EG267" s="79" t="str">
        <f t="shared" si="406"/>
        <v xml:space="preserve"> </v>
      </c>
      <c r="EH267" s="76"/>
      <c r="EI267" s="76"/>
      <c r="EJ267" s="79" t="str">
        <f t="shared" si="407"/>
        <v xml:space="preserve"> </v>
      </c>
      <c r="EK267" s="76"/>
      <c r="EL267" s="76"/>
      <c r="EM267" s="79" t="str">
        <f t="shared" si="408"/>
        <v>Doscientos Sesenta y Cuatro Pesos</v>
      </c>
      <c r="EN267" s="79"/>
      <c r="EO267" s="79" t="str">
        <f t="shared" si="409"/>
        <v xml:space="preserve"> </v>
      </c>
      <c r="EP267" s="76"/>
    </row>
    <row r="268" spans="1:146" hidden="1" x14ac:dyDescent="0.2">
      <c r="A268" s="74">
        <v>265</v>
      </c>
      <c r="B268" s="75" t="str">
        <f t="shared" si="339"/>
        <v>Doscientos Sesenta y Cinco Pesos M/L</v>
      </c>
      <c r="C268" s="76"/>
      <c r="D268" s="77">
        <f t="shared" si="340"/>
        <v>265</v>
      </c>
      <c r="E268" s="76" t="str">
        <f t="shared" si="341"/>
        <v/>
      </c>
      <c r="F268" s="76" t="str">
        <f t="shared" si="342"/>
        <v xml:space="preserve"> Pesos</v>
      </c>
      <c r="G268" s="76" t="str">
        <f t="shared" si="343"/>
        <v xml:space="preserve">  billones</v>
      </c>
      <c r="H268" s="76"/>
      <c r="I268" s="76" t="str">
        <f t="shared" si="344"/>
        <v xml:space="preserve"> Pesos</v>
      </c>
      <c r="J268" s="76" t="s">
        <v>79</v>
      </c>
      <c r="K268" s="76"/>
      <c r="L268" s="76" t="str">
        <f t="shared" si="345"/>
        <v xml:space="preserve"> Pesos</v>
      </c>
      <c r="M268" s="76" t="str">
        <f t="shared" si="346"/>
        <v xml:space="preserve">  millones</v>
      </c>
      <c r="N268" s="76"/>
      <c r="O268" s="76" t="str">
        <f t="shared" si="347"/>
        <v xml:space="preserve"> Pesos</v>
      </c>
      <c r="P268" s="76" t="s">
        <v>79</v>
      </c>
      <c r="Q268" s="76"/>
      <c r="R268" s="76" t="str">
        <f t="shared" si="348"/>
        <v xml:space="preserve"> y </v>
      </c>
      <c r="S268" s="76" t="str">
        <f t="shared" si="349"/>
        <v xml:space="preserve"> Pesos</v>
      </c>
      <c r="T268" s="76" t="str">
        <f t="shared" si="350"/>
        <v xml:space="preserve"> Centavos</v>
      </c>
      <c r="U268" s="76" t="str">
        <f t="shared" si="351"/>
        <v xml:space="preserve"> centavos</v>
      </c>
      <c r="V268" s="76">
        <v>15</v>
      </c>
      <c r="W268" s="76">
        <v>14</v>
      </c>
      <c r="X268" s="76">
        <v>13</v>
      </c>
      <c r="Y268" s="76">
        <v>12</v>
      </c>
      <c r="Z268" s="76">
        <v>11</v>
      </c>
      <c r="AA268" s="76">
        <v>10</v>
      </c>
      <c r="AB268" s="76">
        <v>9</v>
      </c>
      <c r="AC268" s="76">
        <f t="shared" si="338"/>
        <v>8</v>
      </c>
      <c r="AD268" s="76">
        <f t="shared" si="338"/>
        <v>7</v>
      </c>
      <c r="AE268" s="76">
        <f t="shared" si="338"/>
        <v>6</v>
      </c>
      <c r="AF268" s="76">
        <f t="shared" si="338"/>
        <v>5</v>
      </c>
      <c r="AG268" s="76">
        <f t="shared" si="338"/>
        <v>4</v>
      </c>
      <c r="AH268" s="76">
        <f t="shared" si="338"/>
        <v>3</v>
      </c>
      <c r="AI268" s="76">
        <f t="shared" si="338"/>
        <v>2</v>
      </c>
      <c r="AJ268" s="76">
        <f t="shared" si="338"/>
        <v>1</v>
      </c>
      <c r="AK268" s="76">
        <f t="shared" si="338"/>
        <v>0</v>
      </c>
      <c r="AL268" s="76">
        <f t="shared" si="338"/>
        <v>-1</v>
      </c>
      <c r="AM268" s="76">
        <f t="shared" si="338"/>
        <v>-2</v>
      </c>
      <c r="AN268" s="76"/>
      <c r="AO268" s="78">
        <f t="shared" si="334"/>
        <v>0</v>
      </c>
      <c r="AP268" s="78">
        <f t="shared" si="334"/>
        <v>0</v>
      </c>
      <c r="AQ268" s="78">
        <f t="shared" si="334"/>
        <v>0</v>
      </c>
      <c r="AR268" s="78">
        <f t="shared" si="334"/>
        <v>0</v>
      </c>
      <c r="AS268" s="78">
        <f t="shared" si="334"/>
        <v>0</v>
      </c>
      <c r="AT268" s="78">
        <f t="shared" si="334"/>
        <v>0</v>
      </c>
      <c r="AU268" s="78">
        <f t="shared" si="337"/>
        <v>0</v>
      </c>
      <c r="AV268" s="78">
        <f t="shared" si="337"/>
        <v>0</v>
      </c>
      <c r="AW268" s="78">
        <f t="shared" si="337"/>
        <v>0</v>
      </c>
      <c r="AX268" s="78">
        <f t="shared" si="337"/>
        <v>0</v>
      </c>
      <c r="AY268" s="78">
        <f t="shared" si="337"/>
        <v>0</v>
      </c>
      <c r="AZ268" s="78">
        <f t="shared" si="337"/>
        <v>0</v>
      </c>
      <c r="BA268" s="78">
        <f t="shared" si="337"/>
        <v>2</v>
      </c>
      <c r="BB268" s="78">
        <f t="shared" si="337"/>
        <v>26</v>
      </c>
      <c r="BC268" s="78">
        <f t="shared" si="337"/>
        <v>265</v>
      </c>
      <c r="BD268" s="78">
        <f t="shared" si="337"/>
        <v>2650</v>
      </c>
      <c r="BE268" s="78">
        <f t="shared" si="337"/>
        <v>26500</v>
      </c>
      <c r="BF268" s="76"/>
      <c r="BG268" s="76">
        <f t="shared" si="352"/>
        <v>0</v>
      </c>
      <c r="BH268" s="78">
        <f t="shared" si="353"/>
        <v>0</v>
      </c>
      <c r="BI268" s="78">
        <f t="shared" si="354"/>
        <v>0</v>
      </c>
      <c r="BJ268" s="78">
        <f t="shared" si="355"/>
        <v>0</v>
      </c>
      <c r="BK268" s="78">
        <f t="shared" si="356"/>
        <v>0</v>
      </c>
      <c r="BL268" s="78">
        <f t="shared" si="357"/>
        <v>0</v>
      </c>
      <c r="BM268" s="78">
        <f t="shared" si="358"/>
        <v>0</v>
      </c>
      <c r="BN268" s="78">
        <f t="shared" si="359"/>
        <v>0</v>
      </c>
      <c r="BO268" s="78">
        <f t="shared" si="360"/>
        <v>0</v>
      </c>
      <c r="BP268" s="78">
        <f t="shared" si="361"/>
        <v>0</v>
      </c>
      <c r="BQ268" s="78">
        <f t="shared" si="362"/>
        <v>0</v>
      </c>
      <c r="BR268" s="78">
        <f t="shared" si="363"/>
        <v>0</v>
      </c>
      <c r="BS268" s="78">
        <f t="shared" si="364"/>
        <v>200</v>
      </c>
      <c r="BT268" s="78">
        <f t="shared" si="365"/>
        <v>60</v>
      </c>
      <c r="BU268" s="78">
        <f t="shared" si="366"/>
        <v>5</v>
      </c>
      <c r="BV268" s="78">
        <f t="shared" si="367"/>
        <v>0</v>
      </c>
      <c r="BW268" s="78">
        <f t="shared" si="368"/>
        <v>0</v>
      </c>
      <c r="BX268" s="76"/>
      <c r="BY268" s="76"/>
      <c r="BZ268" s="78">
        <f t="shared" si="369"/>
        <v>0</v>
      </c>
      <c r="CA268" s="78"/>
      <c r="CB268" s="78"/>
      <c r="CC268" s="78">
        <f t="shared" si="370"/>
        <v>0</v>
      </c>
      <c r="CD268" s="78"/>
      <c r="CE268" s="78"/>
      <c r="CF268" s="78">
        <f t="shared" si="371"/>
        <v>0</v>
      </c>
      <c r="CG268" s="76"/>
      <c r="CH268" s="78"/>
      <c r="CI268" s="78">
        <f t="shared" si="372"/>
        <v>0</v>
      </c>
      <c r="CJ268" s="76"/>
      <c r="CK268" s="78"/>
      <c r="CL268" s="78">
        <f t="shared" si="373"/>
        <v>65</v>
      </c>
      <c r="CM268" s="76"/>
      <c r="CN268" s="78">
        <f t="shared" si="374"/>
        <v>0</v>
      </c>
      <c r="CO268" s="76"/>
      <c r="CP268" s="76"/>
      <c r="CQ268" s="76" t="str">
        <f t="shared" si="375"/>
        <v/>
      </c>
      <c r="CR268" s="76" t="str">
        <f t="shared" si="376"/>
        <v/>
      </c>
      <c r="CS268" s="76" t="str">
        <f t="shared" si="377"/>
        <v xml:space="preserve">   billones</v>
      </c>
      <c r="CT268" s="76" t="str">
        <f t="shared" si="378"/>
        <v/>
      </c>
      <c r="CU268" s="76" t="str">
        <f t="shared" si="379"/>
        <v/>
      </c>
      <c r="CV268" s="76" t="str">
        <f t="shared" si="380"/>
        <v xml:space="preserve">  mil</v>
      </c>
      <c r="CW268" s="76" t="str">
        <f t="shared" si="381"/>
        <v/>
      </c>
      <c r="CX268" s="76" t="str">
        <f t="shared" si="382"/>
        <v/>
      </c>
      <c r="CY268" s="76" t="str">
        <f t="shared" si="383"/>
        <v xml:space="preserve">   millones</v>
      </c>
      <c r="CZ268" s="76" t="str">
        <f t="shared" si="384"/>
        <v/>
      </c>
      <c r="DA268" s="76" t="str">
        <f t="shared" si="385"/>
        <v/>
      </c>
      <c r="DB268" s="76" t="str">
        <f t="shared" si="386"/>
        <v xml:space="preserve">  mil</v>
      </c>
      <c r="DC268" s="76" t="str">
        <f t="shared" si="387"/>
        <v xml:space="preserve">Doscientos </v>
      </c>
      <c r="DD268" s="76" t="str">
        <f t="shared" si="388"/>
        <v xml:space="preserve">Sesenta y </v>
      </c>
      <c r="DE268" s="76" t="str">
        <f t="shared" si="389"/>
        <v>Cinco Pesos</v>
      </c>
      <c r="DF268" s="76" t="str">
        <f t="shared" si="390"/>
        <v xml:space="preserve">  Centavos</v>
      </c>
      <c r="DG268" s="76" t="str">
        <f t="shared" si="391"/>
        <v xml:space="preserve">  centavos</v>
      </c>
      <c r="DH268" s="76" t="str">
        <f t="shared" si="392"/>
        <v xml:space="preserve"> </v>
      </c>
      <c r="DI268" s="76" t="str">
        <f t="shared" si="393"/>
        <v/>
      </c>
      <c r="DJ268" s="76"/>
      <c r="DK268" s="76" t="str">
        <f t="shared" si="394"/>
        <v xml:space="preserve"> </v>
      </c>
      <c r="DL268" s="76" t="str">
        <f t="shared" si="395"/>
        <v/>
      </c>
      <c r="DM268" s="76"/>
      <c r="DN268" s="76" t="str">
        <f t="shared" si="396"/>
        <v xml:space="preserve"> </v>
      </c>
      <c r="DO268" s="76" t="str">
        <f t="shared" si="397"/>
        <v/>
      </c>
      <c r="DP268" s="76"/>
      <c r="DQ268" s="76" t="str">
        <f t="shared" si="398"/>
        <v xml:space="preserve"> </v>
      </c>
      <c r="DR268" s="76" t="str">
        <f t="shared" si="399"/>
        <v/>
      </c>
      <c r="DS268" s="76"/>
      <c r="DT268" s="76" t="e">
        <f t="shared" si="400"/>
        <v>#N/A</v>
      </c>
      <c r="DU268" s="76" t="str">
        <f t="shared" si="401"/>
        <v xml:space="preserve"> Pesos</v>
      </c>
      <c r="DV268" s="76" t="str">
        <f t="shared" si="402"/>
        <v xml:space="preserve"> </v>
      </c>
      <c r="DW268" s="76" t="str">
        <f t="shared" si="403"/>
        <v/>
      </c>
      <c r="DX268" s="76"/>
      <c r="DY268" s="76"/>
      <c r="DZ268" s="76"/>
      <c r="EA268" s="76" t="str">
        <f t="shared" si="404"/>
        <v xml:space="preserve"> </v>
      </c>
      <c r="EB268" s="76"/>
      <c r="EC268" s="76"/>
      <c r="ED268" s="76" t="str">
        <f t="shared" si="405"/>
        <v xml:space="preserve"> </v>
      </c>
      <c r="EE268" s="76"/>
      <c r="EF268" s="76"/>
      <c r="EG268" s="79" t="str">
        <f t="shared" si="406"/>
        <v xml:space="preserve"> </v>
      </c>
      <c r="EH268" s="76"/>
      <c r="EI268" s="76"/>
      <c r="EJ268" s="79" t="str">
        <f t="shared" si="407"/>
        <v xml:space="preserve"> </v>
      </c>
      <c r="EK268" s="76"/>
      <c r="EL268" s="76"/>
      <c r="EM268" s="79" t="str">
        <f t="shared" si="408"/>
        <v>Doscientos Sesenta y Cinco Pesos</v>
      </c>
      <c r="EN268" s="79"/>
      <c r="EO268" s="79" t="str">
        <f t="shared" si="409"/>
        <v xml:space="preserve"> </v>
      </c>
      <c r="EP268" s="76"/>
    </row>
    <row r="269" spans="1:146" hidden="1" x14ac:dyDescent="0.2">
      <c r="A269" s="74">
        <v>266</v>
      </c>
      <c r="B269" s="75" t="str">
        <f t="shared" si="339"/>
        <v>Doscientos Sesenta y Seis Pesos M/L</v>
      </c>
      <c r="C269" s="76"/>
      <c r="D269" s="77">
        <f t="shared" si="340"/>
        <v>266</v>
      </c>
      <c r="E269" s="76" t="str">
        <f t="shared" si="341"/>
        <v/>
      </c>
      <c r="F269" s="76" t="str">
        <f t="shared" si="342"/>
        <v xml:space="preserve"> Pesos</v>
      </c>
      <c r="G269" s="76" t="str">
        <f t="shared" si="343"/>
        <v xml:space="preserve">  billones</v>
      </c>
      <c r="H269" s="76"/>
      <c r="I269" s="76" t="str">
        <f t="shared" si="344"/>
        <v xml:space="preserve"> Pesos</v>
      </c>
      <c r="J269" s="76" t="s">
        <v>79</v>
      </c>
      <c r="K269" s="76"/>
      <c r="L269" s="76" t="str">
        <f t="shared" si="345"/>
        <v xml:space="preserve"> Pesos</v>
      </c>
      <c r="M269" s="76" t="str">
        <f t="shared" si="346"/>
        <v xml:space="preserve">  millones</v>
      </c>
      <c r="N269" s="76"/>
      <c r="O269" s="76" t="str">
        <f t="shared" si="347"/>
        <v xml:space="preserve"> Pesos</v>
      </c>
      <c r="P269" s="76" t="s">
        <v>79</v>
      </c>
      <c r="Q269" s="76"/>
      <c r="R269" s="76" t="str">
        <f t="shared" si="348"/>
        <v xml:space="preserve"> y </v>
      </c>
      <c r="S269" s="76" t="str">
        <f t="shared" si="349"/>
        <v xml:space="preserve"> Pesos</v>
      </c>
      <c r="T269" s="76" t="str">
        <f t="shared" si="350"/>
        <v xml:space="preserve"> Centavos</v>
      </c>
      <c r="U269" s="76" t="str">
        <f t="shared" si="351"/>
        <v xml:space="preserve"> centavos</v>
      </c>
      <c r="V269" s="76">
        <v>15</v>
      </c>
      <c r="W269" s="76">
        <v>14</v>
      </c>
      <c r="X269" s="76">
        <v>13</v>
      </c>
      <c r="Y269" s="76">
        <v>12</v>
      </c>
      <c r="Z269" s="76">
        <v>11</v>
      </c>
      <c r="AA269" s="76">
        <v>10</v>
      </c>
      <c r="AB269" s="76">
        <v>9</v>
      </c>
      <c r="AC269" s="76">
        <f t="shared" si="338"/>
        <v>8</v>
      </c>
      <c r="AD269" s="76">
        <f t="shared" si="338"/>
        <v>7</v>
      </c>
      <c r="AE269" s="76">
        <f t="shared" si="338"/>
        <v>6</v>
      </c>
      <c r="AF269" s="76">
        <f t="shared" si="338"/>
        <v>5</v>
      </c>
      <c r="AG269" s="76">
        <f t="shared" si="338"/>
        <v>4</v>
      </c>
      <c r="AH269" s="76">
        <f t="shared" si="338"/>
        <v>3</v>
      </c>
      <c r="AI269" s="76">
        <f t="shared" si="338"/>
        <v>2</v>
      </c>
      <c r="AJ269" s="76">
        <f t="shared" si="338"/>
        <v>1</v>
      </c>
      <c r="AK269" s="76">
        <f t="shared" si="338"/>
        <v>0</v>
      </c>
      <c r="AL269" s="76">
        <f t="shared" si="338"/>
        <v>-1</v>
      </c>
      <c r="AM269" s="76">
        <f t="shared" si="338"/>
        <v>-2</v>
      </c>
      <c r="AN269" s="76"/>
      <c r="AO269" s="78">
        <f t="shared" si="334"/>
        <v>0</v>
      </c>
      <c r="AP269" s="78">
        <f t="shared" si="334"/>
        <v>0</v>
      </c>
      <c r="AQ269" s="78">
        <f t="shared" si="334"/>
        <v>0</v>
      </c>
      <c r="AR269" s="78">
        <f t="shared" si="334"/>
        <v>0</v>
      </c>
      <c r="AS269" s="78">
        <f t="shared" si="334"/>
        <v>0</v>
      </c>
      <c r="AT269" s="78">
        <f t="shared" si="334"/>
        <v>0</v>
      </c>
      <c r="AU269" s="78">
        <f t="shared" si="337"/>
        <v>0</v>
      </c>
      <c r="AV269" s="78">
        <f t="shared" si="337"/>
        <v>0</v>
      </c>
      <c r="AW269" s="78">
        <f t="shared" si="337"/>
        <v>0</v>
      </c>
      <c r="AX269" s="78">
        <f t="shared" si="337"/>
        <v>0</v>
      </c>
      <c r="AY269" s="78">
        <f t="shared" si="337"/>
        <v>0</v>
      </c>
      <c r="AZ269" s="78">
        <f t="shared" si="337"/>
        <v>0</v>
      </c>
      <c r="BA269" s="78">
        <f t="shared" si="337"/>
        <v>2</v>
      </c>
      <c r="BB269" s="78">
        <f t="shared" si="337"/>
        <v>26</v>
      </c>
      <c r="BC269" s="78">
        <f t="shared" si="337"/>
        <v>266</v>
      </c>
      <c r="BD269" s="78">
        <f t="shared" si="337"/>
        <v>2660</v>
      </c>
      <c r="BE269" s="78">
        <f t="shared" si="337"/>
        <v>26600</v>
      </c>
      <c r="BF269" s="76"/>
      <c r="BG269" s="76">
        <f t="shared" si="352"/>
        <v>0</v>
      </c>
      <c r="BH269" s="78">
        <f t="shared" si="353"/>
        <v>0</v>
      </c>
      <c r="BI269" s="78">
        <f t="shared" si="354"/>
        <v>0</v>
      </c>
      <c r="BJ269" s="78">
        <f t="shared" si="355"/>
        <v>0</v>
      </c>
      <c r="BK269" s="78">
        <f t="shared" si="356"/>
        <v>0</v>
      </c>
      <c r="BL269" s="78">
        <f t="shared" si="357"/>
        <v>0</v>
      </c>
      <c r="BM269" s="78">
        <f t="shared" si="358"/>
        <v>0</v>
      </c>
      <c r="BN269" s="78">
        <f t="shared" si="359"/>
        <v>0</v>
      </c>
      <c r="BO269" s="78">
        <f t="shared" si="360"/>
        <v>0</v>
      </c>
      <c r="BP269" s="78">
        <f t="shared" si="361"/>
        <v>0</v>
      </c>
      <c r="BQ269" s="78">
        <f t="shared" si="362"/>
        <v>0</v>
      </c>
      <c r="BR269" s="78">
        <f t="shared" si="363"/>
        <v>0</v>
      </c>
      <c r="BS269" s="78">
        <f t="shared" si="364"/>
        <v>200</v>
      </c>
      <c r="BT269" s="78">
        <f t="shared" si="365"/>
        <v>60</v>
      </c>
      <c r="BU269" s="78">
        <f t="shared" si="366"/>
        <v>6</v>
      </c>
      <c r="BV269" s="78">
        <f t="shared" si="367"/>
        <v>0</v>
      </c>
      <c r="BW269" s="78">
        <f t="shared" si="368"/>
        <v>0</v>
      </c>
      <c r="BX269" s="76"/>
      <c r="BY269" s="76"/>
      <c r="BZ269" s="78">
        <f t="shared" si="369"/>
        <v>0</v>
      </c>
      <c r="CA269" s="78"/>
      <c r="CB269" s="78"/>
      <c r="CC269" s="78">
        <f t="shared" si="370"/>
        <v>0</v>
      </c>
      <c r="CD269" s="78"/>
      <c r="CE269" s="78"/>
      <c r="CF269" s="78">
        <f t="shared" si="371"/>
        <v>0</v>
      </c>
      <c r="CG269" s="76"/>
      <c r="CH269" s="78"/>
      <c r="CI269" s="78">
        <f t="shared" si="372"/>
        <v>0</v>
      </c>
      <c r="CJ269" s="76"/>
      <c r="CK269" s="78"/>
      <c r="CL269" s="78">
        <f t="shared" si="373"/>
        <v>66</v>
      </c>
      <c r="CM269" s="76"/>
      <c r="CN269" s="78">
        <f t="shared" si="374"/>
        <v>0</v>
      </c>
      <c r="CO269" s="76"/>
      <c r="CP269" s="76"/>
      <c r="CQ269" s="76" t="str">
        <f t="shared" si="375"/>
        <v/>
      </c>
      <c r="CR269" s="76" t="str">
        <f t="shared" si="376"/>
        <v/>
      </c>
      <c r="CS269" s="76" t="str">
        <f t="shared" si="377"/>
        <v xml:space="preserve">   billones</v>
      </c>
      <c r="CT269" s="76" t="str">
        <f t="shared" si="378"/>
        <v/>
      </c>
      <c r="CU269" s="76" t="str">
        <f t="shared" si="379"/>
        <v/>
      </c>
      <c r="CV269" s="76" t="str">
        <f t="shared" si="380"/>
        <v xml:space="preserve">  mil</v>
      </c>
      <c r="CW269" s="76" t="str">
        <f t="shared" si="381"/>
        <v/>
      </c>
      <c r="CX269" s="76" t="str">
        <f t="shared" si="382"/>
        <v/>
      </c>
      <c r="CY269" s="76" t="str">
        <f t="shared" si="383"/>
        <v xml:space="preserve">   millones</v>
      </c>
      <c r="CZ269" s="76" t="str">
        <f t="shared" si="384"/>
        <v/>
      </c>
      <c r="DA269" s="76" t="str">
        <f t="shared" si="385"/>
        <v/>
      </c>
      <c r="DB269" s="76" t="str">
        <f t="shared" si="386"/>
        <v xml:space="preserve">  mil</v>
      </c>
      <c r="DC269" s="76" t="str">
        <f t="shared" si="387"/>
        <v xml:space="preserve">Doscientos </v>
      </c>
      <c r="DD269" s="76" t="str">
        <f t="shared" si="388"/>
        <v xml:space="preserve">Sesenta y </v>
      </c>
      <c r="DE269" s="76" t="str">
        <f t="shared" si="389"/>
        <v>Seis Pesos</v>
      </c>
      <c r="DF269" s="76" t="str">
        <f t="shared" si="390"/>
        <v xml:space="preserve">  Centavos</v>
      </c>
      <c r="DG269" s="76" t="str">
        <f t="shared" si="391"/>
        <v xml:space="preserve">  centavos</v>
      </c>
      <c r="DH269" s="76" t="str">
        <f t="shared" si="392"/>
        <v xml:space="preserve"> </v>
      </c>
      <c r="DI269" s="76" t="str">
        <f t="shared" si="393"/>
        <v/>
      </c>
      <c r="DJ269" s="76"/>
      <c r="DK269" s="76" t="str">
        <f t="shared" si="394"/>
        <v xml:space="preserve"> </v>
      </c>
      <c r="DL269" s="76" t="str">
        <f t="shared" si="395"/>
        <v/>
      </c>
      <c r="DM269" s="76"/>
      <c r="DN269" s="76" t="str">
        <f t="shared" si="396"/>
        <v xml:space="preserve"> </v>
      </c>
      <c r="DO269" s="76" t="str">
        <f t="shared" si="397"/>
        <v/>
      </c>
      <c r="DP269" s="76"/>
      <c r="DQ269" s="76" t="str">
        <f t="shared" si="398"/>
        <v xml:space="preserve"> </v>
      </c>
      <c r="DR269" s="76" t="str">
        <f t="shared" si="399"/>
        <v/>
      </c>
      <c r="DS269" s="76"/>
      <c r="DT269" s="76" t="e">
        <f t="shared" si="400"/>
        <v>#N/A</v>
      </c>
      <c r="DU269" s="76" t="str">
        <f t="shared" si="401"/>
        <v xml:space="preserve"> Pesos</v>
      </c>
      <c r="DV269" s="76" t="str">
        <f t="shared" si="402"/>
        <v xml:space="preserve"> </v>
      </c>
      <c r="DW269" s="76" t="str">
        <f t="shared" si="403"/>
        <v/>
      </c>
      <c r="DX269" s="76"/>
      <c r="DY269" s="76"/>
      <c r="DZ269" s="76"/>
      <c r="EA269" s="76" t="str">
        <f t="shared" si="404"/>
        <v xml:space="preserve"> </v>
      </c>
      <c r="EB269" s="76"/>
      <c r="EC269" s="76"/>
      <c r="ED269" s="76" t="str">
        <f t="shared" si="405"/>
        <v xml:space="preserve"> </v>
      </c>
      <c r="EE269" s="76"/>
      <c r="EF269" s="76"/>
      <c r="EG269" s="79" t="str">
        <f t="shared" si="406"/>
        <v xml:space="preserve"> </v>
      </c>
      <c r="EH269" s="76"/>
      <c r="EI269" s="76"/>
      <c r="EJ269" s="79" t="str">
        <f t="shared" si="407"/>
        <v xml:space="preserve"> </v>
      </c>
      <c r="EK269" s="76"/>
      <c r="EL269" s="76"/>
      <c r="EM269" s="79" t="str">
        <f t="shared" si="408"/>
        <v>Doscientos Sesenta y Seis Pesos</v>
      </c>
      <c r="EN269" s="79"/>
      <c r="EO269" s="79" t="str">
        <f t="shared" si="409"/>
        <v xml:space="preserve"> </v>
      </c>
      <c r="EP269" s="76"/>
    </row>
    <row r="270" spans="1:146" hidden="1" x14ac:dyDescent="0.2">
      <c r="A270" s="74">
        <v>267</v>
      </c>
      <c r="B270" s="75" t="str">
        <f t="shared" si="339"/>
        <v>Doscientos Sesenta y Siete Pesos M/L</v>
      </c>
      <c r="C270" s="76"/>
      <c r="D270" s="77">
        <f t="shared" si="340"/>
        <v>267</v>
      </c>
      <c r="E270" s="76" t="str">
        <f t="shared" si="341"/>
        <v/>
      </c>
      <c r="F270" s="76" t="str">
        <f t="shared" si="342"/>
        <v xml:space="preserve"> Pesos</v>
      </c>
      <c r="G270" s="76" t="str">
        <f t="shared" si="343"/>
        <v xml:space="preserve">  billones</v>
      </c>
      <c r="H270" s="76"/>
      <c r="I270" s="76" t="str">
        <f t="shared" si="344"/>
        <v xml:space="preserve"> Pesos</v>
      </c>
      <c r="J270" s="76" t="s">
        <v>79</v>
      </c>
      <c r="K270" s="76"/>
      <c r="L270" s="76" t="str">
        <f t="shared" si="345"/>
        <v xml:space="preserve"> Pesos</v>
      </c>
      <c r="M270" s="76" t="str">
        <f t="shared" si="346"/>
        <v xml:space="preserve">  millones</v>
      </c>
      <c r="N270" s="76"/>
      <c r="O270" s="76" t="str">
        <f t="shared" si="347"/>
        <v xml:space="preserve"> Pesos</v>
      </c>
      <c r="P270" s="76" t="s">
        <v>79</v>
      </c>
      <c r="Q270" s="76"/>
      <c r="R270" s="76" t="str">
        <f t="shared" si="348"/>
        <v xml:space="preserve"> y </v>
      </c>
      <c r="S270" s="76" t="str">
        <f t="shared" si="349"/>
        <v xml:space="preserve"> Pesos</v>
      </c>
      <c r="T270" s="76" t="str">
        <f t="shared" si="350"/>
        <v xml:space="preserve"> Centavos</v>
      </c>
      <c r="U270" s="76" t="str">
        <f t="shared" si="351"/>
        <v xml:space="preserve"> centavos</v>
      </c>
      <c r="V270" s="76">
        <v>15</v>
      </c>
      <c r="W270" s="76">
        <v>14</v>
      </c>
      <c r="X270" s="76">
        <v>13</v>
      </c>
      <c r="Y270" s="76">
        <v>12</v>
      </c>
      <c r="Z270" s="76">
        <v>11</v>
      </c>
      <c r="AA270" s="76">
        <v>10</v>
      </c>
      <c r="AB270" s="76">
        <v>9</v>
      </c>
      <c r="AC270" s="76">
        <f t="shared" si="338"/>
        <v>8</v>
      </c>
      <c r="AD270" s="76">
        <f t="shared" si="338"/>
        <v>7</v>
      </c>
      <c r="AE270" s="76">
        <f t="shared" si="338"/>
        <v>6</v>
      </c>
      <c r="AF270" s="76">
        <f t="shared" si="338"/>
        <v>5</v>
      </c>
      <c r="AG270" s="76">
        <f t="shared" si="338"/>
        <v>4</v>
      </c>
      <c r="AH270" s="76">
        <f t="shared" si="338"/>
        <v>3</v>
      </c>
      <c r="AI270" s="76">
        <f t="shared" si="338"/>
        <v>2</v>
      </c>
      <c r="AJ270" s="76">
        <f t="shared" si="338"/>
        <v>1</v>
      </c>
      <c r="AK270" s="76">
        <f t="shared" si="338"/>
        <v>0</v>
      </c>
      <c r="AL270" s="76">
        <f t="shared" si="338"/>
        <v>-1</v>
      </c>
      <c r="AM270" s="76">
        <f t="shared" si="338"/>
        <v>-2</v>
      </c>
      <c r="AN270" s="76"/>
      <c r="AO270" s="78">
        <f t="shared" si="334"/>
        <v>0</v>
      </c>
      <c r="AP270" s="78">
        <f t="shared" si="334"/>
        <v>0</v>
      </c>
      <c r="AQ270" s="78">
        <f t="shared" si="334"/>
        <v>0</v>
      </c>
      <c r="AR270" s="78">
        <f t="shared" si="334"/>
        <v>0</v>
      </c>
      <c r="AS270" s="78">
        <f t="shared" si="334"/>
        <v>0</v>
      </c>
      <c r="AT270" s="78">
        <f t="shared" si="334"/>
        <v>0</v>
      </c>
      <c r="AU270" s="78">
        <f t="shared" si="337"/>
        <v>0</v>
      </c>
      <c r="AV270" s="78">
        <f t="shared" si="337"/>
        <v>0</v>
      </c>
      <c r="AW270" s="78">
        <f t="shared" si="337"/>
        <v>0</v>
      </c>
      <c r="AX270" s="78">
        <f t="shared" si="337"/>
        <v>0</v>
      </c>
      <c r="AY270" s="78">
        <f t="shared" si="337"/>
        <v>0</v>
      </c>
      <c r="AZ270" s="78">
        <f t="shared" si="337"/>
        <v>0</v>
      </c>
      <c r="BA270" s="78">
        <f t="shared" si="337"/>
        <v>2</v>
      </c>
      <c r="BB270" s="78">
        <f t="shared" si="337"/>
        <v>26</v>
      </c>
      <c r="BC270" s="78">
        <f t="shared" si="337"/>
        <v>267</v>
      </c>
      <c r="BD270" s="78">
        <f t="shared" si="337"/>
        <v>2670</v>
      </c>
      <c r="BE270" s="78">
        <f t="shared" si="337"/>
        <v>26700</v>
      </c>
      <c r="BF270" s="76"/>
      <c r="BG270" s="76">
        <f t="shared" si="352"/>
        <v>0</v>
      </c>
      <c r="BH270" s="78">
        <f t="shared" si="353"/>
        <v>0</v>
      </c>
      <c r="BI270" s="78">
        <f t="shared" si="354"/>
        <v>0</v>
      </c>
      <c r="BJ270" s="78">
        <f t="shared" si="355"/>
        <v>0</v>
      </c>
      <c r="BK270" s="78">
        <f t="shared" si="356"/>
        <v>0</v>
      </c>
      <c r="BL270" s="78">
        <f t="shared" si="357"/>
        <v>0</v>
      </c>
      <c r="BM270" s="78">
        <f t="shared" si="358"/>
        <v>0</v>
      </c>
      <c r="BN270" s="78">
        <f t="shared" si="359"/>
        <v>0</v>
      </c>
      <c r="BO270" s="78">
        <f t="shared" si="360"/>
        <v>0</v>
      </c>
      <c r="BP270" s="78">
        <f t="shared" si="361"/>
        <v>0</v>
      </c>
      <c r="BQ270" s="78">
        <f t="shared" si="362"/>
        <v>0</v>
      </c>
      <c r="BR270" s="78">
        <f t="shared" si="363"/>
        <v>0</v>
      </c>
      <c r="BS270" s="78">
        <f t="shared" si="364"/>
        <v>200</v>
      </c>
      <c r="BT270" s="78">
        <f t="shared" si="365"/>
        <v>60</v>
      </c>
      <c r="BU270" s="78">
        <f t="shared" si="366"/>
        <v>7</v>
      </c>
      <c r="BV270" s="78">
        <f t="shared" si="367"/>
        <v>0</v>
      </c>
      <c r="BW270" s="78">
        <f t="shared" si="368"/>
        <v>0</v>
      </c>
      <c r="BX270" s="76"/>
      <c r="BY270" s="76"/>
      <c r="BZ270" s="78">
        <f t="shared" si="369"/>
        <v>0</v>
      </c>
      <c r="CA270" s="78"/>
      <c r="CB270" s="78"/>
      <c r="CC270" s="78">
        <f t="shared" si="370"/>
        <v>0</v>
      </c>
      <c r="CD270" s="78"/>
      <c r="CE270" s="78"/>
      <c r="CF270" s="78">
        <f t="shared" si="371"/>
        <v>0</v>
      </c>
      <c r="CG270" s="76"/>
      <c r="CH270" s="78"/>
      <c r="CI270" s="78">
        <f t="shared" si="372"/>
        <v>0</v>
      </c>
      <c r="CJ270" s="76"/>
      <c r="CK270" s="78"/>
      <c r="CL270" s="78">
        <f t="shared" si="373"/>
        <v>67</v>
      </c>
      <c r="CM270" s="76"/>
      <c r="CN270" s="78">
        <f t="shared" si="374"/>
        <v>0</v>
      </c>
      <c r="CO270" s="76"/>
      <c r="CP270" s="76"/>
      <c r="CQ270" s="76" t="str">
        <f t="shared" si="375"/>
        <v/>
      </c>
      <c r="CR270" s="76" t="str">
        <f t="shared" si="376"/>
        <v/>
      </c>
      <c r="CS270" s="76" t="str">
        <f t="shared" si="377"/>
        <v xml:space="preserve">   billones</v>
      </c>
      <c r="CT270" s="76" t="str">
        <f t="shared" si="378"/>
        <v/>
      </c>
      <c r="CU270" s="76" t="str">
        <f t="shared" si="379"/>
        <v/>
      </c>
      <c r="CV270" s="76" t="str">
        <f t="shared" si="380"/>
        <v xml:space="preserve">  mil</v>
      </c>
      <c r="CW270" s="76" t="str">
        <f t="shared" si="381"/>
        <v/>
      </c>
      <c r="CX270" s="76" t="str">
        <f t="shared" si="382"/>
        <v/>
      </c>
      <c r="CY270" s="76" t="str">
        <f t="shared" si="383"/>
        <v xml:space="preserve">   millones</v>
      </c>
      <c r="CZ270" s="76" t="str">
        <f t="shared" si="384"/>
        <v/>
      </c>
      <c r="DA270" s="76" t="str">
        <f t="shared" si="385"/>
        <v/>
      </c>
      <c r="DB270" s="76" t="str">
        <f t="shared" si="386"/>
        <v xml:space="preserve">  mil</v>
      </c>
      <c r="DC270" s="76" t="str">
        <f t="shared" si="387"/>
        <v xml:space="preserve">Doscientos </v>
      </c>
      <c r="DD270" s="76" t="str">
        <f t="shared" si="388"/>
        <v xml:space="preserve">Sesenta y </v>
      </c>
      <c r="DE270" s="76" t="str">
        <f t="shared" si="389"/>
        <v>Siete Pesos</v>
      </c>
      <c r="DF270" s="76" t="str">
        <f t="shared" si="390"/>
        <v xml:space="preserve">  Centavos</v>
      </c>
      <c r="DG270" s="76" t="str">
        <f t="shared" si="391"/>
        <v xml:space="preserve">  centavos</v>
      </c>
      <c r="DH270" s="76" t="str">
        <f t="shared" si="392"/>
        <v xml:space="preserve"> </v>
      </c>
      <c r="DI270" s="76" t="str">
        <f t="shared" si="393"/>
        <v/>
      </c>
      <c r="DJ270" s="76"/>
      <c r="DK270" s="76" t="str">
        <f t="shared" si="394"/>
        <v xml:space="preserve"> </v>
      </c>
      <c r="DL270" s="76" t="str">
        <f t="shared" si="395"/>
        <v/>
      </c>
      <c r="DM270" s="76"/>
      <c r="DN270" s="76" t="str">
        <f t="shared" si="396"/>
        <v xml:space="preserve"> </v>
      </c>
      <c r="DO270" s="76" t="str">
        <f t="shared" si="397"/>
        <v/>
      </c>
      <c r="DP270" s="76"/>
      <c r="DQ270" s="76" t="str">
        <f t="shared" si="398"/>
        <v xml:space="preserve"> </v>
      </c>
      <c r="DR270" s="76" t="str">
        <f t="shared" si="399"/>
        <v/>
      </c>
      <c r="DS270" s="76"/>
      <c r="DT270" s="76" t="e">
        <f t="shared" si="400"/>
        <v>#N/A</v>
      </c>
      <c r="DU270" s="76" t="str">
        <f t="shared" si="401"/>
        <v xml:space="preserve"> Pesos</v>
      </c>
      <c r="DV270" s="76" t="str">
        <f t="shared" si="402"/>
        <v xml:space="preserve"> </v>
      </c>
      <c r="DW270" s="76" t="str">
        <f t="shared" si="403"/>
        <v/>
      </c>
      <c r="DX270" s="76"/>
      <c r="DY270" s="76"/>
      <c r="DZ270" s="76"/>
      <c r="EA270" s="76" t="str">
        <f t="shared" si="404"/>
        <v xml:space="preserve"> </v>
      </c>
      <c r="EB270" s="76"/>
      <c r="EC270" s="76"/>
      <c r="ED270" s="76" t="str">
        <f t="shared" si="405"/>
        <v xml:space="preserve"> </v>
      </c>
      <c r="EE270" s="76"/>
      <c r="EF270" s="76"/>
      <c r="EG270" s="79" t="str">
        <f t="shared" si="406"/>
        <v xml:space="preserve"> </v>
      </c>
      <c r="EH270" s="76"/>
      <c r="EI270" s="76"/>
      <c r="EJ270" s="79" t="str">
        <f t="shared" si="407"/>
        <v xml:space="preserve"> </v>
      </c>
      <c r="EK270" s="76"/>
      <c r="EL270" s="76"/>
      <c r="EM270" s="79" t="str">
        <f t="shared" si="408"/>
        <v>Doscientos Sesenta y Siete Pesos</v>
      </c>
      <c r="EN270" s="79"/>
      <c r="EO270" s="79" t="str">
        <f t="shared" si="409"/>
        <v xml:space="preserve"> </v>
      </c>
      <c r="EP270" s="76"/>
    </row>
    <row r="271" spans="1:146" hidden="1" x14ac:dyDescent="0.2">
      <c r="A271" s="74">
        <v>268</v>
      </c>
      <c r="B271" s="75" t="str">
        <f t="shared" si="339"/>
        <v>Doscientos Sesenta y Ocho Pesos M/L</v>
      </c>
      <c r="C271" s="76"/>
      <c r="D271" s="77">
        <f t="shared" si="340"/>
        <v>268</v>
      </c>
      <c r="E271" s="76" t="str">
        <f t="shared" si="341"/>
        <v/>
      </c>
      <c r="F271" s="76" t="str">
        <f t="shared" si="342"/>
        <v xml:space="preserve"> Pesos</v>
      </c>
      <c r="G271" s="76" t="str">
        <f t="shared" si="343"/>
        <v xml:space="preserve">  billones</v>
      </c>
      <c r="H271" s="76"/>
      <c r="I271" s="76" t="str">
        <f t="shared" si="344"/>
        <v xml:space="preserve"> Pesos</v>
      </c>
      <c r="J271" s="76" t="s">
        <v>79</v>
      </c>
      <c r="K271" s="76"/>
      <c r="L271" s="76" t="str">
        <f t="shared" si="345"/>
        <v xml:space="preserve"> Pesos</v>
      </c>
      <c r="M271" s="76" t="str">
        <f t="shared" si="346"/>
        <v xml:space="preserve">  millones</v>
      </c>
      <c r="N271" s="76"/>
      <c r="O271" s="76" t="str">
        <f t="shared" si="347"/>
        <v xml:space="preserve"> Pesos</v>
      </c>
      <c r="P271" s="76" t="s">
        <v>79</v>
      </c>
      <c r="Q271" s="76"/>
      <c r="R271" s="76" t="str">
        <f t="shared" si="348"/>
        <v xml:space="preserve"> y </v>
      </c>
      <c r="S271" s="76" t="str">
        <f t="shared" si="349"/>
        <v xml:space="preserve"> Pesos</v>
      </c>
      <c r="T271" s="76" t="str">
        <f t="shared" si="350"/>
        <v xml:space="preserve"> Centavos</v>
      </c>
      <c r="U271" s="76" t="str">
        <f t="shared" si="351"/>
        <v xml:space="preserve"> centavos</v>
      </c>
      <c r="V271" s="76">
        <v>15</v>
      </c>
      <c r="W271" s="76">
        <v>14</v>
      </c>
      <c r="X271" s="76">
        <v>13</v>
      </c>
      <c r="Y271" s="76">
        <v>12</v>
      </c>
      <c r="Z271" s="76">
        <v>11</v>
      </c>
      <c r="AA271" s="76">
        <v>10</v>
      </c>
      <c r="AB271" s="76">
        <v>9</v>
      </c>
      <c r="AC271" s="76">
        <f t="shared" si="338"/>
        <v>8</v>
      </c>
      <c r="AD271" s="76">
        <f t="shared" si="338"/>
        <v>7</v>
      </c>
      <c r="AE271" s="76">
        <f t="shared" si="338"/>
        <v>6</v>
      </c>
      <c r="AF271" s="76">
        <f t="shared" si="338"/>
        <v>5</v>
      </c>
      <c r="AG271" s="76">
        <f t="shared" si="338"/>
        <v>4</v>
      </c>
      <c r="AH271" s="76">
        <f t="shared" si="338"/>
        <v>3</v>
      </c>
      <c r="AI271" s="76">
        <f t="shared" si="338"/>
        <v>2</v>
      </c>
      <c r="AJ271" s="76">
        <f t="shared" si="338"/>
        <v>1</v>
      </c>
      <c r="AK271" s="76">
        <f t="shared" si="338"/>
        <v>0</v>
      </c>
      <c r="AL271" s="76">
        <f t="shared" si="338"/>
        <v>-1</v>
      </c>
      <c r="AM271" s="76">
        <f t="shared" si="338"/>
        <v>-2</v>
      </c>
      <c r="AN271" s="76"/>
      <c r="AO271" s="78">
        <f t="shared" si="334"/>
        <v>0</v>
      </c>
      <c r="AP271" s="78">
        <f t="shared" si="334"/>
        <v>0</v>
      </c>
      <c r="AQ271" s="78">
        <f t="shared" si="334"/>
        <v>0</v>
      </c>
      <c r="AR271" s="78">
        <f t="shared" si="334"/>
        <v>0</v>
      </c>
      <c r="AS271" s="78">
        <f t="shared" si="334"/>
        <v>0</v>
      </c>
      <c r="AT271" s="78">
        <f t="shared" si="334"/>
        <v>0</v>
      </c>
      <c r="AU271" s="78">
        <f t="shared" si="337"/>
        <v>0</v>
      </c>
      <c r="AV271" s="78">
        <f t="shared" si="337"/>
        <v>0</v>
      </c>
      <c r="AW271" s="78">
        <f t="shared" si="337"/>
        <v>0</v>
      </c>
      <c r="AX271" s="78">
        <f t="shared" si="337"/>
        <v>0</v>
      </c>
      <c r="AY271" s="78">
        <f t="shared" si="337"/>
        <v>0</v>
      </c>
      <c r="AZ271" s="78">
        <f t="shared" si="337"/>
        <v>0</v>
      </c>
      <c r="BA271" s="78">
        <f t="shared" si="337"/>
        <v>2</v>
      </c>
      <c r="BB271" s="78">
        <f t="shared" si="337"/>
        <v>26</v>
      </c>
      <c r="BC271" s="78">
        <f t="shared" si="337"/>
        <v>268</v>
      </c>
      <c r="BD271" s="78">
        <f t="shared" si="337"/>
        <v>2680</v>
      </c>
      <c r="BE271" s="78">
        <f t="shared" si="337"/>
        <v>26800</v>
      </c>
      <c r="BF271" s="76"/>
      <c r="BG271" s="76">
        <f t="shared" si="352"/>
        <v>0</v>
      </c>
      <c r="BH271" s="78">
        <f t="shared" si="353"/>
        <v>0</v>
      </c>
      <c r="BI271" s="78">
        <f t="shared" si="354"/>
        <v>0</v>
      </c>
      <c r="BJ271" s="78">
        <f t="shared" si="355"/>
        <v>0</v>
      </c>
      <c r="BK271" s="78">
        <f t="shared" si="356"/>
        <v>0</v>
      </c>
      <c r="BL271" s="78">
        <f t="shared" si="357"/>
        <v>0</v>
      </c>
      <c r="BM271" s="78">
        <f t="shared" si="358"/>
        <v>0</v>
      </c>
      <c r="BN271" s="78">
        <f t="shared" si="359"/>
        <v>0</v>
      </c>
      <c r="BO271" s="78">
        <f t="shared" si="360"/>
        <v>0</v>
      </c>
      <c r="BP271" s="78">
        <f t="shared" si="361"/>
        <v>0</v>
      </c>
      <c r="BQ271" s="78">
        <f t="shared" si="362"/>
        <v>0</v>
      </c>
      <c r="BR271" s="78">
        <f t="shared" si="363"/>
        <v>0</v>
      </c>
      <c r="BS271" s="78">
        <f t="shared" si="364"/>
        <v>200</v>
      </c>
      <c r="BT271" s="78">
        <f t="shared" si="365"/>
        <v>60</v>
      </c>
      <c r="BU271" s="78">
        <f t="shared" si="366"/>
        <v>8</v>
      </c>
      <c r="BV271" s="78">
        <f t="shared" si="367"/>
        <v>0</v>
      </c>
      <c r="BW271" s="78">
        <f t="shared" si="368"/>
        <v>0</v>
      </c>
      <c r="BX271" s="76"/>
      <c r="BY271" s="76"/>
      <c r="BZ271" s="78">
        <f t="shared" si="369"/>
        <v>0</v>
      </c>
      <c r="CA271" s="78"/>
      <c r="CB271" s="78"/>
      <c r="CC271" s="78">
        <f t="shared" si="370"/>
        <v>0</v>
      </c>
      <c r="CD271" s="78"/>
      <c r="CE271" s="78"/>
      <c r="CF271" s="78">
        <f t="shared" si="371"/>
        <v>0</v>
      </c>
      <c r="CG271" s="76"/>
      <c r="CH271" s="78"/>
      <c r="CI271" s="78">
        <f t="shared" si="372"/>
        <v>0</v>
      </c>
      <c r="CJ271" s="76"/>
      <c r="CK271" s="78"/>
      <c r="CL271" s="78">
        <f t="shared" si="373"/>
        <v>68</v>
      </c>
      <c r="CM271" s="76"/>
      <c r="CN271" s="78">
        <f t="shared" si="374"/>
        <v>0</v>
      </c>
      <c r="CO271" s="76"/>
      <c r="CP271" s="76"/>
      <c r="CQ271" s="76" t="str">
        <f t="shared" si="375"/>
        <v/>
      </c>
      <c r="CR271" s="76" t="str">
        <f t="shared" si="376"/>
        <v/>
      </c>
      <c r="CS271" s="76" t="str">
        <f t="shared" si="377"/>
        <v xml:space="preserve">   billones</v>
      </c>
      <c r="CT271" s="76" t="str">
        <f t="shared" si="378"/>
        <v/>
      </c>
      <c r="CU271" s="76" t="str">
        <f t="shared" si="379"/>
        <v/>
      </c>
      <c r="CV271" s="76" t="str">
        <f t="shared" si="380"/>
        <v xml:space="preserve">  mil</v>
      </c>
      <c r="CW271" s="76" t="str">
        <f t="shared" si="381"/>
        <v/>
      </c>
      <c r="CX271" s="76" t="str">
        <f t="shared" si="382"/>
        <v/>
      </c>
      <c r="CY271" s="76" t="str">
        <f t="shared" si="383"/>
        <v xml:space="preserve">   millones</v>
      </c>
      <c r="CZ271" s="76" t="str">
        <f t="shared" si="384"/>
        <v/>
      </c>
      <c r="DA271" s="76" t="str">
        <f t="shared" si="385"/>
        <v/>
      </c>
      <c r="DB271" s="76" t="str">
        <f t="shared" si="386"/>
        <v xml:space="preserve">  mil</v>
      </c>
      <c r="DC271" s="76" t="str">
        <f t="shared" si="387"/>
        <v xml:space="preserve">Doscientos </v>
      </c>
      <c r="DD271" s="76" t="str">
        <f t="shared" si="388"/>
        <v xml:space="preserve">Sesenta y </v>
      </c>
      <c r="DE271" s="76" t="str">
        <f t="shared" si="389"/>
        <v>Ocho Pesos</v>
      </c>
      <c r="DF271" s="76" t="str">
        <f t="shared" si="390"/>
        <v xml:space="preserve">  Centavos</v>
      </c>
      <c r="DG271" s="76" t="str">
        <f t="shared" si="391"/>
        <v xml:space="preserve">  centavos</v>
      </c>
      <c r="DH271" s="76" t="str">
        <f t="shared" si="392"/>
        <v xml:space="preserve"> </v>
      </c>
      <c r="DI271" s="76" t="str">
        <f t="shared" si="393"/>
        <v/>
      </c>
      <c r="DJ271" s="76"/>
      <c r="DK271" s="76" t="str">
        <f t="shared" si="394"/>
        <v xml:space="preserve"> </v>
      </c>
      <c r="DL271" s="76" t="str">
        <f t="shared" si="395"/>
        <v/>
      </c>
      <c r="DM271" s="76"/>
      <c r="DN271" s="76" t="str">
        <f t="shared" si="396"/>
        <v xml:space="preserve"> </v>
      </c>
      <c r="DO271" s="76" t="str">
        <f t="shared" si="397"/>
        <v/>
      </c>
      <c r="DP271" s="76"/>
      <c r="DQ271" s="76" t="str">
        <f t="shared" si="398"/>
        <v xml:space="preserve"> </v>
      </c>
      <c r="DR271" s="76" t="str">
        <f t="shared" si="399"/>
        <v/>
      </c>
      <c r="DS271" s="76"/>
      <c r="DT271" s="76" t="e">
        <f t="shared" si="400"/>
        <v>#N/A</v>
      </c>
      <c r="DU271" s="76" t="str">
        <f t="shared" si="401"/>
        <v xml:space="preserve"> Pesos</v>
      </c>
      <c r="DV271" s="76" t="str">
        <f t="shared" si="402"/>
        <v xml:space="preserve"> </v>
      </c>
      <c r="DW271" s="76" t="str">
        <f t="shared" si="403"/>
        <v/>
      </c>
      <c r="DX271" s="76"/>
      <c r="DY271" s="76"/>
      <c r="DZ271" s="76"/>
      <c r="EA271" s="76" t="str">
        <f t="shared" si="404"/>
        <v xml:space="preserve"> </v>
      </c>
      <c r="EB271" s="76"/>
      <c r="EC271" s="76"/>
      <c r="ED271" s="76" t="str">
        <f t="shared" si="405"/>
        <v xml:space="preserve"> </v>
      </c>
      <c r="EE271" s="76"/>
      <c r="EF271" s="76"/>
      <c r="EG271" s="79" t="str">
        <f t="shared" si="406"/>
        <v xml:space="preserve"> </v>
      </c>
      <c r="EH271" s="76"/>
      <c r="EI271" s="76"/>
      <c r="EJ271" s="79" t="str">
        <f t="shared" si="407"/>
        <v xml:space="preserve"> </v>
      </c>
      <c r="EK271" s="76"/>
      <c r="EL271" s="76"/>
      <c r="EM271" s="79" t="str">
        <f t="shared" si="408"/>
        <v>Doscientos Sesenta y Ocho Pesos</v>
      </c>
      <c r="EN271" s="79"/>
      <c r="EO271" s="79" t="str">
        <f t="shared" si="409"/>
        <v xml:space="preserve"> </v>
      </c>
      <c r="EP271" s="76"/>
    </row>
    <row r="272" spans="1:146" hidden="1" x14ac:dyDescent="0.2">
      <c r="A272" s="74">
        <v>269</v>
      </c>
      <c r="B272" s="75" t="str">
        <f t="shared" si="339"/>
        <v>Doscientos Sesenta y Nueve Pesos M/L</v>
      </c>
      <c r="C272" s="76"/>
      <c r="D272" s="77">
        <f t="shared" si="340"/>
        <v>269</v>
      </c>
      <c r="E272" s="76" t="str">
        <f t="shared" si="341"/>
        <v/>
      </c>
      <c r="F272" s="76" t="str">
        <f t="shared" si="342"/>
        <v xml:space="preserve"> Pesos</v>
      </c>
      <c r="G272" s="76" t="str">
        <f t="shared" si="343"/>
        <v xml:space="preserve">  billones</v>
      </c>
      <c r="H272" s="76"/>
      <c r="I272" s="76" t="str">
        <f t="shared" si="344"/>
        <v xml:space="preserve"> Pesos</v>
      </c>
      <c r="J272" s="76" t="s">
        <v>79</v>
      </c>
      <c r="K272" s="76"/>
      <c r="L272" s="76" t="str">
        <f t="shared" si="345"/>
        <v xml:space="preserve"> Pesos</v>
      </c>
      <c r="M272" s="76" t="str">
        <f t="shared" si="346"/>
        <v xml:space="preserve">  millones</v>
      </c>
      <c r="N272" s="76"/>
      <c r="O272" s="76" t="str">
        <f t="shared" si="347"/>
        <v xml:space="preserve"> Pesos</v>
      </c>
      <c r="P272" s="76" t="s">
        <v>79</v>
      </c>
      <c r="Q272" s="76"/>
      <c r="R272" s="76" t="str">
        <f t="shared" si="348"/>
        <v xml:space="preserve"> y </v>
      </c>
      <c r="S272" s="76" t="str">
        <f t="shared" si="349"/>
        <v xml:space="preserve"> Pesos</v>
      </c>
      <c r="T272" s="76" t="str">
        <f t="shared" si="350"/>
        <v xml:space="preserve"> Centavos</v>
      </c>
      <c r="U272" s="76" t="str">
        <f t="shared" si="351"/>
        <v xml:space="preserve"> centavos</v>
      </c>
      <c r="V272" s="76">
        <v>15</v>
      </c>
      <c r="W272" s="76">
        <v>14</v>
      </c>
      <c r="X272" s="76">
        <v>13</v>
      </c>
      <c r="Y272" s="76">
        <v>12</v>
      </c>
      <c r="Z272" s="76">
        <v>11</v>
      </c>
      <c r="AA272" s="76">
        <v>10</v>
      </c>
      <c r="AB272" s="76">
        <v>9</v>
      </c>
      <c r="AC272" s="76">
        <f t="shared" si="338"/>
        <v>8</v>
      </c>
      <c r="AD272" s="76">
        <f t="shared" si="338"/>
        <v>7</v>
      </c>
      <c r="AE272" s="76">
        <f t="shared" si="338"/>
        <v>6</v>
      </c>
      <c r="AF272" s="76">
        <f t="shared" si="338"/>
        <v>5</v>
      </c>
      <c r="AG272" s="76">
        <f t="shared" si="338"/>
        <v>4</v>
      </c>
      <c r="AH272" s="76">
        <f t="shared" si="338"/>
        <v>3</v>
      </c>
      <c r="AI272" s="76">
        <f t="shared" si="338"/>
        <v>2</v>
      </c>
      <c r="AJ272" s="76">
        <f t="shared" si="338"/>
        <v>1</v>
      </c>
      <c r="AK272" s="76">
        <f t="shared" si="338"/>
        <v>0</v>
      </c>
      <c r="AL272" s="76">
        <f t="shared" si="338"/>
        <v>-1</v>
      </c>
      <c r="AM272" s="76">
        <f t="shared" si="338"/>
        <v>-2</v>
      </c>
      <c r="AN272" s="76"/>
      <c r="AO272" s="78">
        <f t="shared" si="334"/>
        <v>0</v>
      </c>
      <c r="AP272" s="78">
        <f t="shared" si="334"/>
        <v>0</v>
      </c>
      <c r="AQ272" s="78">
        <f t="shared" si="334"/>
        <v>0</v>
      </c>
      <c r="AR272" s="78">
        <f t="shared" si="334"/>
        <v>0</v>
      </c>
      <c r="AS272" s="78">
        <f t="shared" si="334"/>
        <v>0</v>
      </c>
      <c r="AT272" s="78">
        <f t="shared" si="334"/>
        <v>0</v>
      </c>
      <c r="AU272" s="78">
        <f t="shared" si="337"/>
        <v>0</v>
      </c>
      <c r="AV272" s="78">
        <f t="shared" si="337"/>
        <v>0</v>
      </c>
      <c r="AW272" s="78">
        <f t="shared" si="337"/>
        <v>0</v>
      </c>
      <c r="AX272" s="78">
        <f t="shared" si="337"/>
        <v>0</v>
      </c>
      <c r="AY272" s="78">
        <f t="shared" si="337"/>
        <v>0</v>
      </c>
      <c r="AZ272" s="78">
        <f t="shared" si="337"/>
        <v>0</v>
      </c>
      <c r="BA272" s="78">
        <f t="shared" si="337"/>
        <v>2</v>
      </c>
      <c r="BB272" s="78">
        <f t="shared" si="337"/>
        <v>26</v>
      </c>
      <c r="BC272" s="78">
        <f t="shared" si="337"/>
        <v>269</v>
      </c>
      <c r="BD272" s="78">
        <f t="shared" si="337"/>
        <v>2690</v>
      </c>
      <c r="BE272" s="78">
        <f t="shared" si="337"/>
        <v>26900</v>
      </c>
      <c r="BF272" s="76"/>
      <c r="BG272" s="76">
        <f t="shared" si="352"/>
        <v>0</v>
      </c>
      <c r="BH272" s="78">
        <f t="shared" si="353"/>
        <v>0</v>
      </c>
      <c r="BI272" s="78">
        <f t="shared" si="354"/>
        <v>0</v>
      </c>
      <c r="BJ272" s="78">
        <f t="shared" si="355"/>
        <v>0</v>
      </c>
      <c r="BK272" s="78">
        <f t="shared" si="356"/>
        <v>0</v>
      </c>
      <c r="BL272" s="78">
        <f t="shared" si="357"/>
        <v>0</v>
      </c>
      <c r="BM272" s="78">
        <f t="shared" si="358"/>
        <v>0</v>
      </c>
      <c r="BN272" s="78">
        <f t="shared" si="359"/>
        <v>0</v>
      </c>
      <c r="BO272" s="78">
        <f t="shared" si="360"/>
        <v>0</v>
      </c>
      <c r="BP272" s="78">
        <f t="shared" si="361"/>
        <v>0</v>
      </c>
      <c r="BQ272" s="78">
        <f t="shared" si="362"/>
        <v>0</v>
      </c>
      <c r="BR272" s="78">
        <f t="shared" si="363"/>
        <v>0</v>
      </c>
      <c r="BS272" s="78">
        <f t="shared" si="364"/>
        <v>200</v>
      </c>
      <c r="BT272" s="78">
        <f t="shared" si="365"/>
        <v>60</v>
      </c>
      <c r="BU272" s="78">
        <f t="shared" si="366"/>
        <v>9</v>
      </c>
      <c r="BV272" s="78">
        <f t="shared" si="367"/>
        <v>0</v>
      </c>
      <c r="BW272" s="78">
        <f t="shared" si="368"/>
        <v>0</v>
      </c>
      <c r="BX272" s="76"/>
      <c r="BY272" s="76"/>
      <c r="BZ272" s="78">
        <f t="shared" si="369"/>
        <v>0</v>
      </c>
      <c r="CA272" s="78"/>
      <c r="CB272" s="78"/>
      <c r="CC272" s="78">
        <f t="shared" si="370"/>
        <v>0</v>
      </c>
      <c r="CD272" s="78"/>
      <c r="CE272" s="78"/>
      <c r="CF272" s="78">
        <f t="shared" si="371"/>
        <v>0</v>
      </c>
      <c r="CG272" s="76"/>
      <c r="CH272" s="78"/>
      <c r="CI272" s="78">
        <f t="shared" si="372"/>
        <v>0</v>
      </c>
      <c r="CJ272" s="76"/>
      <c r="CK272" s="78"/>
      <c r="CL272" s="78">
        <f t="shared" si="373"/>
        <v>69</v>
      </c>
      <c r="CM272" s="76"/>
      <c r="CN272" s="78">
        <f t="shared" si="374"/>
        <v>0</v>
      </c>
      <c r="CO272" s="76"/>
      <c r="CP272" s="76"/>
      <c r="CQ272" s="76" t="str">
        <f t="shared" si="375"/>
        <v/>
      </c>
      <c r="CR272" s="76" t="str">
        <f t="shared" si="376"/>
        <v/>
      </c>
      <c r="CS272" s="76" t="str">
        <f t="shared" si="377"/>
        <v xml:space="preserve">   billones</v>
      </c>
      <c r="CT272" s="76" t="str">
        <f t="shared" si="378"/>
        <v/>
      </c>
      <c r="CU272" s="76" t="str">
        <f t="shared" si="379"/>
        <v/>
      </c>
      <c r="CV272" s="76" t="str">
        <f t="shared" si="380"/>
        <v xml:space="preserve">  mil</v>
      </c>
      <c r="CW272" s="76" t="str">
        <f t="shared" si="381"/>
        <v/>
      </c>
      <c r="CX272" s="76" t="str">
        <f t="shared" si="382"/>
        <v/>
      </c>
      <c r="CY272" s="76" t="str">
        <f t="shared" si="383"/>
        <v xml:space="preserve">   millones</v>
      </c>
      <c r="CZ272" s="76" t="str">
        <f t="shared" si="384"/>
        <v/>
      </c>
      <c r="DA272" s="76" t="str">
        <f t="shared" si="385"/>
        <v/>
      </c>
      <c r="DB272" s="76" t="str">
        <f t="shared" si="386"/>
        <v xml:space="preserve">  mil</v>
      </c>
      <c r="DC272" s="76" t="str">
        <f t="shared" si="387"/>
        <v xml:space="preserve">Doscientos </v>
      </c>
      <c r="DD272" s="76" t="str">
        <f t="shared" si="388"/>
        <v xml:space="preserve">Sesenta y </v>
      </c>
      <c r="DE272" s="76" t="str">
        <f t="shared" si="389"/>
        <v>Nueve Pesos</v>
      </c>
      <c r="DF272" s="76" t="str">
        <f t="shared" si="390"/>
        <v xml:space="preserve">  Centavos</v>
      </c>
      <c r="DG272" s="76" t="str">
        <f t="shared" si="391"/>
        <v xml:space="preserve">  centavos</v>
      </c>
      <c r="DH272" s="76" t="str">
        <f t="shared" si="392"/>
        <v xml:space="preserve"> </v>
      </c>
      <c r="DI272" s="76" t="str">
        <f t="shared" si="393"/>
        <v/>
      </c>
      <c r="DJ272" s="76"/>
      <c r="DK272" s="76" t="str">
        <f t="shared" si="394"/>
        <v xml:space="preserve"> </v>
      </c>
      <c r="DL272" s="76" t="str">
        <f t="shared" si="395"/>
        <v/>
      </c>
      <c r="DM272" s="76"/>
      <c r="DN272" s="76" t="str">
        <f t="shared" si="396"/>
        <v xml:space="preserve"> </v>
      </c>
      <c r="DO272" s="76" t="str">
        <f t="shared" si="397"/>
        <v/>
      </c>
      <c r="DP272" s="76"/>
      <c r="DQ272" s="76" t="str">
        <f t="shared" si="398"/>
        <v xml:space="preserve"> </v>
      </c>
      <c r="DR272" s="76" t="str">
        <f t="shared" si="399"/>
        <v/>
      </c>
      <c r="DS272" s="76"/>
      <c r="DT272" s="76" t="e">
        <f t="shared" si="400"/>
        <v>#N/A</v>
      </c>
      <c r="DU272" s="76" t="str">
        <f t="shared" si="401"/>
        <v xml:space="preserve"> Pesos</v>
      </c>
      <c r="DV272" s="76" t="str">
        <f t="shared" si="402"/>
        <v xml:space="preserve"> </v>
      </c>
      <c r="DW272" s="76" t="str">
        <f t="shared" si="403"/>
        <v/>
      </c>
      <c r="DX272" s="76"/>
      <c r="DY272" s="76"/>
      <c r="DZ272" s="76"/>
      <c r="EA272" s="76" t="str">
        <f t="shared" si="404"/>
        <v xml:space="preserve"> </v>
      </c>
      <c r="EB272" s="76"/>
      <c r="EC272" s="76"/>
      <c r="ED272" s="76" t="str">
        <f t="shared" si="405"/>
        <v xml:space="preserve"> </v>
      </c>
      <c r="EE272" s="76"/>
      <c r="EF272" s="76"/>
      <c r="EG272" s="79" t="str">
        <f t="shared" si="406"/>
        <v xml:space="preserve"> </v>
      </c>
      <c r="EH272" s="76"/>
      <c r="EI272" s="76"/>
      <c r="EJ272" s="79" t="str">
        <f t="shared" si="407"/>
        <v xml:space="preserve"> </v>
      </c>
      <c r="EK272" s="76"/>
      <c r="EL272" s="76"/>
      <c r="EM272" s="79" t="str">
        <f t="shared" si="408"/>
        <v>Doscientos Sesenta y Nueve Pesos</v>
      </c>
      <c r="EN272" s="79"/>
      <c r="EO272" s="79" t="str">
        <f t="shared" si="409"/>
        <v xml:space="preserve"> </v>
      </c>
      <c r="EP272" s="76"/>
    </row>
    <row r="273" spans="1:146" hidden="1" x14ac:dyDescent="0.2">
      <c r="A273" s="74">
        <v>270</v>
      </c>
      <c r="B273" s="75" t="str">
        <f t="shared" si="339"/>
        <v>Doscientos Setenta Pesos M/L</v>
      </c>
      <c r="C273" s="76"/>
      <c r="D273" s="77">
        <f t="shared" si="340"/>
        <v>270</v>
      </c>
      <c r="E273" s="76" t="str">
        <f t="shared" si="341"/>
        <v/>
      </c>
      <c r="F273" s="76" t="str">
        <f t="shared" si="342"/>
        <v xml:space="preserve"> Pesos</v>
      </c>
      <c r="G273" s="76" t="str">
        <f t="shared" si="343"/>
        <v xml:space="preserve">  billones</v>
      </c>
      <c r="H273" s="76"/>
      <c r="I273" s="76" t="str">
        <f t="shared" si="344"/>
        <v xml:space="preserve"> Pesos</v>
      </c>
      <c r="J273" s="76" t="s">
        <v>79</v>
      </c>
      <c r="K273" s="76"/>
      <c r="L273" s="76" t="str">
        <f t="shared" si="345"/>
        <v xml:space="preserve"> Pesos</v>
      </c>
      <c r="M273" s="76" t="str">
        <f t="shared" si="346"/>
        <v xml:space="preserve">  millones</v>
      </c>
      <c r="N273" s="76"/>
      <c r="O273" s="76" t="str">
        <f t="shared" si="347"/>
        <v xml:space="preserve"> Pesos</v>
      </c>
      <c r="P273" s="76" t="s">
        <v>79</v>
      </c>
      <c r="Q273" s="76"/>
      <c r="R273" s="76" t="str">
        <f t="shared" si="348"/>
        <v xml:space="preserve"> Pesos</v>
      </c>
      <c r="S273" s="76" t="str">
        <f t="shared" si="349"/>
        <v xml:space="preserve"> Pesos</v>
      </c>
      <c r="T273" s="76" t="str">
        <f t="shared" si="350"/>
        <v xml:space="preserve"> Centavos</v>
      </c>
      <c r="U273" s="76" t="str">
        <f t="shared" si="351"/>
        <v xml:space="preserve"> centavos</v>
      </c>
      <c r="V273" s="76">
        <v>15</v>
      </c>
      <c r="W273" s="76">
        <v>14</v>
      </c>
      <c r="X273" s="76">
        <v>13</v>
      </c>
      <c r="Y273" s="76">
        <v>12</v>
      </c>
      <c r="Z273" s="76">
        <v>11</v>
      </c>
      <c r="AA273" s="76">
        <v>10</v>
      </c>
      <c r="AB273" s="76">
        <v>9</v>
      </c>
      <c r="AC273" s="76">
        <f t="shared" si="338"/>
        <v>8</v>
      </c>
      <c r="AD273" s="76">
        <f t="shared" si="338"/>
        <v>7</v>
      </c>
      <c r="AE273" s="76">
        <f t="shared" si="338"/>
        <v>6</v>
      </c>
      <c r="AF273" s="76">
        <f t="shared" si="338"/>
        <v>5</v>
      </c>
      <c r="AG273" s="76">
        <f t="shared" si="338"/>
        <v>4</v>
      </c>
      <c r="AH273" s="76">
        <f t="shared" si="338"/>
        <v>3</v>
      </c>
      <c r="AI273" s="76">
        <f t="shared" si="338"/>
        <v>2</v>
      </c>
      <c r="AJ273" s="76">
        <f t="shared" si="338"/>
        <v>1</v>
      </c>
      <c r="AK273" s="76">
        <f t="shared" si="338"/>
        <v>0</v>
      </c>
      <c r="AL273" s="76">
        <f t="shared" si="338"/>
        <v>-1</v>
      </c>
      <c r="AM273" s="76">
        <f t="shared" si="338"/>
        <v>-2</v>
      </c>
      <c r="AN273" s="76"/>
      <c r="AO273" s="78">
        <f t="shared" si="334"/>
        <v>0</v>
      </c>
      <c r="AP273" s="78">
        <f t="shared" si="334"/>
        <v>0</v>
      </c>
      <c r="AQ273" s="78">
        <f t="shared" si="334"/>
        <v>0</v>
      </c>
      <c r="AR273" s="78">
        <f t="shared" si="334"/>
        <v>0</v>
      </c>
      <c r="AS273" s="78">
        <f t="shared" si="334"/>
        <v>0</v>
      </c>
      <c r="AT273" s="78">
        <f t="shared" si="334"/>
        <v>0</v>
      </c>
      <c r="AU273" s="78">
        <f t="shared" si="337"/>
        <v>0</v>
      </c>
      <c r="AV273" s="78">
        <f t="shared" si="337"/>
        <v>0</v>
      </c>
      <c r="AW273" s="78">
        <f t="shared" si="337"/>
        <v>0</v>
      </c>
      <c r="AX273" s="78">
        <f t="shared" si="337"/>
        <v>0</v>
      </c>
      <c r="AY273" s="78">
        <f t="shared" si="337"/>
        <v>0</v>
      </c>
      <c r="AZ273" s="78">
        <f t="shared" si="337"/>
        <v>0</v>
      </c>
      <c r="BA273" s="78">
        <f t="shared" si="337"/>
        <v>2</v>
      </c>
      <c r="BB273" s="78">
        <f t="shared" si="337"/>
        <v>27</v>
      </c>
      <c r="BC273" s="78">
        <f t="shared" si="337"/>
        <v>270</v>
      </c>
      <c r="BD273" s="78">
        <f t="shared" si="337"/>
        <v>2700</v>
      </c>
      <c r="BE273" s="78">
        <f t="shared" si="337"/>
        <v>27000</v>
      </c>
      <c r="BF273" s="76"/>
      <c r="BG273" s="76">
        <f t="shared" si="352"/>
        <v>0</v>
      </c>
      <c r="BH273" s="78">
        <f t="shared" si="353"/>
        <v>0</v>
      </c>
      <c r="BI273" s="78">
        <f t="shared" si="354"/>
        <v>0</v>
      </c>
      <c r="BJ273" s="78">
        <f t="shared" si="355"/>
        <v>0</v>
      </c>
      <c r="BK273" s="78">
        <f t="shared" si="356"/>
        <v>0</v>
      </c>
      <c r="BL273" s="78">
        <f t="shared" si="357"/>
        <v>0</v>
      </c>
      <c r="BM273" s="78">
        <f t="shared" si="358"/>
        <v>0</v>
      </c>
      <c r="BN273" s="78">
        <f t="shared" si="359"/>
        <v>0</v>
      </c>
      <c r="BO273" s="78">
        <f t="shared" si="360"/>
        <v>0</v>
      </c>
      <c r="BP273" s="78">
        <f t="shared" si="361"/>
        <v>0</v>
      </c>
      <c r="BQ273" s="78">
        <f t="shared" si="362"/>
        <v>0</v>
      </c>
      <c r="BR273" s="78">
        <f t="shared" si="363"/>
        <v>0</v>
      </c>
      <c r="BS273" s="78">
        <f t="shared" si="364"/>
        <v>200</v>
      </c>
      <c r="BT273" s="78">
        <f t="shared" si="365"/>
        <v>70</v>
      </c>
      <c r="BU273" s="78">
        <f t="shared" si="366"/>
        <v>0</v>
      </c>
      <c r="BV273" s="78">
        <f t="shared" si="367"/>
        <v>0</v>
      </c>
      <c r="BW273" s="78">
        <f t="shared" si="368"/>
        <v>0</v>
      </c>
      <c r="BX273" s="76"/>
      <c r="BY273" s="76"/>
      <c r="BZ273" s="78">
        <f t="shared" si="369"/>
        <v>0</v>
      </c>
      <c r="CA273" s="78"/>
      <c r="CB273" s="78"/>
      <c r="CC273" s="78">
        <f t="shared" si="370"/>
        <v>0</v>
      </c>
      <c r="CD273" s="78"/>
      <c r="CE273" s="78"/>
      <c r="CF273" s="78">
        <f t="shared" si="371"/>
        <v>0</v>
      </c>
      <c r="CG273" s="76"/>
      <c r="CH273" s="78"/>
      <c r="CI273" s="78">
        <f t="shared" si="372"/>
        <v>0</v>
      </c>
      <c r="CJ273" s="76"/>
      <c r="CK273" s="78"/>
      <c r="CL273" s="78">
        <f t="shared" si="373"/>
        <v>70</v>
      </c>
      <c r="CM273" s="76"/>
      <c r="CN273" s="78">
        <f t="shared" si="374"/>
        <v>0</v>
      </c>
      <c r="CO273" s="76"/>
      <c r="CP273" s="76"/>
      <c r="CQ273" s="76" t="str">
        <f t="shared" si="375"/>
        <v/>
      </c>
      <c r="CR273" s="76" t="str">
        <f t="shared" si="376"/>
        <v/>
      </c>
      <c r="CS273" s="76" t="str">
        <f t="shared" si="377"/>
        <v xml:space="preserve">   billones</v>
      </c>
      <c r="CT273" s="76" t="str">
        <f t="shared" si="378"/>
        <v/>
      </c>
      <c r="CU273" s="76" t="str">
        <f t="shared" si="379"/>
        <v/>
      </c>
      <c r="CV273" s="76" t="str">
        <f t="shared" si="380"/>
        <v xml:space="preserve">  mil</v>
      </c>
      <c r="CW273" s="76" t="str">
        <f t="shared" si="381"/>
        <v/>
      </c>
      <c r="CX273" s="76" t="str">
        <f t="shared" si="382"/>
        <v/>
      </c>
      <c r="CY273" s="76" t="str">
        <f t="shared" si="383"/>
        <v xml:space="preserve">   millones</v>
      </c>
      <c r="CZ273" s="76" t="str">
        <f t="shared" si="384"/>
        <v/>
      </c>
      <c r="DA273" s="76" t="str">
        <f t="shared" si="385"/>
        <v/>
      </c>
      <c r="DB273" s="76" t="str">
        <f t="shared" si="386"/>
        <v xml:space="preserve">  mil</v>
      </c>
      <c r="DC273" s="76" t="str">
        <f t="shared" si="387"/>
        <v xml:space="preserve">Doscientos </v>
      </c>
      <c r="DD273" s="76" t="str">
        <f t="shared" si="388"/>
        <v>Setenta Pesos</v>
      </c>
      <c r="DE273" s="76" t="str">
        <f t="shared" si="389"/>
        <v xml:space="preserve">  Pesos</v>
      </c>
      <c r="DF273" s="76" t="str">
        <f t="shared" si="390"/>
        <v xml:space="preserve">  Centavos</v>
      </c>
      <c r="DG273" s="76" t="str">
        <f t="shared" si="391"/>
        <v xml:space="preserve">  centavos</v>
      </c>
      <c r="DH273" s="76" t="str">
        <f t="shared" si="392"/>
        <v xml:space="preserve"> </v>
      </c>
      <c r="DI273" s="76" t="str">
        <f t="shared" si="393"/>
        <v/>
      </c>
      <c r="DJ273" s="76"/>
      <c r="DK273" s="76" t="str">
        <f t="shared" si="394"/>
        <v xml:space="preserve"> </v>
      </c>
      <c r="DL273" s="76" t="str">
        <f t="shared" si="395"/>
        <v/>
      </c>
      <c r="DM273" s="76"/>
      <c r="DN273" s="76" t="str">
        <f t="shared" si="396"/>
        <v xml:space="preserve"> </v>
      </c>
      <c r="DO273" s="76" t="str">
        <f t="shared" si="397"/>
        <v/>
      </c>
      <c r="DP273" s="76"/>
      <c r="DQ273" s="76" t="str">
        <f t="shared" si="398"/>
        <v xml:space="preserve"> </v>
      </c>
      <c r="DR273" s="76" t="str">
        <f t="shared" si="399"/>
        <v/>
      </c>
      <c r="DS273" s="76"/>
      <c r="DT273" s="76" t="str">
        <f t="shared" si="400"/>
        <v>Setenta</v>
      </c>
      <c r="DU273" s="76" t="str">
        <f t="shared" si="401"/>
        <v xml:space="preserve"> Pesos</v>
      </c>
      <c r="DV273" s="76" t="str">
        <f t="shared" si="402"/>
        <v xml:space="preserve"> </v>
      </c>
      <c r="DW273" s="76" t="str">
        <f t="shared" si="403"/>
        <v/>
      </c>
      <c r="DX273" s="76"/>
      <c r="DY273" s="76"/>
      <c r="DZ273" s="76"/>
      <c r="EA273" s="76" t="str">
        <f t="shared" si="404"/>
        <v xml:space="preserve"> </v>
      </c>
      <c r="EB273" s="76"/>
      <c r="EC273" s="76"/>
      <c r="ED273" s="76" t="str">
        <f t="shared" si="405"/>
        <v xml:space="preserve"> </v>
      </c>
      <c r="EE273" s="76"/>
      <c r="EF273" s="76"/>
      <c r="EG273" s="79" t="str">
        <f t="shared" si="406"/>
        <v xml:space="preserve"> </v>
      </c>
      <c r="EH273" s="76"/>
      <c r="EI273" s="76"/>
      <c r="EJ273" s="79" t="str">
        <f t="shared" si="407"/>
        <v xml:space="preserve"> </v>
      </c>
      <c r="EK273" s="76"/>
      <c r="EL273" s="76"/>
      <c r="EM273" s="79" t="str">
        <f t="shared" si="408"/>
        <v>Doscientos Setenta Pesos</v>
      </c>
      <c r="EN273" s="79"/>
      <c r="EO273" s="79" t="str">
        <f t="shared" si="409"/>
        <v xml:space="preserve"> </v>
      </c>
      <c r="EP273" s="76"/>
    </row>
    <row r="274" spans="1:146" hidden="1" x14ac:dyDescent="0.2">
      <c r="A274" s="74">
        <v>271</v>
      </c>
      <c r="B274" s="75" t="str">
        <f t="shared" si="339"/>
        <v>Doscientos Setenta y Un Pesos M/L</v>
      </c>
      <c r="C274" s="76"/>
      <c r="D274" s="77">
        <f t="shared" si="340"/>
        <v>271</v>
      </c>
      <c r="E274" s="76" t="str">
        <f t="shared" si="341"/>
        <v/>
      </c>
      <c r="F274" s="76" t="str">
        <f t="shared" si="342"/>
        <v xml:space="preserve"> Pesos</v>
      </c>
      <c r="G274" s="76" t="str">
        <f t="shared" si="343"/>
        <v xml:space="preserve">  billones</v>
      </c>
      <c r="H274" s="76"/>
      <c r="I274" s="76" t="str">
        <f t="shared" si="344"/>
        <v xml:space="preserve"> Pesos</v>
      </c>
      <c r="J274" s="76" t="s">
        <v>79</v>
      </c>
      <c r="K274" s="76"/>
      <c r="L274" s="76" t="str">
        <f t="shared" si="345"/>
        <v xml:space="preserve"> Pesos</v>
      </c>
      <c r="M274" s="76" t="str">
        <f t="shared" si="346"/>
        <v xml:space="preserve">  millones</v>
      </c>
      <c r="N274" s="76"/>
      <c r="O274" s="76" t="str">
        <f t="shared" si="347"/>
        <v xml:space="preserve"> Pesos</v>
      </c>
      <c r="P274" s="76" t="s">
        <v>79</v>
      </c>
      <c r="Q274" s="76"/>
      <c r="R274" s="76" t="str">
        <f t="shared" si="348"/>
        <v xml:space="preserve"> y </v>
      </c>
      <c r="S274" s="76" t="str">
        <f t="shared" si="349"/>
        <v xml:space="preserve"> Pesos</v>
      </c>
      <c r="T274" s="76" t="str">
        <f t="shared" si="350"/>
        <v xml:space="preserve"> Centavos</v>
      </c>
      <c r="U274" s="76" t="str">
        <f t="shared" si="351"/>
        <v xml:space="preserve"> centavos</v>
      </c>
      <c r="V274" s="76">
        <v>15</v>
      </c>
      <c r="W274" s="76">
        <v>14</v>
      </c>
      <c r="X274" s="76">
        <v>13</v>
      </c>
      <c r="Y274" s="76">
        <v>12</v>
      </c>
      <c r="Z274" s="76">
        <v>11</v>
      </c>
      <c r="AA274" s="76">
        <v>10</v>
      </c>
      <c r="AB274" s="76">
        <v>9</v>
      </c>
      <c r="AC274" s="76">
        <f t="shared" si="338"/>
        <v>8</v>
      </c>
      <c r="AD274" s="76">
        <f t="shared" si="338"/>
        <v>7</v>
      </c>
      <c r="AE274" s="76">
        <f t="shared" si="338"/>
        <v>6</v>
      </c>
      <c r="AF274" s="76">
        <f t="shared" si="338"/>
        <v>5</v>
      </c>
      <c r="AG274" s="76">
        <f t="shared" si="338"/>
        <v>4</v>
      </c>
      <c r="AH274" s="76">
        <f t="shared" si="338"/>
        <v>3</v>
      </c>
      <c r="AI274" s="76">
        <f t="shared" si="338"/>
        <v>2</v>
      </c>
      <c r="AJ274" s="76">
        <f t="shared" si="338"/>
        <v>1</v>
      </c>
      <c r="AK274" s="76">
        <f t="shared" si="338"/>
        <v>0</v>
      </c>
      <c r="AL274" s="76">
        <f t="shared" si="338"/>
        <v>-1</v>
      </c>
      <c r="AM274" s="76">
        <f t="shared" si="338"/>
        <v>-2</v>
      </c>
      <c r="AN274" s="76"/>
      <c r="AO274" s="78">
        <f t="shared" si="334"/>
        <v>0</v>
      </c>
      <c r="AP274" s="78">
        <f t="shared" si="334"/>
        <v>0</v>
      </c>
      <c r="AQ274" s="78">
        <f t="shared" si="334"/>
        <v>0</v>
      </c>
      <c r="AR274" s="78">
        <f t="shared" si="334"/>
        <v>0</v>
      </c>
      <c r="AS274" s="78">
        <f t="shared" si="334"/>
        <v>0</v>
      </c>
      <c r="AT274" s="78">
        <f t="shared" si="334"/>
        <v>0</v>
      </c>
      <c r="AU274" s="78">
        <f t="shared" si="337"/>
        <v>0</v>
      </c>
      <c r="AV274" s="78">
        <f t="shared" si="337"/>
        <v>0</v>
      </c>
      <c r="AW274" s="78">
        <f t="shared" si="337"/>
        <v>0</v>
      </c>
      <c r="AX274" s="78">
        <f t="shared" si="337"/>
        <v>0</v>
      </c>
      <c r="AY274" s="78">
        <f t="shared" si="337"/>
        <v>0</v>
      </c>
      <c r="AZ274" s="78">
        <f t="shared" si="337"/>
        <v>0</v>
      </c>
      <c r="BA274" s="78">
        <f t="shared" si="337"/>
        <v>2</v>
      </c>
      <c r="BB274" s="78">
        <f t="shared" si="337"/>
        <v>27</v>
      </c>
      <c r="BC274" s="78">
        <f t="shared" si="337"/>
        <v>271</v>
      </c>
      <c r="BD274" s="78">
        <f t="shared" si="337"/>
        <v>2710</v>
      </c>
      <c r="BE274" s="78">
        <f t="shared" si="337"/>
        <v>27100</v>
      </c>
      <c r="BF274" s="76"/>
      <c r="BG274" s="76">
        <f t="shared" si="352"/>
        <v>0</v>
      </c>
      <c r="BH274" s="78">
        <f t="shared" si="353"/>
        <v>0</v>
      </c>
      <c r="BI274" s="78">
        <f t="shared" si="354"/>
        <v>0</v>
      </c>
      <c r="BJ274" s="78">
        <f t="shared" si="355"/>
        <v>0</v>
      </c>
      <c r="BK274" s="78">
        <f t="shared" si="356"/>
        <v>0</v>
      </c>
      <c r="BL274" s="78">
        <f t="shared" si="357"/>
        <v>0</v>
      </c>
      <c r="BM274" s="78">
        <f t="shared" si="358"/>
        <v>0</v>
      </c>
      <c r="BN274" s="78">
        <f t="shared" si="359"/>
        <v>0</v>
      </c>
      <c r="BO274" s="78">
        <f t="shared" si="360"/>
        <v>0</v>
      </c>
      <c r="BP274" s="78">
        <f t="shared" si="361"/>
        <v>0</v>
      </c>
      <c r="BQ274" s="78">
        <f t="shared" si="362"/>
        <v>0</v>
      </c>
      <c r="BR274" s="78">
        <f t="shared" si="363"/>
        <v>0</v>
      </c>
      <c r="BS274" s="78">
        <f t="shared" si="364"/>
        <v>200</v>
      </c>
      <c r="BT274" s="78">
        <f t="shared" si="365"/>
        <v>70</v>
      </c>
      <c r="BU274" s="78">
        <f t="shared" si="366"/>
        <v>1</v>
      </c>
      <c r="BV274" s="78">
        <f t="shared" si="367"/>
        <v>0</v>
      </c>
      <c r="BW274" s="78">
        <f t="shared" si="368"/>
        <v>0</v>
      </c>
      <c r="BX274" s="76"/>
      <c r="BY274" s="76"/>
      <c r="BZ274" s="78">
        <f t="shared" si="369"/>
        <v>0</v>
      </c>
      <c r="CA274" s="78"/>
      <c r="CB274" s="78"/>
      <c r="CC274" s="78">
        <f t="shared" si="370"/>
        <v>0</v>
      </c>
      <c r="CD274" s="78"/>
      <c r="CE274" s="78"/>
      <c r="CF274" s="78">
        <f t="shared" si="371"/>
        <v>0</v>
      </c>
      <c r="CG274" s="76"/>
      <c r="CH274" s="78"/>
      <c r="CI274" s="78">
        <f t="shared" si="372"/>
        <v>0</v>
      </c>
      <c r="CJ274" s="76"/>
      <c r="CK274" s="78"/>
      <c r="CL274" s="78">
        <f t="shared" si="373"/>
        <v>71</v>
      </c>
      <c r="CM274" s="76"/>
      <c r="CN274" s="78">
        <f t="shared" si="374"/>
        <v>0</v>
      </c>
      <c r="CO274" s="76"/>
      <c r="CP274" s="76"/>
      <c r="CQ274" s="76" t="str">
        <f t="shared" si="375"/>
        <v/>
      </c>
      <c r="CR274" s="76" t="str">
        <f t="shared" si="376"/>
        <v/>
      </c>
      <c r="CS274" s="76" t="str">
        <f t="shared" si="377"/>
        <v xml:space="preserve">   billones</v>
      </c>
      <c r="CT274" s="76" t="str">
        <f t="shared" si="378"/>
        <v/>
      </c>
      <c r="CU274" s="76" t="str">
        <f t="shared" si="379"/>
        <v/>
      </c>
      <c r="CV274" s="76" t="str">
        <f t="shared" si="380"/>
        <v xml:space="preserve">  mil</v>
      </c>
      <c r="CW274" s="76" t="str">
        <f t="shared" si="381"/>
        <v/>
      </c>
      <c r="CX274" s="76" t="str">
        <f t="shared" si="382"/>
        <v/>
      </c>
      <c r="CY274" s="76" t="str">
        <f t="shared" si="383"/>
        <v xml:space="preserve">   millones</v>
      </c>
      <c r="CZ274" s="76" t="str">
        <f t="shared" si="384"/>
        <v/>
      </c>
      <c r="DA274" s="76" t="str">
        <f t="shared" si="385"/>
        <v/>
      </c>
      <c r="DB274" s="76" t="str">
        <f t="shared" si="386"/>
        <v xml:space="preserve">  mil</v>
      </c>
      <c r="DC274" s="76" t="str">
        <f t="shared" si="387"/>
        <v xml:space="preserve">Doscientos </v>
      </c>
      <c r="DD274" s="76" t="str">
        <f t="shared" si="388"/>
        <v xml:space="preserve">Setenta y </v>
      </c>
      <c r="DE274" s="76" t="str">
        <f t="shared" si="389"/>
        <v>Un Pesos</v>
      </c>
      <c r="DF274" s="76" t="str">
        <f t="shared" si="390"/>
        <v xml:space="preserve">  Centavos</v>
      </c>
      <c r="DG274" s="76" t="str">
        <f t="shared" si="391"/>
        <v xml:space="preserve">  centavos</v>
      </c>
      <c r="DH274" s="76" t="str">
        <f t="shared" si="392"/>
        <v xml:space="preserve"> </v>
      </c>
      <c r="DI274" s="76" t="str">
        <f t="shared" si="393"/>
        <v/>
      </c>
      <c r="DJ274" s="76"/>
      <c r="DK274" s="76" t="str">
        <f t="shared" si="394"/>
        <v xml:space="preserve"> </v>
      </c>
      <c r="DL274" s="76" t="str">
        <f t="shared" si="395"/>
        <v/>
      </c>
      <c r="DM274" s="76"/>
      <c r="DN274" s="76" t="str">
        <f t="shared" si="396"/>
        <v xml:space="preserve"> </v>
      </c>
      <c r="DO274" s="76" t="str">
        <f t="shared" si="397"/>
        <v/>
      </c>
      <c r="DP274" s="76"/>
      <c r="DQ274" s="76" t="str">
        <f t="shared" si="398"/>
        <v xml:space="preserve"> </v>
      </c>
      <c r="DR274" s="76" t="str">
        <f t="shared" si="399"/>
        <v/>
      </c>
      <c r="DS274" s="76"/>
      <c r="DT274" s="76" t="e">
        <f t="shared" si="400"/>
        <v>#N/A</v>
      </c>
      <c r="DU274" s="76" t="str">
        <f t="shared" si="401"/>
        <v xml:space="preserve"> Pesos</v>
      </c>
      <c r="DV274" s="76" t="str">
        <f t="shared" si="402"/>
        <v xml:space="preserve"> </v>
      </c>
      <c r="DW274" s="76" t="str">
        <f t="shared" si="403"/>
        <v/>
      </c>
      <c r="DX274" s="76"/>
      <c r="DY274" s="76"/>
      <c r="DZ274" s="76"/>
      <c r="EA274" s="76" t="str">
        <f t="shared" si="404"/>
        <v xml:space="preserve"> </v>
      </c>
      <c r="EB274" s="76"/>
      <c r="EC274" s="76"/>
      <c r="ED274" s="76" t="str">
        <f t="shared" si="405"/>
        <v xml:space="preserve"> </v>
      </c>
      <c r="EE274" s="76"/>
      <c r="EF274" s="76"/>
      <c r="EG274" s="79" t="str">
        <f t="shared" si="406"/>
        <v xml:space="preserve"> </v>
      </c>
      <c r="EH274" s="76"/>
      <c r="EI274" s="76"/>
      <c r="EJ274" s="79" t="str">
        <f t="shared" si="407"/>
        <v xml:space="preserve"> </v>
      </c>
      <c r="EK274" s="76"/>
      <c r="EL274" s="76"/>
      <c r="EM274" s="79" t="str">
        <f t="shared" si="408"/>
        <v>Doscientos Setenta y Un Pesos</v>
      </c>
      <c r="EN274" s="79"/>
      <c r="EO274" s="79" t="str">
        <f t="shared" si="409"/>
        <v xml:space="preserve"> </v>
      </c>
      <c r="EP274" s="76"/>
    </row>
    <row r="275" spans="1:146" hidden="1" x14ac:dyDescent="0.2">
      <c r="A275" s="74">
        <v>272</v>
      </c>
      <c r="B275" s="75" t="str">
        <f t="shared" si="339"/>
        <v>Doscientos Setenta y Dos Pesos M/L</v>
      </c>
      <c r="C275" s="76"/>
      <c r="D275" s="77">
        <f t="shared" si="340"/>
        <v>272</v>
      </c>
      <c r="E275" s="76" t="str">
        <f t="shared" si="341"/>
        <v/>
      </c>
      <c r="F275" s="76" t="str">
        <f t="shared" si="342"/>
        <v xml:space="preserve"> Pesos</v>
      </c>
      <c r="G275" s="76" t="str">
        <f t="shared" si="343"/>
        <v xml:space="preserve">  billones</v>
      </c>
      <c r="H275" s="76"/>
      <c r="I275" s="76" t="str">
        <f t="shared" si="344"/>
        <v xml:space="preserve"> Pesos</v>
      </c>
      <c r="J275" s="76" t="s">
        <v>79</v>
      </c>
      <c r="K275" s="76"/>
      <c r="L275" s="76" t="str">
        <f t="shared" si="345"/>
        <v xml:space="preserve"> Pesos</v>
      </c>
      <c r="M275" s="76" t="str">
        <f t="shared" si="346"/>
        <v xml:space="preserve">  millones</v>
      </c>
      <c r="N275" s="76"/>
      <c r="O275" s="76" t="str">
        <f t="shared" si="347"/>
        <v xml:space="preserve"> Pesos</v>
      </c>
      <c r="P275" s="76" t="s">
        <v>79</v>
      </c>
      <c r="Q275" s="76"/>
      <c r="R275" s="76" t="str">
        <f t="shared" si="348"/>
        <v xml:space="preserve"> y </v>
      </c>
      <c r="S275" s="76" t="str">
        <f t="shared" si="349"/>
        <v xml:space="preserve"> Pesos</v>
      </c>
      <c r="T275" s="76" t="str">
        <f t="shared" si="350"/>
        <v xml:space="preserve"> Centavos</v>
      </c>
      <c r="U275" s="76" t="str">
        <f t="shared" si="351"/>
        <v xml:space="preserve"> centavos</v>
      </c>
      <c r="V275" s="76">
        <v>15</v>
      </c>
      <c r="W275" s="76">
        <v>14</v>
      </c>
      <c r="X275" s="76">
        <v>13</v>
      </c>
      <c r="Y275" s="76">
        <v>12</v>
      </c>
      <c r="Z275" s="76">
        <v>11</v>
      </c>
      <c r="AA275" s="76">
        <v>10</v>
      </c>
      <c r="AB275" s="76">
        <v>9</v>
      </c>
      <c r="AC275" s="76">
        <f t="shared" si="338"/>
        <v>8</v>
      </c>
      <c r="AD275" s="76">
        <f t="shared" si="338"/>
        <v>7</v>
      </c>
      <c r="AE275" s="76">
        <f t="shared" si="338"/>
        <v>6</v>
      </c>
      <c r="AF275" s="76">
        <f t="shared" si="338"/>
        <v>5</v>
      </c>
      <c r="AG275" s="76">
        <f t="shared" si="338"/>
        <v>4</v>
      </c>
      <c r="AH275" s="76">
        <f t="shared" si="338"/>
        <v>3</v>
      </c>
      <c r="AI275" s="76">
        <f t="shared" si="338"/>
        <v>2</v>
      </c>
      <c r="AJ275" s="76">
        <f t="shared" si="338"/>
        <v>1</v>
      </c>
      <c r="AK275" s="76">
        <f t="shared" si="338"/>
        <v>0</v>
      </c>
      <c r="AL275" s="76">
        <f t="shared" si="338"/>
        <v>-1</v>
      </c>
      <c r="AM275" s="76">
        <f t="shared" si="338"/>
        <v>-2</v>
      </c>
      <c r="AN275" s="76"/>
      <c r="AO275" s="78">
        <f t="shared" si="334"/>
        <v>0</v>
      </c>
      <c r="AP275" s="78">
        <f t="shared" si="334"/>
        <v>0</v>
      </c>
      <c r="AQ275" s="78">
        <f t="shared" si="334"/>
        <v>0</v>
      </c>
      <c r="AR275" s="78">
        <f t="shared" si="334"/>
        <v>0</v>
      </c>
      <c r="AS275" s="78">
        <f t="shared" si="334"/>
        <v>0</v>
      </c>
      <c r="AT275" s="78">
        <f t="shared" si="334"/>
        <v>0</v>
      </c>
      <c r="AU275" s="78">
        <f t="shared" si="337"/>
        <v>0</v>
      </c>
      <c r="AV275" s="78">
        <f t="shared" si="337"/>
        <v>0</v>
      </c>
      <c r="AW275" s="78">
        <f t="shared" si="337"/>
        <v>0</v>
      </c>
      <c r="AX275" s="78">
        <f t="shared" si="337"/>
        <v>0</v>
      </c>
      <c r="AY275" s="78">
        <f t="shared" si="337"/>
        <v>0</v>
      </c>
      <c r="AZ275" s="78">
        <f t="shared" si="337"/>
        <v>0</v>
      </c>
      <c r="BA275" s="78">
        <f t="shared" si="337"/>
        <v>2</v>
      </c>
      <c r="BB275" s="78">
        <f t="shared" si="337"/>
        <v>27</v>
      </c>
      <c r="BC275" s="78">
        <f t="shared" si="337"/>
        <v>272</v>
      </c>
      <c r="BD275" s="78">
        <f t="shared" si="337"/>
        <v>2720</v>
      </c>
      <c r="BE275" s="78">
        <f t="shared" si="337"/>
        <v>27200</v>
      </c>
      <c r="BF275" s="76"/>
      <c r="BG275" s="76">
        <f t="shared" si="352"/>
        <v>0</v>
      </c>
      <c r="BH275" s="78">
        <f t="shared" si="353"/>
        <v>0</v>
      </c>
      <c r="BI275" s="78">
        <f t="shared" si="354"/>
        <v>0</v>
      </c>
      <c r="BJ275" s="78">
        <f t="shared" si="355"/>
        <v>0</v>
      </c>
      <c r="BK275" s="78">
        <f t="shared" si="356"/>
        <v>0</v>
      </c>
      <c r="BL275" s="78">
        <f t="shared" si="357"/>
        <v>0</v>
      </c>
      <c r="BM275" s="78">
        <f t="shared" si="358"/>
        <v>0</v>
      </c>
      <c r="BN275" s="78">
        <f t="shared" si="359"/>
        <v>0</v>
      </c>
      <c r="BO275" s="78">
        <f t="shared" si="360"/>
        <v>0</v>
      </c>
      <c r="BP275" s="78">
        <f t="shared" si="361"/>
        <v>0</v>
      </c>
      <c r="BQ275" s="78">
        <f t="shared" si="362"/>
        <v>0</v>
      </c>
      <c r="BR275" s="78">
        <f t="shared" si="363"/>
        <v>0</v>
      </c>
      <c r="BS275" s="78">
        <f t="shared" si="364"/>
        <v>200</v>
      </c>
      <c r="BT275" s="78">
        <f t="shared" si="365"/>
        <v>70</v>
      </c>
      <c r="BU275" s="78">
        <f t="shared" si="366"/>
        <v>2</v>
      </c>
      <c r="BV275" s="78">
        <f t="shared" si="367"/>
        <v>0</v>
      </c>
      <c r="BW275" s="78">
        <f t="shared" si="368"/>
        <v>0</v>
      </c>
      <c r="BX275" s="76"/>
      <c r="BY275" s="76"/>
      <c r="BZ275" s="78">
        <f t="shared" si="369"/>
        <v>0</v>
      </c>
      <c r="CA275" s="78"/>
      <c r="CB275" s="78"/>
      <c r="CC275" s="78">
        <f t="shared" si="370"/>
        <v>0</v>
      </c>
      <c r="CD275" s="78"/>
      <c r="CE275" s="78"/>
      <c r="CF275" s="78">
        <f t="shared" si="371"/>
        <v>0</v>
      </c>
      <c r="CG275" s="76"/>
      <c r="CH275" s="78"/>
      <c r="CI275" s="78">
        <f t="shared" si="372"/>
        <v>0</v>
      </c>
      <c r="CJ275" s="76"/>
      <c r="CK275" s="78"/>
      <c r="CL275" s="78">
        <f t="shared" si="373"/>
        <v>72</v>
      </c>
      <c r="CM275" s="76"/>
      <c r="CN275" s="78">
        <f t="shared" si="374"/>
        <v>0</v>
      </c>
      <c r="CO275" s="76"/>
      <c r="CP275" s="76"/>
      <c r="CQ275" s="76" t="str">
        <f t="shared" si="375"/>
        <v/>
      </c>
      <c r="CR275" s="76" t="str">
        <f t="shared" si="376"/>
        <v/>
      </c>
      <c r="CS275" s="76" t="str">
        <f t="shared" si="377"/>
        <v xml:space="preserve">   billones</v>
      </c>
      <c r="CT275" s="76" t="str">
        <f t="shared" si="378"/>
        <v/>
      </c>
      <c r="CU275" s="76" t="str">
        <f t="shared" si="379"/>
        <v/>
      </c>
      <c r="CV275" s="76" t="str">
        <f t="shared" si="380"/>
        <v xml:space="preserve">  mil</v>
      </c>
      <c r="CW275" s="76" t="str">
        <f t="shared" si="381"/>
        <v/>
      </c>
      <c r="CX275" s="76" t="str">
        <f t="shared" si="382"/>
        <v/>
      </c>
      <c r="CY275" s="76" t="str">
        <f t="shared" si="383"/>
        <v xml:space="preserve">   millones</v>
      </c>
      <c r="CZ275" s="76" t="str">
        <f t="shared" si="384"/>
        <v/>
      </c>
      <c r="DA275" s="76" t="str">
        <f t="shared" si="385"/>
        <v/>
      </c>
      <c r="DB275" s="76" t="str">
        <f t="shared" si="386"/>
        <v xml:space="preserve">  mil</v>
      </c>
      <c r="DC275" s="76" t="str">
        <f t="shared" si="387"/>
        <v xml:space="preserve">Doscientos </v>
      </c>
      <c r="DD275" s="76" t="str">
        <f t="shared" si="388"/>
        <v xml:space="preserve">Setenta y </v>
      </c>
      <c r="DE275" s="76" t="str">
        <f t="shared" si="389"/>
        <v>Dos Pesos</v>
      </c>
      <c r="DF275" s="76" t="str">
        <f t="shared" si="390"/>
        <v xml:space="preserve">  Centavos</v>
      </c>
      <c r="DG275" s="76" t="str">
        <f t="shared" si="391"/>
        <v xml:space="preserve">  centavos</v>
      </c>
      <c r="DH275" s="76" t="str">
        <f t="shared" si="392"/>
        <v xml:space="preserve"> </v>
      </c>
      <c r="DI275" s="76" t="str">
        <f t="shared" si="393"/>
        <v/>
      </c>
      <c r="DJ275" s="76"/>
      <c r="DK275" s="76" t="str">
        <f t="shared" si="394"/>
        <v xml:space="preserve"> </v>
      </c>
      <c r="DL275" s="76" t="str">
        <f t="shared" si="395"/>
        <v/>
      </c>
      <c r="DM275" s="76"/>
      <c r="DN275" s="76" t="str">
        <f t="shared" si="396"/>
        <v xml:space="preserve"> </v>
      </c>
      <c r="DO275" s="76" t="str">
        <f t="shared" si="397"/>
        <v/>
      </c>
      <c r="DP275" s="76"/>
      <c r="DQ275" s="76" t="str">
        <f t="shared" si="398"/>
        <v xml:space="preserve"> </v>
      </c>
      <c r="DR275" s="76" t="str">
        <f t="shared" si="399"/>
        <v/>
      </c>
      <c r="DS275" s="76"/>
      <c r="DT275" s="76" t="e">
        <f t="shared" si="400"/>
        <v>#N/A</v>
      </c>
      <c r="DU275" s="76" t="str">
        <f t="shared" si="401"/>
        <v xml:space="preserve"> Pesos</v>
      </c>
      <c r="DV275" s="76" t="str">
        <f t="shared" si="402"/>
        <v xml:space="preserve"> </v>
      </c>
      <c r="DW275" s="76" t="str">
        <f t="shared" si="403"/>
        <v/>
      </c>
      <c r="DX275" s="76"/>
      <c r="DY275" s="76"/>
      <c r="DZ275" s="76"/>
      <c r="EA275" s="76" t="str">
        <f t="shared" si="404"/>
        <v xml:space="preserve"> </v>
      </c>
      <c r="EB275" s="76"/>
      <c r="EC275" s="76"/>
      <c r="ED275" s="76" t="str">
        <f t="shared" si="405"/>
        <v xml:space="preserve"> </v>
      </c>
      <c r="EE275" s="76"/>
      <c r="EF275" s="76"/>
      <c r="EG275" s="79" t="str">
        <f t="shared" si="406"/>
        <v xml:space="preserve"> </v>
      </c>
      <c r="EH275" s="76"/>
      <c r="EI275" s="76"/>
      <c r="EJ275" s="79" t="str">
        <f t="shared" si="407"/>
        <v xml:space="preserve"> </v>
      </c>
      <c r="EK275" s="76"/>
      <c r="EL275" s="76"/>
      <c r="EM275" s="79" t="str">
        <f t="shared" si="408"/>
        <v>Doscientos Setenta y Dos Pesos</v>
      </c>
      <c r="EN275" s="79"/>
      <c r="EO275" s="79" t="str">
        <f t="shared" si="409"/>
        <v xml:space="preserve"> </v>
      </c>
      <c r="EP275" s="76"/>
    </row>
    <row r="276" spans="1:146" hidden="1" x14ac:dyDescent="0.2">
      <c r="A276" s="74">
        <v>273</v>
      </c>
      <c r="B276" s="75" t="str">
        <f t="shared" si="339"/>
        <v>Doscientos Setenta y Tres Pesos M/L</v>
      </c>
      <c r="C276" s="76"/>
      <c r="D276" s="77">
        <f t="shared" si="340"/>
        <v>273</v>
      </c>
      <c r="E276" s="76" t="str">
        <f t="shared" si="341"/>
        <v/>
      </c>
      <c r="F276" s="76" t="str">
        <f t="shared" si="342"/>
        <v xml:space="preserve"> Pesos</v>
      </c>
      <c r="G276" s="76" t="str">
        <f t="shared" si="343"/>
        <v xml:space="preserve">  billones</v>
      </c>
      <c r="H276" s="76"/>
      <c r="I276" s="76" t="str">
        <f t="shared" si="344"/>
        <v xml:space="preserve"> Pesos</v>
      </c>
      <c r="J276" s="76" t="s">
        <v>79</v>
      </c>
      <c r="K276" s="76"/>
      <c r="L276" s="76" t="str">
        <f t="shared" si="345"/>
        <v xml:space="preserve"> Pesos</v>
      </c>
      <c r="M276" s="76" t="str">
        <f t="shared" si="346"/>
        <v xml:space="preserve">  millones</v>
      </c>
      <c r="N276" s="76"/>
      <c r="O276" s="76" t="str">
        <f t="shared" si="347"/>
        <v xml:space="preserve"> Pesos</v>
      </c>
      <c r="P276" s="76" t="s">
        <v>79</v>
      </c>
      <c r="Q276" s="76"/>
      <c r="R276" s="76" t="str">
        <f t="shared" si="348"/>
        <v xml:space="preserve"> y </v>
      </c>
      <c r="S276" s="76" t="str">
        <f t="shared" si="349"/>
        <v xml:space="preserve"> Pesos</v>
      </c>
      <c r="T276" s="76" t="str">
        <f t="shared" si="350"/>
        <v xml:space="preserve"> Centavos</v>
      </c>
      <c r="U276" s="76" t="str">
        <f t="shared" si="351"/>
        <v xml:space="preserve"> centavos</v>
      </c>
      <c r="V276" s="76">
        <v>15</v>
      </c>
      <c r="W276" s="76">
        <v>14</v>
      </c>
      <c r="X276" s="76">
        <v>13</v>
      </c>
      <c r="Y276" s="76">
        <v>12</v>
      </c>
      <c r="Z276" s="76">
        <v>11</v>
      </c>
      <c r="AA276" s="76">
        <v>10</v>
      </c>
      <c r="AB276" s="76">
        <v>9</v>
      </c>
      <c r="AC276" s="76">
        <f t="shared" ref="AC276:AM291" si="410">AB276-1</f>
        <v>8</v>
      </c>
      <c r="AD276" s="76">
        <f t="shared" si="410"/>
        <v>7</v>
      </c>
      <c r="AE276" s="76">
        <f t="shared" si="410"/>
        <v>6</v>
      </c>
      <c r="AF276" s="76">
        <f t="shared" si="410"/>
        <v>5</v>
      </c>
      <c r="AG276" s="76">
        <f t="shared" si="410"/>
        <v>4</v>
      </c>
      <c r="AH276" s="76">
        <f t="shared" si="410"/>
        <v>3</v>
      </c>
      <c r="AI276" s="76">
        <f t="shared" si="410"/>
        <v>2</v>
      </c>
      <c r="AJ276" s="76">
        <f t="shared" si="410"/>
        <v>1</v>
      </c>
      <c r="AK276" s="76">
        <f t="shared" si="410"/>
        <v>0</v>
      </c>
      <c r="AL276" s="76">
        <f t="shared" si="410"/>
        <v>-1</v>
      </c>
      <c r="AM276" s="76">
        <f t="shared" si="410"/>
        <v>-2</v>
      </c>
      <c r="AN276" s="76"/>
      <c r="AO276" s="78">
        <f t="shared" si="334"/>
        <v>0</v>
      </c>
      <c r="AP276" s="78">
        <f t="shared" si="334"/>
        <v>0</v>
      </c>
      <c r="AQ276" s="78">
        <f t="shared" si="334"/>
        <v>0</v>
      </c>
      <c r="AR276" s="78">
        <f t="shared" si="334"/>
        <v>0</v>
      </c>
      <c r="AS276" s="78">
        <f t="shared" si="334"/>
        <v>0</v>
      </c>
      <c r="AT276" s="78">
        <f t="shared" si="334"/>
        <v>0</v>
      </c>
      <c r="AU276" s="78">
        <f t="shared" si="337"/>
        <v>0</v>
      </c>
      <c r="AV276" s="78">
        <f t="shared" si="337"/>
        <v>0</v>
      </c>
      <c r="AW276" s="78">
        <f t="shared" si="337"/>
        <v>0</v>
      </c>
      <c r="AX276" s="78">
        <f t="shared" si="337"/>
        <v>0</v>
      </c>
      <c r="AY276" s="78">
        <f t="shared" si="337"/>
        <v>0</v>
      </c>
      <c r="AZ276" s="78">
        <f t="shared" si="337"/>
        <v>0</v>
      </c>
      <c r="BA276" s="78">
        <f t="shared" si="337"/>
        <v>2</v>
      </c>
      <c r="BB276" s="78">
        <f t="shared" si="337"/>
        <v>27</v>
      </c>
      <c r="BC276" s="78">
        <f t="shared" si="337"/>
        <v>273</v>
      </c>
      <c r="BD276" s="78">
        <f t="shared" si="337"/>
        <v>2730</v>
      </c>
      <c r="BE276" s="78">
        <f t="shared" si="337"/>
        <v>27300</v>
      </c>
      <c r="BF276" s="76"/>
      <c r="BG276" s="76">
        <f t="shared" si="352"/>
        <v>0</v>
      </c>
      <c r="BH276" s="78">
        <f t="shared" si="353"/>
        <v>0</v>
      </c>
      <c r="BI276" s="78">
        <f t="shared" si="354"/>
        <v>0</v>
      </c>
      <c r="BJ276" s="78">
        <f t="shared" si="355"/>
        <v>0</v>
      </c>
      <c r="BK276" s="78">
        <f t="shared" si="356"/>
        <v>0</v>
      </c>
      <c r="BL276" s="78">
        <f t="shared" si="357"/>
        <v>0</v>
      </c>
      <c r="BM276" s="78">
        <f t="shared" si="358"/>
        <v>0</v>
      </c>
      <c r="BN276" s="78">
        <f t="shared" si="359"/>
        <v>0</v>
      </c>
      <c r="BO276" s="78">
        <f t="shared" si="360"/>
        <v>0</v>
      </c>
      <c r="BP276" s="78">
        <f t="shared" si="361"/>
        <v>0</v>
      </c>
      <c r="BQ276" s="78">
        <f t="shared" si="362"/>
        <v>0</v>
      </c>
      <c r="BR276" s="78">
        <f t="shared" si="363"/>
        <v>0</v>
      </c>
      <c r="BS276" s="78">
        <f t="shared" si="364"/>
        <v>200</v>
      </c>
      <c r="BT276" s="78">
        <f t="shared" si="365"/>
        <v>70</v>
      </c>
      <c r="BU276" s="78">
        <f t="shared" si="366"/>
        <v>3</v>
      </c>
      <c r="BV276" s="78">
        <f t="shared" si="367"/>
        <v>0</v>
      </c>
      <c r="BW276" s="78">
        <f t="shared" si="368"/>
        <v>0</v>
      </c>
      <c r="BX276" s="76"/>
      <c r="BY276" s="76"/>
      <c r="BZ276" s="78">
        <f t="shared" si="369"/>
        <v>0</v>
      </c>
      <c r="CA276" s="78"/>
      <c r="CB276" s="78"/>
      <c r="CC276" s="78">
        <f t="shared" si="370"/>
        <v>0</v>
      </c>
      <c r="CD276" s="78"/>
      <c r="CE276" s="78"/>
      <c r="CF276" s="78">
        <f t="shared" si="371"/>
        <v>0</v>
      </c>
      <c r="CG276" s="76"/>
      <c r="CH276" s="78"/>
      <c r="CI276" s="78">
        <f t="shared" si="372"/>
        <v>0</v>
      </c>
      <c r="CJ276" s="76"/>
      <c r="CK276" s="78"/>
      <c r="CL276" s="78">
        <f t="shared" si="373"/>
        <v>73</v>
      </c>
      <c r="CM276" s="76"/>
      <c r="CN276" s="78">
        <f t="shared" si="374"/>
        <v>0</v>
      </c>
      <c r="CO276" s="76"/>
      <c r="CP276" s="76"/>
      <c r="CQ276" s="76" t="str">
        <f t="shared" si="375"/>
        <v/>
      </c>
      <c r="CR276" s="76" t="str">
        <f t="shared" si="376"/>
        <v/>
      </c>
      <c r="CS276" s="76" t="str">
        <f t="shared" si="377"/>
        <v xml:space="preserve">   billones</v>
      </c>
      <c r="CT276" s="76" t="str">
        <f t="shared" si="378"/>
        <v/>
      </c>
      <c r="CU276" s="76" t="str">
        <f t="shared" si="379"/>
        <v/>
      </c>
      <c r="CV276" s="76" t="str">
        <f t="shared" si="380"/>
        <v xml:space="preserve">  mil</v>
      </c>
      <c r="CW276" s="76" t="str">
        <f t="shared" si="381"/>
        <v/>
      </c>
      <c r="CX276" s="76" t="str">
        <f t="shared" si="382"/>
        <v/>
      </c>
      <c r="CY276" s="76" t="str">
        <f t="shared" si="383"/>
        <v xml:space="preserve">   millones</v>
      </c>
      <c r="CZ276" s="76" t="str">
        <f t="shared" si="384"/>
        <v/>
      </c>
      <c r="DA276" s="76" t="str">
        <f t="shared" si="385"/>
        <v/>
      </c>
      <c r="DB276" s="76" t="str">
        <f t="shared" si="386"/>
        <v xml:space="preserve">  mil</v>
      </c>
      <c r="DC276" s="76" t="str">
        <f t="shared" si="387"/>
        <v xml:space="preserve">Doscientos </v>
      </c>
      <c r="DD276" s="76" t="str">
        <f t="shared" si="388"/>
        <v xml:space="preserve">Setenta y </v>
      </c>
      <c r="DE276" s="76" t="str">
        <f t="shared" si="389"/>
        <v>Tres Pesos</v>
      </c>
      <c r="DF276" s="76" t="str">
        <f t="shared" si="390"/>
        <v xml:space="preserve">  Centavos</v>
      </c>
      <c r="DG276" s="76" t="str">
        <f t="shared" si="391"/>
        <v xml:space="preserve">  centavos</v>
      </c>
      <c r="DH276" s="76" t="str">
        <f t="shared" si="392"/>
        <v xml:space="preserve"> </v>
      </c>
      <c r="DI276" s="76" t="str">
        <f t="shared" si="393"/>
        <v/>
      </c>
      <c r="DJ276" s="76"/>
      <c r="DK276" s="76" t="str">
        <f t="shared" si="394"/>
        <v xml:space="preserve"> </v>
      </c>
      <c r="DL276" s="76" t="str">
        <f t="shared" si="395"/>
        <v/>
      </c>
      <c r="DM276" s="76"/>
      <c r="DN276" s="76" t="str">
        <f t="shared" si="396"/>
        <v xml:space="preserve"> </v>
      </c>
      <c r="DO276" s="76" t="str">
        <f t="shared" si="397"/>
        <v/>
      </c>
      <c r="DP276" s="76"/>
      <c r="DQ276" s="76" t="str">
        <f t="shared" si="398"/>
        <v xml:space="preserve"> </v>
      </c>
      <c r="DR276" s="76" t="str">
        <f t="shared" si="399"/>
        <v/>
      </c>
      <c r="DS276" s="76"/>
      <c r="DT276" s="76" t="e">
        <f t="shared" si="400"/>
        <v>#N/A</v>
      </c>
      <c r="DU276" s="76" t="str">
        <f t="shared" si="401"/>
        <v xml:space="preserve"> Pesos</v>
      </c>
      <c r="DV276" s="76" t="str">
        <f t="shared" si="402"/>
        <v xml:space="preserve"> </v>
      </c>
      <c r="DW276" s="76" t="str">
        <f t="shared" si="403"/>
        <v/>
      </c>
      <c r="DX276" s="76"/>
      <c r="DY276" s="76"/>
      <c r="DZ276" s="76"/>
      <c r="EA276" s="76" t="str">
        <f t="shared" si="404"/>
        <v xml:space="preserve"> </v>
      </c>
      <c r="EB276" s="76"/>
      <c r="EC276" s="76"/>
      <c r="ED276" s="76" t="str">
        <f t="shared" si="405"/>
        <v xml:space="preserve"> </v>
      </c>
      <c r="EE276" s="76"/>
      <c r="EF276" s="76"/>
      <c r="EG276" s="79" t="str">
        <f t="shared" si="406"/>
        <v xml:space="preserve"> </v>
      </c>
      <c r="EH276" s="76"/>
      <c r="EI276" s="76"/>
      <c r="EJ276" s="79" t="str">
        <f t="shared" si="407"/>
        <v xml:space="preserve"> </v>
      </c>
      <c r="EK276" s="76"/>
      <c r="EL276" s="76"/>
      <c r="EM276" s="79" t="str">
        <f t="shared" si="408"/>
        <v>Doscientos Setenta y Tres Pesos</v>
      </c>
      <c r="EN276" s="79"/>
      <c r="EO276" s="79" t="str">
        <f t="shared" si="409"/>
        <v xml:space="preserve"> </v>
      </c>
      <c r="EP276" s="76"/>
    </row>
    <row r="277" spans="1:146" hidden="1" x14ac:dyDescent="0.2">
      <c r="A277" s="74">
        <v>274</v>
      </c>
      <c r="B277" s="75" t="str">
        <f t="shared" si="339"/>
        <v>Doscientos Setenta y Cuatro Pesos M/L</v>
      </c>
      <c r="C277" s="76"/>
      <c r="D277" s="77">
        <f t="shared" si="340"/>
        <v>274</v>
      </c>
      <c r="E277" s="76" t="str">
        <f t="shared" si="341"/>
        <v/>
      </c>
      <c r="F277" s="76" t="str">
        <f t="shared" si="342"/>
        <v xml:space="preserve"> Pesos</v>
      </c>
      <c r="G277" s="76" t="str">
        <f t="shared" si="343"/>
        <v xml:space="preserve">  billones</v>
      </c>
      <c r="H277" s="76"/>
      <c r="I277" s="76" t="str">
        <f t="shared" si="344"/>
        <v xml:space="preserve"> Pesos</v>
      </c>
      <c r="J277" s="76" t="s">
        <v>79</v>
      </c>
      <c r="K277" s="76"/>
      <c r="L277" s="76" t="str">
        <f t="shared" si="345"/>
        <v xml:space="preserve"> Pesos</v>
      </c>
      <c r="M277" s="76" t="str">
        <f t="shared" si="346"/>
        <v xml:space="preserve">  millones</v>
      </c>
      <c r="N277" s="76"/>
      <c r="O277" s="76" t="str">
        <f t="shared" si="347"/>
        <v xml:space="preserve"> Pesos</v>
      </c>
      <c r="P277" s="76" t="s">
        <v>79</v>
      </c>
      <c r="Q277" s="76"/>
      <c r="R277" s="76" t="str">
        <f t="shared" si="348"/>
        <v xml:space="preserve"> y </v>
      </c>
      <c r="S277" s="76" t="str">
        <f t="shared" si="349"/>
        <v xml:space="preserve"> Pesos</v>
      </c>
      <c r="T277" s="76" t="str">
        <f t="shared" si="350"/>
        <v xml:space="preserve"> Centavos</v>
      </c>
      <c r="U277" s="76" t="str">
        <f t="shared" si="351"/>
        <v xml:space="preserve"> centavos</v>
      </c>
      <c r="V277" s="76">
        <v>15</v>
      </c>
      <c r="W277" s="76">
        <v>14</v>
      </c>
      <c r="X277" s="76">
        <v>13</v>
      </c>
      <c r="Y277" s="76">
        <v>12</v>
      </c>
      <c r="Z277" s="76">
        <v>11</v>
      </c>
      <c r="AA277" s="76">
        <v>10</v>
      </c>
      <c r="AB277" s="76">
        <v>9</v>
      </c>
      <c r="AC277" s="76">
        <f t="shared" si="410"/>
        <v>8</v>
      </c>
      <c r="AD277" s="76">
        <f t="shared" si="410"/>
        <v>7</v>
      </c>
      <c r="AE277" s="76">
        <f t="shared" si="410"/>
        <v>6</v>
      </c>
      <c r="AF277" s="76">
        <f t="shared" si="410"/>
        <v>5</v>
      </c>
      <c r="AG277" s="76">
        <f t="shared" si="410"/>
        <v>4</v>
      </c>
      <c r="AH277" s="76">
        <f t="shared" si="410"/>
        <v>3</v>
      </c>
      <c r="AI277" s="76">
        <f t="shared" si="410"/>
        <v>2</v>
      </c>
      <c r="AJ277" s="76">
        <f t="shared" si="410"/>
        <v>1</v>
      </c>
      <c r="AK277" s="76">
        <f t="shared" si="410"/>
        <v>0</v>
      </c>
      <c r="AL277" s="76">
        <f t="shared" si="410"/>
        <v>-1</v>
      </c>
      <c r="AM277" s="76">
        <f t="shared" si="410"/>
        <v>-2</v>
      </c>
      <c r="AN277" s="76"/>
      <c r="AO277" s="78">
        <f t="shared" si="334"/>
        <v>0</v>
      </c>
      <c r="AP277" s="78">
        <f t="shared" si="334"/>
        <v>0</v>
      </c>
      <c r="AQ277" s="78">
        <f t="shared" si="334"/>
        <v>0</v>
      </c>
      <c r="AR277" s="78">
        <f t="shared" si="334"/>
        <v>0</v>
      </c>
      <c r="AS277" s="78">
        <f t="shared" si="334"/>
        <v>0</v>
      </c>
      <c r="AT277" s="78">
        <f t="shared" si="334"/>
        <v>0</v>
      </c>
      <c r="AU277" s="78">
        <f t="shared" si="337"/>
        <v>0</v>
      </c>
      <c r="AV277" s="78">
        <f t="shared" si="337"/>
        <v>0</v>
      </c>
      <c r="AW277" s="78">
        <f t="shared" si="337"/>
        <v>0</v>
      </c>
      <c r="AX277" s="78">
        <f t="shared" si="337"/>
        <v>0</v>
      </c>
      <c r="AY277" s="78">
        <f t="shared" si="337"/>
        <v>0</v>
      </c>
      <c r="AZ277" s="78">
        <f t="shared" si="337"/>
        <v>0</v>
      </c>
      <c r="BA277" s="78">
        <f t="shared" si="337"/>
        <v>2</v>
      </c>
      <c r="BB277" s="78">
        <f t="shared" si="337"/>
        <v>27</v>
      </c>
      <c r="BC277" s="78">
        <f t="shared" si="337"/>
        <v>274</v>
      </c>
      <c r="BD277" s="78">
        <f t="shared" si="337"/>
        <v>2740</v>
      </c>
      <c r="BE277" s="78">
        <f t="shared" si="337"/>
        <v>27400</v>
      </c>
      <c r="BF277" s="76"/>
      <c r="BG277" s="76">
        <f t="shared" si="352"/>
        <v>0</v>
      </c>
      <c r="BH277" s="78">
        <f t="shared" si="353"/>
        <v>0</v>
      </c>
      <c r="BI277" s="78">
        <f t="shared" si="354"/>
        <v>0</v>
      </c>
      <c r="BJ277" s="78">
        <f t="shared" si="355"/>
        <v>0</v>
      </c>
      <c r="BK277" s="78">
        <f t="shared" si="356"/>
        <v>0</v>
      </c>
      <c r="BL277" s="78">
        <f t="shared" si="357"/>
        <v>0</v>
      </c>
      <c r="BM277" s="78">
        <f t="shared" si="358"/>
        <v>0</v>
      </c>
      <c r="BN277" s="78">
        <f t="shared" si="359"/>
        <v>0</v>
      </c>
      <c r="BO277" s="78">
        <f t="shared" si="360"/>
        <v>0</v>
      </c>
      <c r="BP277" s="78">
        <f t="shared" si="361"/>
        <v>0</v>
      </c>
      <c r="BQ277" s="78">
        <f t="shared" si="362"/>
        <v>0</v>
      </c>
      <c r="BR277" s="78">
        <f t="shared" si="363"/>
        <v>0</v>
      </c>
      <c r="BS277" s="78">
        <f t="shared" si="364"/>
        <v>200</v>
      </c>
      <c r="BT277" s="78">
        <f t="shared" si="365"/>
        <v>70</v>
      </c>
      <c r="BU277" s="78">
        <f t="shared" si="366"/>
        <v>4</v>
      </c>
      <c r="BV277" s="78">
        <f t="shared" si="367"/>
        <v>0</v>
      </c>
      <c r="BW277" s="78">
        <f t="shared" si="368"/>
        <v>0</v>
      </c>
      <c r="BX277" s="76"/>
      <c r="BY277" s="76"/>
      <c r="BZ277" s="78">
        <f t="shared" si="369"/>
        <v>0</v>
      </c>
      <c r="CA277" s="78"/>
      <c r="CB277" s="78"/>
      <c r="CC277" s="78">
        <f t="shared" si="370"/>
        <v>0</v>
      </c>
      <c r="CD277" s="78"/>
      <c r="CE277" s="78"/>
      <c r="CF277" s="78">
        <f t="shared" si="371"/>
        <v>0</v>
      </c>
      <c r="CG277" s="76"/>
      <c r="CH277" s="78"/>
      <c r="CI277" s="78">
        <f t="shared" si="372"/>
        <v>0</v>
      </c>
      <c r="CJ277" s="76"/>
      <c r="CK277" s="78"/>
      <c r="CL277" s="78">
        <f t="shared" si="373"/>
        <v>74</v>
      </c>
      <c r="CM277" s="76"/>
      <c r="CN277" s="78">
        <f t="shared" si="374"/>
        <v>0</v>
      </c>
      <c r="CO277" s="76"/>
      <c r="CP277" s="76"/>
      <c r="CQ277" s="76" t="str">
        <f t="shared" si="375"/>
        <v/>
      </c>
      <c r="CR277" s="76" t="str">
        <f t="shared" si="376"/>
        <v/>
      </c>
      <c r="CS277" s="76" t="str">
        <f t="shared" si="377"/>
        <v xml:space="preserve">   billones</v>
      </c>
      <c r="CT277" s="76" t="str">
        <f t="shared" si="378"/>
        <v/>
      </c>
      <c r="CU277" s="76" t="str">
        <f t="shared" si="379"/>
        <v/>
      </c>
      <c r="CV277" s="76" t="str">
        <f t="shared" si="380"/>
        <v xml:space="preserve">  mil</v>
      </c>
      <c r="CW277" s="76" t="str">
        <f t="shared" si="381"/>
        <v/>
      </c>
      <c r="CX277" s="76" t="str">
        <f t="shared" si="382"/>
        <v/>
      </c>
      <c r="CY277" s="76" t="str">
        <f t="shared" si="383"/>
        <v xml:space="preserve">   millones</v>
      </c>
      <c r="CZ277" s="76" t="str">
        <f t="shared" si="384"/>
        <v/>
      </c>
      <c r="DA277" s="76" t="str">
        <f t="shared" si="385"/>
        <v/>
      </c>
      <c r="DB277" s="76" t="str">
        <f t="shared" si="386"/>
        <v xml:space="preserve">  mil</v>
      </c>
      <c r="DC277" s="76" t="str">
        <f t="shared" si="387"/>
        <v xml:space="preserve">Doscientos </v>
      </c>
      <c r="DD277" s="76" t="str">
        <f t="shared" si="388"/>
        <v xml:space="preserve">Setenta y </v>
      </c>
      <c r="DE277" s="76" t="str">
        <f t="shared" si="389"/>
        <v>Cuatro Pesos</v>
      </c>
      <c r="DF277" s="76" t="str">
        <f t="shared" si="390"/>
        <v xml:space="preserve">  Centavos</v>
      </c>
      <c r="DG277" s="76" t="str">
        <f t="shared" si="391"/>
        <v xml:space="preserve">  centavos</v>
      </c>
      <c r="DH277" s="76" t="str">
        <f t="shared" si="392"/>
        <v xml:space="preserve"> </v>
      </c>
      <c r="DI277" s="76" t="str">
        <f t="shared" si="393"/>
        <v/>
      </c>
      <c r="DJ277" s="76"/>
      <c r="DK277" s="76" t="str">
        <f t="shared" si="394"/>
        <v xml:space="preserve"> </v>
      </c>
      <c r="DL277" s="76" t="str">
        <f t="shared" si="395"/>
        <v/>
      </c>
      <c r="DM277" s="76"/>
      <c r="DN277" s="76" t="str">
        <f t="shared" si="396"/>
        <v xml:space="preserve"> </v>
      </c>
      <c r="DO277" s="76" t="str">
        <f t="shared" si="397"/>
        <v/>
      </c>
      <c r="DP277" s="76"/>
      <c r="DQ277" s="76" t="str">
        <f t="shared" si="398"/>
        <v xml:space="preserve"> </v>
      </c>
      <c r="DR277" s="76" t="str">
        <f t="shared" si="399"/>
        <v/>
      </c>
      <c r="DS277" s="76"/>
      <c r="DT277" s="76" t="e">
        <f t="shared" si="400"/>
        <v>#N/A</v>
      </c>
      <c r="DU277" s="76" t="str">
        <f t="shared" si="401"/>
        <v xml:space="preserve"> Pesos</v>
      </c>
      <c r="DV277" s="76" t="str">
        <f t="shared" si="402"/>
        <v xml:space="preserve"> </v>
      </c>
      <c r="DW277" s="76" t="str">
        <f t="shared" si="403"/>
        <v/>
      </c>
      <c r="DX277" s="76"/>
      <c r="DY277" s="76"/>
      <c r="DZ277" s="76"/>
      <c r="EA277" s="76" t="str">
        <f t="shared" si="404"/>
        <v xml:space="preserve"> </v>
      </c>
      <c r="EB277" s="76"/>
      <c r="EC277" s="76"/>
      <c r="ED277" s="76" t="str">
        <f t="shared" si="405"/>
        <v xml:space="preserve"> </v>
      </c>
      <c r="EE277" s="76"/>
      <c r="EF277" s="76"/>
      <c r="EG277" s="79" t="str">
        <f t="shared" si="406"/>
        <v xml:space="preserve"> </v>
      </c>
      <c r="EH277" s="76"/>
      <c r="EI277" s="76"/>
      <c r="EJ277" s="79" t="str">
        <f t="shared" si="407"/>
        <v xml:space="preserve"> </v>
      </c>
      <c r="EK277" s="76"/>
      <c r="EL277" s="76"/>
      <c r="EM277" s="79" t="str">
        <f t="shared" si="408"/>
        <v>Doscientos Setenta y Cuatro Pesos</v>
      </c>
      <c r="EN277" s="79"/>
      <c r="EO277" s="79" t="str">
        <f t="shared" si="409"/>
        <v xml:space="preserve"> </v>
      </c>
      <c r="EP277" s="76"/>
    </row>
    <row r="278" spans="1:146" hidden="1" x14ac:dyDescent="0.2">
      <c r="A278" s="74">
        <v>275</v>
      </c>
      <c r="B278" s="75" t="str">
        <f t="shared" si="339"/>
        <v>Doscientos Setenta y Cinco Pesos M/L</v>
      </c>
      <c r="C278" s="76"/>
      <c r="D278" s="77">
        <f t="shared" si="340"/>
        <v>275</v>
      </c>
      <c r="E278" s="76" t="str">
        <f t="shared" si="341"/>
        <v/>
      </c>
      <c r="F278" s="76" t="str">
        <f t="shared" si="342"/>
        <v xml:space="preserve"> Pesos</v>
      </c>
      <c r="G278" s="76" t="str">
        <f t="shared" si="343"/>
        <v xml:space="preserve">  billones</v>
      </c>
      <c r="H278" s="76"/>
      <c r="I278" s="76" t="str">
        <f t="shared" si="344"/>
        <v xml:space="preserve"> Pesos</v>
      </c>
      <c r="J278" s="76" t="s">
        <v>79</v>
      </c>
      <c r="K278" s="76"/>
      <c r="L278" s="76" t="str">
        <f t="shared" si="345"/>
        <v xml:space="preserve"> Pesos</v>
      </c>
      <c r="M278" s="76" t="str">
        <f t="shared" si="346"/>
        <v xml:space="preserve">  millones</v>
      </c>
      <c r="N278" s="76"/>
      <c r="O278" s="76" t="str">
        <f t="shared" si="347"/>
        <v xml:space="preserve"> Pesos</v>
      </c>
      <c r="P278" s="76" t="s">
        <v>79</v>
      </c>
      <c r="Q278" s="76"/>
      <c r="R278" s="76" t="str">
        <f t="shared" si="348"/>
        <v xml:space="preserve"> y </v>
      </c>
      <c r="S278" s="76" t="str">
        <f t="shared" si="349"/>
        <v xml:space="preserve"> Pesos</v>
      </c>
      <c r="T278" s="76" t="str">
        <f t="shared" si="350"/>
        <v xml:space="preserve"> Centavos</v>
      </c>
      <c r="U278" s="76" t="str">
        <f t="shared" si="351"/>
        <v xml:space="preserve"> centavos</v>
      </c>
      <c r="V278" s="76">
        <v>15</v>
      </c>
      <c r="W278" s="76">
        <v>14</v>
      </c>
      <c r="X278" s="76">
        <v>13</v>
      </c>
      <c r="Y278" s="76">
        <v>12</v>
      </c>
      <c r="Z278" s="76">
        <v>11</v>
      </c>
      <c r="AA278" s="76">
        <v>10</v>
      </c>
      <c r="AB278" s="76">
        <v>9</v>
      </c>
      <c r="AC278" s="76">
        <f t="shared" si="410"/>
        <v>8</v>
      </c>
      <c r="AD278" s="76">
        <f t="shared" si="410"/>
        <v>7</v>
      </c>
      <c r="AE278" s="76">
        <f t="shared" si="410"/>
        <v>6</v>
      </c>
      <c r="AF278" s="76">
        <f t="shared" si="410"/>
        <v>5</v>
      </c>
      <c r="AG278" s="76">
        <f t="shared" si="410"/>
        <v>4</v>
      </c>
      <c r="AH278" s="76">
        <f t="shared" si="410"/>
        <v>3</v>
      </c>
      <c r="AI278" s="76">
        <f t="shared" si="410"/>
        <v>2</v>
      </c>
      <c r="AJ278" s="76">
        <f t="shared" si="410"/>
        <v>1</v>
      </c>
      <c r="AK278" s="76">
        <f t="shared" si="410"/>
        <v>0</v>
      </c>
      <c r="AL278" s="76">
        <f t="shared" si="410"/>
        <v>-1</v>
      </c>
      <c r="AM278" s="76">
        <f t="shared" si="410"/>
        <v>-2</v>
      </c>
      <c r="AN278" s="76"/>
      <c r="AO278" s="78">
        <f t="shared" si="334"/>
        <v>0</v>
      </c>
      <c r="AP278" s="78">
        <f t="shared" si="334"/>
        <v>0</v>
      </c>
      <c r="AQ278" s="78">
        <f t="shared" si="334"/>
        <v>0</v>
      </c>
      <c r="AR278" s="78">
        <f t="shared" si="334"/>
        <v>0</v>
      </c>
      <c r="AS278" s="78">
        <f t="shared" si="334"/>
        <v>0</v>
      </c>
      <c r="AT278" s="78">
        <f t="shared" si="334"/>
        <v>0</v>
      </c>
      <c r="AU278" s="78">
        <f t="shared" si="337"/>
        <v>0</v>
      </c>
      <c r="AV278" s="78">
        <f t="shared" ref="AV278:BE303" si="411">INT($D278/10^AD278)</f>
        <v>0</v>
      </c>
      <c r="AW278" s="78">
        <f t="shared" si="411"/>
        <v>0</v>
      </c>
      <c r="AX278" s="78">
        <f t="shared" si="411"/>
        <v>0</v>
      </c>
      <c r="AY278" s="78">
        <f t="shared" si="411"/>
        <v>0</v>
      </c>
      <c r="AZ278" s="78">
        <f t="shared" si="411"/>
        <v>0</v>
      </c>
      <c r="BA278" s="78">
        <f t="shared" si="411"/>
        <v>2</v>
      </c>
      <c r="BB278" s="78">
        <f t="shared" si="411"/>
        <v>27</v>
      </c>
      <c r="BC278" s="78">
        <f t="shared" si="411"/>
        <v>275</v>
      </c>
      <c r="BD278" s="78">
        <f t="shared" si="411"/>
        <v>2750</v>
      </c>
      <c r="BE278" s="78">
        <f t="shared" si="411"/>
        <v>27500</v>
      </c>
      <c r="BF278" s="76"/>
      <c r="BG278" s="76">
        <f t="shared" si="352"/>
        <v>0</v>
      </c>
      <c r="BH278" s="78">
        <f t="shared" si="353"/>
        <v>0</v>
      </c>
      <c r="BI278" s="78">
        <f t="shared" si="354"/>
        <v>0</v>
      </c>
      <c r="BJ278" s="78">
        <f t="shared" si="355"/>
        <v>0</v>
      </c>
      <c r="BK278" s="78">
        <f t="shared" si="356"/>
        <v>0</v>
      </c>
      <c r="BL278" s="78">
        <f t="shared" si="357"/>
        <v>0</v>
      </c>
      <c r="BM278" s="78">
        <f t="shared" si="358"/>
        <v>0</v>
      </c>
      <c r="BN278" s="78">
        <f t="shared" si="359"/>
        <v>0</v>
      </c>
      <c r="BO278" s="78">
        <f t="shared" si="360"/>
        <v>0</v>
      </c>
      <c r="BP278" s="78">
        <f t="shared" si="361"/>
        <v>0</v>
      </c>
      <c r="BQ278" s="78">
        <f t="shared" si="362"/>
        <v>0</v>
      </c>
      <c r="BR278" s="78">
        <f t="shared" si="363"/>
        <v>0</v>
      </c>
      <c r="BS278" s="78">
        <f t="shared" si="364"/>
        <v>200</v>
      </c>
      <c r="BT278" s="78">
        <f t="shared" si="365"/>
        <v>70</v>
      </c>
      <c r="BU278" s="78">
        <f t="shared" si="366"/>
        <v>5</v>
      </c>
      <c r="BV278" s="78">
        <f t="shared" si="367"/>
        <v>0</v>
      </c>
      <c r="BW278" s="78">
        <f t="shared" si="368"/>
        <v>0</v>
      </c>
      <c r="BX278" s="76"/>
      <c r="BY278" s="76"/>
      <c r="BZ278" s="78">
        <f t="shared" si="369"/>
        <v>0</v>
      </c>
      <c r="CA278" s="78"/>
      <c r="CB278" s="78"/>
      <c r="CC278" s="78">
        <f t="shared" si="370"/>
        <v>0</v>
      </c>
      <c r="CD278" s="78"/>
      <c r="CE278" s="78"/>
      <c r="CF278" s="78">
        <f t="shared" si="371"/>
        <v>0</v>
      </c>
      <c r="CG278" s="76"/>
      <c r="CH278" s="78"/>
      <c r="CI278" s="78">
        <f t="shared" si="372"/>
        <v>0</v>
      </c>
      <c r="CJ278" s="76"/>
      <c r="CK278" s="78"/>
      <c r="CL278" s="78">
        <f t="shared" si="373"/>
        <v>75</v>
      </c>
      <c r="CM278" s="76"/>
      <c r="CN278" s="78">
        <f t="shared" si="374"/>
        <v>0</v>
      </c>
      <c r="CO278" s="76"/>
      <c r="CP278" s="76"/>
      <c r="CQ278" s="76" t="str">
        <f t="shared" si="375"/>
        <v/>
      </c>
      <c r="CR278" s="76" t="str">
        <f t="shared" si="376"/>
        <v/>
      </c>
      <c r="CS278" s="76" t="str">
        <f t="shared" si="377"/>
        <v xml:space="preserve">   billones</v>
      </c>
      <c r="CT278" s="76" t="str">
        <f t="shared" si="378"/>
        <v/>
      </c>
      <c r="CU278" s="76" t="str">
        <f t="shared" si="379"/>
        <v/>
      </c>
      <c r="CV278" s="76" t="str">
        <f t="shared" si="380"/>
        <v xml:space="preserve">  mil</v>
      </c>
      <c r="CW278" s="76" t="str">
        <f t="shared" si="381"/>
        <v/>
      </c>
      <c r="CX278" s="76" t="str">
        <f t="shared" si="382"/>
        <v/>
      </c>
      <c r="CY278" s="76" t="str">
        <f t="shared" si="383"/>
        <v xml:space="preserve">   millones</v>
      </c>
      <c r="CZ278" s="76" t="str">
        <f t="shared" si="384"/>
        <v/>
      </c>
      <c r="DA278" s="76" t="str">
        <f t="shared" si="385"/>
        <v/>
      </c>
      <c r="DB278" s="76" t="str">
        <f t="shared" si="386"/>
        <v xml:space="preserve">  mil</v>
      </c>
      <c r="DC278" s="76" t="str">
        <f t="shared" si="387"/>
        <v xml:space="preserve">Doscientos </v>
      </c>
      <c r="DD278" s="76" t="str">
        <f t="shared" si="388"/>
        <v xml:space="preserve">Setenta y </v>
      </c>
      <c r="DE278" s="76" t="str">
        <f t="shared" si="389"/>
        <v>Cinco Pesos</v>
      </c>
      <c r="DF278" s="76" t="str">
        <f t="shared" si="390"/>
        <v xml:space="preserve">  Centavos</v>
      </c>
      <c r="DG278" s="76" t="str">
        <f t="shared" si="391"/>
        <v xml:space="preserve">  centavos</v>
      </c>
      <c r="DH278" s="76" t="str">
        <f t="shared" si="392"/>
        <v xml:space="preserve"> </v>
      </c>
      <c r="DI278" s="76" t="str">
        <f t="shared" si="393"/>
        <v/>
      </c>
      <c r="DJ278" s="76"/>
      <c r="DK278" s="76" t="str">
        <f t="shared" si="394"/>
        <v xml:space="preserve"> </v>
      </c>
      <c r="DL278" s="76" t="str">
        <f t="shared" si="395"/>
        <v/>
      </c>
      <c r="DM278" s="76"/>
      <c r="DN278" s="76" t="str">
        <f t="shared" si="396"/>
        <v xml:space="preserve"> </v>
      </c>
      <c r="DO278" s="76" t="str">
        <f t="shared" si="397"/>
        <v/>
      </c>
      <c r="DP278" s="76"/>
      <c r="DQ278" s="76" t="str">
        <f t="shared" si="398"/>
        <v xml:space="preserve"> </v>
      </c>
      <c r="DR278" s="76" t="str">
        <f t="shared" si="399"/>
        <v/>
      </c>
      <c r="DS278" s="76"/>
      <c r="DT278" s="76" t="e">
        <f t="shared" si="400"/>
        <v>#N/A</v>
      </c>
      <c r="DU278" s="76" t="str">
        <f t="shared" si="401"/>
        <v xml:space="preserve"> Pesos</v>
      </c>
      <c r="DV278" s="76" t="str">
        <f t="shared" si="402"/>
        <v xml:space="preserve"> </v>
      </c>
      <c r="DW278" s="76" t="str">
        <f t="shared" si="403"/>
        <v/>
      </c>
      <c r="DX278" s="76"/>
      <c r="DY278" s="76"/>
      <c r="DZ278" s="76"/>
      <c r="EA278" s="76" t="str">
        <f t="shared" si="404"/>
        <v xml:space="preserve"> </v>
      </c>
      <c r="EB278" s="76"/>
      <c r="EC278" s="76"/>
      <c r="ED278" s="76" t="str">
        <f t="shared" si="405"/>
        <v xml:space="preserve"> </v>
      </c>
      <c r="EE278" s="76"/>
      <c r="EF278" s="76"/>
      <c r="EG278" s="79" t="str">
        <f t="shared" si="406"/>
        <v xml:space="preserve"> </v>
      </c>
      <c r="EH278" s="76"/>
      <c r="EI278" s="76"/>
      <c r="EJ278" s="79" t="str">
        <f t="shared" si="407"/>
        <v xml:space="preserve"> </v>
      </c>
      <c r="EK278" s="76"/>
      <c r="EL278" s="76"/>
      <c r="EM278" s="79" t="str">
        <f t="shared" si="408"/>
        <v>Doscientos Setenta y Cinco Pesos</v>
      </c>
      <c r="EN278" s="79"/>
      <c r="EO278" s="79" t="str">
        <f t="shared" si="409"/>
        <v xml:space="preserve"> </v>
      </c>
      <c r="EP278" s="76"/>
    </row>
    <row r="279" spans="1:146" hidden="1" x14ac:dyDescent="0.2">
      <c r="A279" s="74">
        <v>276</v>
      </c>
      <c r="B279" s="75" t="str">
        <f t="shared" si="339"/>
        <v>Doscientos Setenta y Seis Pesos M/L</v>
      </c>
      <c r="C279" s="76"/>
      <c r="D279" s="77">
        <f t="shared" si="340"/>
        <v>276</v>
      </c>
      <c r="E279" s="76" t="str">
        <f t="shared" si="341"/>
        <v/>
      </c>
      <c r="F279" s="76" t="str">
        <f t="shared" si="342"/>
        <v xml:space="preserve"> Pesos</v>
      </c>
      <c r="G279" s="76" t="str">
        <f t="shared" si="343"/>
        <v xml:space="preserve">  billones</v>
      </c>
      <c r="H279" s="76"/>
      <c r="I279" s="76" t="str">
        <f t="shared" si="344"/>
        <v xml:space="preserve"> Pesos</v>
      </c>
      <c r="J279" s="76" t="s">
        <v>79</v>
      </c>
      <c r="K279" s="76"/>
      <c r="L279" s="76" t="str">
        <f t="shared" si="345"/>
        <v xml:space="preserve"> Pesos</v>
      </c>
      <c r="M279" s="76" t="str">
        <f t="shared" si="346"/>
        <v xml:space="preserve">  millones</v>
      </c>
      <c r="N279" s="76"/>
      <c r="O279" s="76" t="str">
        <f t="shared" si="347"/>
        <v xml:space="preserve"> Pesos</v>
      </c>
      <c r="P279" s="76" t="s">
        <v>79</v>
      </c>
      <c r="Q279" s="76"/>
      <c r="R279" s="76" t="str">
        <f t="shared" si="348"/>
        <v xml:space="preserve"> y </v>
      </c>
      <c r="S279" s="76" t="str">
        <f t="shared" si="349"/>
        <v xml:space="preserve"> Pesos</v>
      </c>
      <c r="T279" s="76" t="str">
        <f t="shared" si="350"/>
        <v xml:space="preserve"> Centavos</v>
      </c>
      <c r="U279" s="76" t="str">
        <f t="shared" si="351"/>
        <v xml:space="preserve"> centavos</v>
      </c>
      <c r="V279" s="76">
        <v>15</v>
      </c>
      <c r="W279" s="76">
        <v>14</v>
      </c>
      <c r="X279" s="76">
        <v>13</v>
      </c>
      <c r="Y279" s="76">
        <v>12</v>
      </c>
      <c r="Z279" s="76">
        <v>11</v>
      </c>
      <c r="AA279" s="76">
        <v>10</v>
      </c>
      <c r="AB279" s="76">
        <v>9</v>
      </c>
      <c r="AC279" s="76">
        <f t="shared" si="410"/>
        <v>8</v>
      </c>
      <c r="AD279" s="76">
        <f t="shared" si="410"/>
        <v>7</v>
      </c>
      <c r="AE279" s="76">
        <f t="shared" si="410"/>
        <v>6</v>
      </c>
      <c r="AF279" s="76">
        <f t="shared" si="410"/>
        <v>5</v>
      </c>
      <c r="AG279" s="76">
        <f t="shared" si="410"/>
        <v>4</v>
      </c>
      <c r="AH279" s="76">
        <f t="shared" si="410"/>
        <v>3</v>
      </c>
      <c r="AI279" s="76">
        <f t="shared" si="410"/>
        <v>2</v>
      </c>
      <c r="AJ279" s="76">
        <f t="shared" si="410"/>
        <v>1</v>
      </c>
      <c r="AK279" s="76">
        <f t="shared" si="410"/>
        <v>0</v>
      </c>
      <c r="AL279" s="76">
        <f t="shared" si="410"/>
        <v>-1</v>
      </c>
      <c r="AM279" s="76">
        <f t="shared" si="410"/>
        <v>-2</v>
      </c>
      <c r="AN279" s="76"/>
      <c r="AO279" s="78">
        <f t="shared" si="334"/>
        <v>0</v>
      </c>
      <c r="AP279" s="78">
        <f t="shared" si="334"/>
        <v>0</v>
      </c>
      <c r="AQ279" s="78">
        <f t="shared" si="334"/>
        <v>0</v>
      </c>
      <c r="AR279" s="78">
        <f t="shared" si="334"/>
        <v>0</v>
      </c>
      <c r="AS279" s="78">
        <f t="shared" si="334"/>
        <v>0</v>
      </c>
      <c r="AT279" s="78">
        <f t="shared" si="334"/>
        <v>0</v>
      </c>
      <c r="AU279" s="78">
        <f t="shared" si="334"/>
        <v>0</v>
      </c>
      <c r="AV279" s="78">
        <f t="shared" si="411"/>
        <v>0</v>
      </c>
      <c r="AW279" s="78">
        <f t="shared" si="411"/>
        <v>0</v>
      </c>
      <c r="AX279" s="78">
        <f t="shared" si="411"/>
        <v>0</v>
      </c>
      <c r="AY279" s="78">
        <f t="shared" si="411"/>
        <v>0</v>
      </c>
      <c r="AZ279" s="78">
        <f t="shared" si="411"/>
        <v>0</v>
      </c>
      <c r="BA279" s="78">
        <f t="shared" si="411"/>
        <v>2</v>
      </c>
      <c r="BB279" s="78">
        <f t="shared" si="411"/>
        <v>27</v>
      </c>
      <c r="BC279" s="78">
        <f t="shared" si="411"/>
        <v>276</v>
      </c>
      <c r="BD279" s="78">
        <f t="shared" si="411"/>
        <v>2760</v>
      </c>
      <c r="BE279" s="78">
        <f t="shared" si="411"/>
        <v>27600</v>
      </c>
      <c r="BF279" s="76"/>
      <c r="BG279" s="76">
        <f t="shared" si="352"/>
        <v>0</v>
      </c>
      <c r="BH279" s="78">
        <f t="shared" si="353"/>
        <v>0</v>
      </c>
      <c r="BI279" s="78">
        <f t="shared" si="354"/>
        <v>0</v>
      </c>
      <c r="BJ279" s="78">
        <f t="shared" si="355"/>
        <v>0</v>
      </c>
      <c r="BK279" s="78">
        <f t="shared" si="356"/>
        <v>0</v>
      </c>
      <c r="BL279" s="78">
        <f t="shared" si="357"/>
        <v>0</v>
      </c>
      <c r="BM279" s="78">
        <f t="shared" si="358"/>
        <v>0</v>
      </c>
      <c r="BN279" s="78">
        <f t="shared" si="359"/>
        <v>0</v>
      </c>
      <c r="BO279" s="78">
        <f t="shared" si="360"/>
        <v>0</v>
      </c>
      <c r="BP279" s="78">
        <f t="shared" si="361"/>
        <v>0</v>
      </c>
      <c r="BQ279" s="78">
        <f t="shared" si="362"/>
        <v>0</v>
      </c>
      <c r="BR279" s="78">
        <f t="shared" si="363"/>
        <v>0</v>
      </c>
      <c r="BS279" s="78">
        <f t="shared" si="364"/>
        <v>200</v>
      </c>
      <c r="BT279" s="78">
        <f t="shared" si="365"/>
        <v>70</v>
      </c>
      <c r="BU279" s="78">
        <f t="shared" si="366"/>
        <v>6</v>
      </c>
      <c r="BV279" s="78">
        <f t="shared" si="367"/>
        <v>0</v>
      </c>
      <c r="BW279" s="78">
        <f t="shared" si="368"/>
        <v>0</v>
      </c>
      <c r="BX279" s="76"/>
      <c r="BY279" s="76"/>
      <c r="BZ279" s="78">
        <f t="shared" si="369"/>
        <v>0</v>
      </c>
      <c r="CA279" s="78"/>
      <c r="CB279" s="78"/>
      <c r="CC279" s="78">
        <f t="shared" si="370"/>
        <v>0</v>
      </c>
      <c r="CD279" s="78"/>
      <c r="CE279" s="78"/>
      <c r="CF279" s="78">
        <f t="shared" si="371"/>
        <v>0</v>
      </c>
      <c r="CG279" s="76"/>
      <c r="CH279" s="78"/>
      <c r="CI279" s="78">
        <f t="shared" si="372"/>
        <v>0</v>
      </c>
      <c r="CJ279" s="76"/>
      <c r="CK279" s="78"/>
      <c r="CL279" s="78">
        <f t="shared" si="373"/>
        <v>76</v>
      </c>
      <c r="CM279" s="76"/>
      <c r="CN279" s="78">
        <f t="shared" si="374"/>
        <v>0</v>
      </c>
      <c r="CO279" s="76"/>
      <c r="CP279" s="76"/>
      <c r="CQ279" s="76" t="str">
        <f t="shared" si="375"/>
        <v/>
      </c>
      <c r="CR279" s="76" t="str">
        <f t="shared" si="376"/>
        <v/>
      </c>
      <c r="CS279" s="76" t="str">
        <f t="shared" si="377"/>
        <v xml:space="preserve">   billones</v>
      </c>
      <c r="CT279" s="76" t="str">
        <f t="shared" si="378"/>
        <v/>
      </c>
      <c r="CU279" s="76" t="str">
        <f t="shared" si="379"/>
        <v/>
      </c>
      <c r="CV279" s="76" t="str">
        <f t="shared" si="380"/>
        <v xml:space="preserve">  mil</v>
      </c>
      <c r="CW279" s="76" t="str">
        <f t="shared" si="381"/>
        <v/>
      </c>
      <c r="CX279" s="76" t="str">
        <f t="shared" si="382"/>
        <v/>
      </c>
      <c r="CY279" s="76" t="str">
        <f t="shared" si="383"/>
        <v xml:space="preserve">   millones</v>
      </c>
      <c r="CZ279" s="76" t="str">
        <f t="shared" si="384"/>
        <v/>
      </c>
      <c r="DA279" s="76" t="str">
        <f t="shared" si="385"/>
        <v/>
      </c>
      <c r="DB279" s="76" t="str">
        <f t="shared" si="386"/>
        <v xml:space="preserve">  mil</v>
      </c>
      <c r="DC279" s="76" t="str">
        <f t="shared" si="387"/>
        <v xml:space="preserve">Doscientos </v>
      </c>
      <c r="DD279" s="76" t="str">
        <f t="shared" si="388"/>
        <v xml:space="preserve">Setenta y </v>
      </c>
      <c r="DE279" s="76" t="str">
        <f t="shared" si="389"/>
        <v>Seis Pesos</v>
      </c>
      <c r="DF279" s="76" t="str">
        <f t="shared" si="390"/>
        <v xml:space="preserve">  Centavos</v>
      </c>
      <c r="DG279" s="76" t="str">
        <f t="shared" si="391"/>
        <v xml:space="preserve">  centavos</v>
      </c>
      <c r="DH279" s="76" t="str">
        <f t="shared" si="392"/>
        <v xml:space="preserve"> </v>
      </c>
      <c r="DI279" s="76" t="str">
        <f t="shared" si="393"/>
        <v/>
      </c>
      <c r="DJ279" s="76"/>
      <c r="DK279" s="76" t="str">
        <f t="shared" si="394"/>
        <v xml:space="preserve"> </v>
      </c>
      <c r="DL279" s="76" t="str">
        <f t="shared" si="395"/>
        <v/>
      </c>
      <c r="DM279" s="76"/>
      <c r="DN279" s="76" t="str">
        <f t="shared" si="396"/>
        <v xml:space="preserve"> </v>
      </c>
      <c r="DO279" s="76" t="str">
        <f t="shared" si="397"/>
        <v/>
      </c>
      <c r="DP279" s="76"/>
      <c r="DQ279" s="76" t="str">
        <f t="shared" si="398"/>
        <v xml:space="preserve"> </v>
      </c>
      <c r="DR279" s="76" t="str">
        <f t="shared" si="399"/>
        <v/>
      </c>
      <c r="DS279" s="76"/>
      <c r="DT279" s="76" t="e">
        <f t="shared" si="400"/>
        <v>#N/A</v>
      </c>
      <c r="DU279" s="76" t="str">
        <f t="shared" si="401"/>
        <v xml:space="preserve"> Pesos</v>
      </c>
      <c r="DV279" s="76" t="str">
        <f t="shared" si="402"/>
        <v xml:space="preserve"> </v>
      </c>
      <c r="DW279" s="76" t="str">
        <f t="shared" si="403"/>
        <v/>
      </c>
      <c r="DX279" s="76"/>
      <c r="DY279" s="76"/>
      <c r="DZ279" s="76"/>
      <c r="EA279" s="76" t="str">
        <f t="shared" si="404"/>
        <v xml:space="preserve"> </v>
      </c>
      <c r="EB279" s="76"/>
      <c r="EC279" s="76"/>
      <c r="ED279" s="76" t="str">
        <f t="shared" si="405"/>
        <v xml:space="preserve"> </v>
      </c>
      <c r="EE279" s="76"/>
      <c r="EF279" s="76"/>
      <c r="EG279" s="79" t="str">
        <f t="shared" si="406"/>
        <v xml:space="preserve"> </v>
      </c>
      <c r="EH279" s="76"/>
      <c r="EI279" s="76"/>
      <c r="EJ279" s="79" t="str">
        <f t="shared" si="407"/>
        <v xml:space="preserve"> </v>
      </c>
      <c r="EK279" s="76"/>
      <c r="EL279" s="76"/>
      <c r="EM279" s="79" t="str">
        <f t="shared" si="408"/>
        <v>Doscientos Setenta y Seis Pesos</v>
      </c>
      <c r="EN279" s="79"/>
      <c r="EO279" s="79" t="str">
        <f t="shared" si="409"/>
        <v xml:space="preserve"> </v>
      </c>
      <c r="EP279" s="76"/>
    </row>
    <row r="280" spans="1:146" hidden="1" x14ac:dyDescent="0.2">
      <c r="A280" s="74">
        <v>277</v>
      </c>
      <c r="B280" s="75" t="str">
        <f t="shared" si="339"/>
        <v>Doscientos Setenta y Siete Pesos M/L</v>
      </c>
      <c r="C280" s="76"/>
      <c r="D280" s="77">
        <f t="shared" si="340"/>
        <v>277</v>
      </c>
      <c r="E280" s="76" t="str">
        <f t="shared" si="341"/>
        <v/>
      </c>
      <c r="F280" s="76" t="str">
        <f t="shared" si="342"/>
        <v xml:space="preserve"> Pesos</v>
      </c>
      <c r="G280" s="76" t="str">
        <f t="shared" si="343"/>
        <v xml:space="preserve">  billones</v>
      </c>
      <c r="H280" s="76"/>
      <c r="I280" s="76" t="str">
        <f t="shared" si="344"/>
        <v xml:space="preserve"> Pesos</v>
      </c>
      <c r="J280" s="76" t="s">
        <v>79</v>
      </c>
      <c r="K280" s="76"/>
      <c r="L280" s="76" t="str">
        <f t="shared" si="345"/>
        <v xml:space="preserve"> Pesos</v>
      </c>
      <c r="M280" s="76" t="str">
        <f t="shared" si="346"/>
        <v xml:space="preserve">  millones</v>
      </c>
      <c r="N280" s="76"/>
      <c r="O280" s="76" t="str">
        <f t="shared" si="347"/>
        <v xml:space="preserve"> Pesos</v>
      </c>
      <c r="P280" s="76" t="s">
        <v>79</v>
      </c>
      <c r="Q280" s="76"/>
      <c r="R280" s="76" t="str">
        <f t="shared" si="348"/>
        <v xml:space="preserve"> y </v>
      </c>
      <c r="S280" s="76" t="str">
        <f t="shared" si="349"/>
        <v xml:space="preserve"> Pesos</v>
      </c>
      <c r="T280" s="76" t="str">
        <f t="shared" si="350"/>
        <v xml:space="preserve"> Centavos</v>
      </c>
      <c r="U280" s="76" t="str">
        <f t="shared" si="351"/>
        <v xml:space="preserve"> centavos</v>
      </c>
      <c r="V280" s="76">
        <v>15</v>
      </c>
      <c r="W280" s="76">
        <v>14</v>
      </c>
      <c r="X280" s="76">
        <v>13</v>
      </c>
      <c r="Y280" s="76">
        <v>12</v>
      </c>
      <c r="Z280" s="76">
        <v>11</v>
      </c>
      <c r="AA280" s="76">
        <v>10</v>
      </c>
      <c r="AB280" s="76">
        <v>9</v>
      </c>
      <c r="AC280" s="76">
        <f t="shared" si="410"/>
        <v>8</v>
      </c>
      <c r="AD280" s="76">
        <f t="shared" si="410"/>
        <v>7</v>
      </c>
      <c r="AE280" s="76">
        <f t="shared" si="410"/>
        <v>6</v>
      </c>
      <c r="AF280" s="76">
        <f t="shared" si="410"/>
        <v>5</v>
      </c>
      <c r="AG280" s="76">
        <f t="shared" si="410"/>
        <v>4</v>
      </c>
      <c r="AH280" s="76">
        <f t="shared" si="410"/>
        <v>3</v>
      </c>
      <c r="AI280" s="76">
        <f t="shared" si="410"/>
        <v>2</v>
      </c>
      <c r="AJ280" s="76">
        <f t="shared" si="410"/>
        <v>1</v>
      </c>
      <c r="AK280" s="76">
        <f t="shared" si="410"/>
        <v>0</v>
      </c>
      <c r="AL280" s="76">
        <f t="shared" si="410"/>
        <v>-1</v>
      </c>
      <c r="AM280" s="76">
        <f t="shared" si="410"/>
        <v>-2</v>
      </c>
      <c r="AN280" s="76"/>
      <c r="AO280" s="78">
        <f t="shared" si="334"/>
        <v>0</v>
      </c>
      <c r="AP280" s="78">
        <f t="shared" si="334"/>
        <v>0</v>
      </c>
      <c r="AQ280" s="78">
        <f t="shared" si="334"/>
        <v>0</v>
      </c>
      <c r="AR280" s="78">
        <f t="shared" si="334"/>
        <v>0</v>
      </c>
      <c r="AS280" s="78">
        <f t="shared" si="334"/>
        <v>0</v>
      </c>
      <c r="AT280" s="78">
        <f t="shared" si="334"/>
        <v>0</v>
      </c>
      <c r="AU280" s="78">
        <f t="shared" si="334"/>
        <v>0</v>
      </c>
      <c r="AV280" s="78">
        <f t="shared" si="411"/>
        <v>0</v>
      </c>
      <c r="AW280" s="78">
        <f t="shared" si="411"/>
        <v>0</v>
      </c>
      <c r="AX280" s="78">
        <f t="shared" si="411"/>
        <v>0</v>
      </c>
      <c r="AY280" s="78">
        <f t="shared" si="411"/>
        <v>0</v>
      </c>
      <c r="AZ280" s="78">
        <f t="shared" si="411"/>
        <v>0</v>
      </c>
      <c r="BA280" s="78">
        <f t="shared" si="411"/>
        <v>2</v>
      </c>
      <c r="BB280" s="78">
        <f t="shared" si="411"/>
        <v>27</v>
      </c>
      <c r="BC280" s="78">
        <f t="shared" si="411"/>
        <v>277</v>
      </c>
      <c r="BD280" s="78">
        <f t="shared" si="411"/>
        <v>2770</v>
      </c>
      <c r="BE280" s="78">
        <f t="shared" si="411"/>
        <v>27700</v>
      </c>
      <c r="BF280" s="76"/>
      <c r="BG280" s="76">
        <f t="shared" si="352"/>
        <v>0</v>
      </c>
      <c r="BH280" s="78">
        <f t="shared" si="353"/>
        <v>0</v>
      </c>
      <c r="BI280" s="78">
        <f t="shared" si="354"/>
        <v>0</v>
      </c>
      <c r="BJ280" s="78">
        <f t="shared" si="355"/>
        <v>0</v>
      </c>
      <c r="BK280" s="78">
        <f t="shared" si="356"/>
        <v>0</v>
      </c>
      <c r="BL280" s="78">
        <f t="shared" si="357"/>
        <v>0</v>
      </c>
      <c r="BM280" s="78">
        <f t="shared" si="358"/>
        <v>0</v>
      </c>
      <c r="BN280" s="78">
        <f t="shared" si="359"/>
        <v>0</v>
      </c>
      <c r="BO280" s="78">
        <f t="shared" si="360"/>
        <v>0</v>
      </c>
      <c r="BP280" s="78">
        <f t="shared" si="361"/>
        <v>0</v>
      </c>
      <c r="BQ280" s="78">
        <f t="shared" si="362"/>
        <v>0</v>
      </c>
      <c r="BR280" s="78">
        <f t="shared" si="363"/>
        <v>0</v>
      </c>
      <c r="BS280" s="78">
        <f t="shared" si="364"/>
        <v>200</v>
      </c>
      <c r="BT280" s="78">
        <f t="shared" si="365"/>
        <v>70</v>
      </c>
      <c r="BU280" s="78">
        <f t="shared" si="366"/>
        <v>7</v>
      </c>
      <c r="BV280" s="78">
        <f t="shared" si="367"/>
        <v>0</v>
      </c>
      <c r="BW280" s="78">
        <f t="shared" si="368"/>
        <v>0</v>
      </c>
      <c r="BX280" s="76"/>
      <c r="BY280" s="76"/>
      <c r="BZ280" s="78">
        <f t="shared" si="369"/>
        <v>0</v>
      </c>
      <c r="CA280" s="78"/>
      <c r="CB280" s="78"/>
      <c r="CC280" s="78">
        <f t="shared" si="370"/>
        <v>0</v>
      </c>
      <c r="CD280" s="78"/>
      <c r="CE280" s="78"/>
      <c r="CF280" s="78">
        <f t="shared" si="371"/>
        <v>0</v>
      </c>
      <c r="CG280" s="76"/>
      <c r="CH280" s="78"/>
      <c r="CI280" s="78">
        <f t="shared" si="372"/>
        <v>0</v>
      </c>
      <c r="CJ280" s="76"/>
      <c r="CK280" s="78"/>
      <c r="CL280" s="78">
        <f t="shared" si="373"/>
        <v>77</v>
      </c>
      <c r="CM280" s="76"/>
      <c r="CN280" s="78">
        <f t="shared" si="374"/>
        <v>0</v>
      </c>
      <c r="CO280" s="76"/>
      <c r="CP280" s="76"/>
      <c r="CQ280" s="76" t="str">
        <f t="shared" si="375"/>
        <v/>
      </c>
      <c r="CR280" s="76" t="str">
        <f t="shared" si="376"/>
        <v/>
      </c>
      <c r="CS280" s="76" t="str">
        <f t="shared" si="377"/>
        <v xml:space="preserve">   billones</v>
      </c>
      <c r="CT280" s="76" t="str">
        <f t="shared" si="378"/>
        <v/>
      </c>
      <c r="CU280" s="76" t="str">
        <f t="shared" si="379"/>
        <v/>
      </c>
      <c r="CV280" s="76" t="str">
        <f t="shared" si="380"/>
        <v xml:space="preserve">  mil</v>
      </c>
      <c r="CW280" s="76" t="str">
        <f t="shared" si="381"/>
        <v/>
      </c>
      <c r="CX280" s="76" t="str">
        <f t="shared" si="382"/>
        <v/>
      </c>
      <c r="CY280" s="76" t="str">
        <f t="shared" si="383"/>
        <v xml:space="preserve">   millones</v>
      </c>
      <c r="CZ280" s="76" t="str">
        <f t="shared" si="384"/>
        <v/>
      </c>
      <c r="DA280" s="76" t="str">
        <f t="shared" si="385"/>
        <v/>
      </c>
      <c r="DB280" s="76" t="str">
        <f t="shared" si="386"/>
        <v xml:space="preserve">  mil</v>
      </c>
      <c r="DC280" s="76" t="str">
        <f t="shared" si="387"/>
        <v xml:space="preserve">Doscientos </v>
      </c>
      <c r="DD280" s="76" t="str">
        <f t="shared" si="388"/>
        <v xml:space="preserve">Setenta y </v>
      </c>
      <c r="DE280" s="76" t="str">
        <f t="shared" si="389"/>
        <v>Siete Pesos</v>
      </c>
      <c r="DF280" s="76" t="str">
        <f t="shared" si="390"/>
        <v xml:space="preserve">  Centavos</v>
      </c>
      <c r="DG280" s="76" t="str">
        <f t="shared" si="391"/>
        <v xml:space="preserve">  centavos</v>
      </c>
      <c r="DH280" s="76" t="str">
        <f t="shared" si="392"/>
        <v xml:space="preserve"> </v>
      </c>
      <c r="DI280" s="76" t="str">
        <f t="shared" si="393"/>
        <v/>
      </c>
      <c r="DJ280" s="76"/>
      <c r="DK280" s="76" t="str">
        <f t="shared" si="394"/>
        <v xml:space="preserve"> </v>
      </c>
      <c r="DL280" s="76" t="str">
        <f t="shared" si="395"/>
        <v/>
      </c>
      <c r="DM280" s="76"/>
      <c r="DN280" s="76" t="str">
        <f t="shared" si="396"/>
        <v xml:space="preserve"> </v>
      </c>
      <c r="DO280" s="76" t="str">
        <f t="shared" si="397"/>
        <v/>
      </c>
      <c r="DP280" s="76"/>
      <c r="DQ280" s="76" t="str">
        <f t="shared" si="398"/>
        <v xml:space="preserve"> </v>
      </c>
      <c r="DR280" s="76" t="str">
        <f t="shared" si="399"/>
        <v/>
      </c>
      <c r="DS280" s="76"/>
      <c r="DT280" s="76" t="e">
        <f t="shared" si="400"/>
        <v>#N/A</v>
      </c>
      <c r="DU280" s="76" t="str">
        <f t="shared" si="401"/>
        <v xml:space="preserve"> Pesos</v>
      </c>
      <c r="DV280" s="76" t="str">
        <f t="shared" si="402"/>
        <v xml:space="preserve"> </v>
      </c>
      <c r="DW280" s="76" t="str">
        <f t="shared" si="403"/>
        <v/>
      </c>
      <c r="DX280" s="76"/>
      <c r="DY280" s="76"/>
      <c r="DZ280" s="76"/>
      <c r="EA280" s="76" t="str">
        <f t="shared" si="404"/>
        <v xml:space="preserve"> </v>
      </c>
      <c r="EB280" s="76"/>
      <c r="EC280" s="76"/>
      <c r="ED280" s="76" t="str">
        <f t="shared" si="405"/>
        <v xml:space="preserve"> </v>
      </c>
      <c r="EE280" s="76"/>
      <c r="EF280" s="76"/>
      <c r="EG280" s="79" t="str">
        <f t="shared" si="406"/>
        <v xml:space="preserve"> </v>
      </c>
      <c r="EH280" s="76"/>
      <c r="EI280" s="76"/>
      <c r="EJ280" s="79" t="str">
        <f t="shared" si="407"/>
        <v xml:space="preserve"> </v>
      </c>
      <c r="EK280" s="76"/>
      <c r="EL280" s="76"/>
      <c r="EM280" s="79" t="str">
        <f t="shared" si="408"/>
        <v>Doscientos Setenta y Siete Pesos</v>
      </c>
      <c r="EN280" s="79"/>
      <c r="EO280" s="79" t="str">
        <f t="shared" si="409"/>
        <v xml:space="preserve"> </v>
      </c>
      <c r="EP280" s="76"/>
    </row>
    <row r="281" spans="1:146" hidden="1" x14ac:dyDescent="0.2">
      <c r="A281" s="74">
        <v>278</v>
      </c>
      <c r="B281" s="75" t="str">
        <f t="shared" si="339"/>
        <v>Doscientos Setenta y Ocho Pesos M/L</v>
      </c>
      <c r="C281" s="76"/>
      <c r="D281" s="77">
        <f t="shared" si="340"/>
        <v>278</v>
      </c>
      <c r="E281" s="76" t="str">
        <f t="shared" si="341"/>
        <v/>
      </c>
      <c r="F281" s="76" t="str">
        <f t="shared" si="342"/>
        <v xml:space="preserve"> Pesos</v>
      </c>
      <c r="G281" s="76" t="str">
        <f t="shared" si="343"/>
        <v xml:space="preserve">  billones</v>
      </c>
      <c r="H281" s="76"/>
      <c r="I281" s="76" t="str">
        <f t="shared" si="344"/>
        <v xml:space="preserve"> Pesos</v>
      </c>
      <c r="J281" s="76" t="s">
        <v>79</v>
      </c>
      <c r="K281" s="76"/>
      <c r="L281" s="76" t="str">
        <f t="shared" si="345"/>
        <v xml:space="preserve"> Pesos</v>
      </c>
      <c r="M281" s="76" t="str">
        <f t="shared" si="346"/>
        <v xml:space="preserve">  millones</v>
      </c>
      <c r="N281" s="76"/>
      <c r="O281" s="76" t="str">
        <f t="shared" si="347"/>
        <v xml:space="preserve"> Pesos</v>
      </c>
      <c r="P281" s="76" t="s">
        <v>79</v>
      </c>
      <c r="Q281" s="76"/>
      <c r="R281" s="76" t="str">
        <f t="shared" si="348"/>
        <v xml:space="preserve"> y </v>
      </c>
      <c r="S281" s="76" t="str">
        <f t="shared" si="349"/>
        <v xml:space="preserve"> Pesos</v>
      </c>
      <c r="T281" s="76" t="str">
        <f t="shared" si="350"/>
        <v xml:space="preserve"> Centavos</v>
      </c>
      <c r="U281" s="76" t="str">
        <f t="shared" si="351"/>
        <v xml:space="preserve"> centavos</v>
      </c>
      <c r="V281" s="76">
        <v>15</v>
      </c>
      <c r="W281" s="76">
        <v>14</v>
      </c>
      <c r="X281" s="76">
        <v>13</v>
      </c>
      <c r="Y281" s="76">
        <v>12</v>
      </c>
      <c r="Z281" s="76">
        <v>11</v>
      </c>
      <c r="AA281" s="76">
        <v>10</v>
      </c>
      <c r="AB281" s="76">
        <v>9</v>
      </c>
      <c r="AC281" s="76">
        <f t="shared" si="410"/>
        <v>8</v>
      </c>
      <c r="AD281" s="76">
        <f t="shared" si="410"/>
        <v>7</v>
      </c>
      <c r="AE281" s="76">
        <f t="shared" si="410"/>
        <v>6</v>
      </c>
      <c r="AF281" s="76">
        <f t="shared" si="410"/>
        <v>5</v>
      </c>
      <c r="AG281" s="76">
        <f t="shared" si="410"/>
        <v>4</v>
      </c>
      <c r="AH281" s="76">
        <f t="shared" si="410"/>
        <v>3</v>
      </c>
      <c r="AI281" s="76">
        <f t="shared" si="410"/>
        <v>2</v>
      </c>
      <c r="AJ281" s="76">
        <f t="shared" si="410"/>
        <v>1</v>
      </c>
      <c r="AK281" s="76">
        <f t="shared" si="410"/>
        <v>0</v>
      </c>
      <c r="AL281" s="76">
        <f t="shared" si="410"/>
        <v>-1</v>
      </c>
      <c r="AM281" s="76">
        <f t="shared" si="410"/>
        <v>-2</v>
      </c>
      <c r="AN281" s="76"/>
      <c r="AO281" s="78">
        <f t="shared" si="334"/>
        <v>0</v>
      </c>
      <c r="AP281" s="78">
        <f t="shared" si="334"/>
        <v>0</v>
      </c>
      <c r="AQ281" s="78">
        <f t="shared" si="334"/>
        <v>0</v>
      </c>
      <c r="AR281" s="78">
        <f t="shared" si="334"/>
        <v>0</v>
      </c>
      <c r="AS281" s="78">
        <f t="shared" si="334"/>
        <v>0</v>
      </c>
      <c r="AT281" s="78">
        <f t="shared" si="334"/>
        <v>0</v>
      </c>
      <c r="AU281" s="78">
        <f t="shared" si="334"/>
        <v>0</v>
      </c>
      <c r="AV281" s="78">
        <f t="shared" si="411"/>
        <v>0</v>
      </c>
      <c r="AW281" s="78">
        <f t="shared" si="411"/>
        <v>0</v>
      </c>
      <c r="AX281" s="78">
        <f t="shared" si="411"/>
        <v>0</v>
      </c>
      <c r="AY281" s="78">
        <f t="shared" si="411"/>
        <v>0</v>
      </c>
      <c r="AZ281" s="78">
        <f t="shared" si="411"/>
        <v>0</v>
      </c>
      <c r="BA281" s="78">
        <f t="shared" si="411"/>
        <v>2</v>
      </c>
      <c r="BB281" s="78">
        <f t="shared" si="411"/>
        <v>27</v>
      </c>
      <c r="BC281" s="78">
        <f t="shared" si="411"/>
        <v>278</v>
      </c>
      <c r="BD281" s="78">
        <f t="shared" si="411"/>
        <v>2780</v>
      </c>
      <c r="BE281" s="78">
        <f t="shared" si="411"/>
        <v>27800</v>
      </c>
      <c r="BF281" s="76"/>
      <c r="BG281" s="76">
        <f t="shared" si="352"/>
        <v>0</v>
      </c>
      <c r="BH281" s="78">
        <f t="shared" si="353"/>
        <v>0</v>
      </c>
      <c r="BI281" s="78">
        <f t="shared" si="354"/>
        <v>0</v>
      </c>
      <c r="BJ281" s="78">
        <f t="shared" si="355"/>
        <v>0</v>
      </c>
      <c r="BK281" s="78">
        <f t="shared" si="356"/>
        <v>0</v>
      </c>
      <c r="BL281" s="78">
        <f t="shared" si="357"/>
        <v>0</v>
      </c>
      <c r="BM281" s="78">
        <f t="shared" si="358"/>
        <v>0</v>
      </c>
      <c r="BN281" s="78">
        <f t="shared" si="359"/>
        <v>0</v>
      </c>
      <c r="BO281" s="78">
        <f t="shared" si="360"/>
        <v>0</v>
      </c>
      <c r="BP281" s="78">
        <f t="shared" si="361"/>
        <v>0</v>
      </c>
      <c r="BQ281" s="78">
        <f t="shared" si="362"/>
        <v>0</v>
      </c>
      <c r="BR281" s="78">
        <f t="shared" si="363"/>
        <v>0</v>
      </c>
      <c r="BS281" s="78">
        <f t="shared" si="364"/>
        <v>200</v>
      </c>
      <c r="BT281" s="78">
        <f t="shared" si="365"/>
        <v>70</v>
      </c>
      <c r="BU281" s="78">
        <f t="shared" si="366"/>
        <v>8</v>
      </c>
      <c r="BV281" s="78">
        <f t="shared" si="367"/>
        <v>0</v>
      </c>
      <c r="BW281" s="78">
        <f t="shared" si="368"/>
        <v>0</v>
      </c>
      <c r="BX281" s="76"/>
      <c r="BY281" s="76"/>
      <c r="BZ281" s="78">
        <f t="shared" si="369"/>
        <v>0</v>
      </c>
      <c r="CA281" s="78"/>
      <c r="CB281" s="78"/>
      <c r="CC281" s="78">
        <f t="shared" si="370"/>
        <v>0</v>
      </c>
      <c r="CD281" s="78"/>
      <c r="CE281" s="78"/>
      <c r="CF281" s="78">
        <f t="shared" si="371"/>
        <v>0</v>
      </c>
      <c r="CG281" s="76"/>
      <c r="CH281" s="78"/>
      <c r="CI281" s="78">
        <f t="shared" si="372"/>
        <v>0</v>
      </c>
      <c r="CJ281" s="76"/>
      <c r="CK281" s="78"/>
      <c r="CL281" s="78">
        <f t="shared" si="373"/>
        <v>78</v>
      </c>
      <c r="CM281" s="76"/>
      <c r="CN281" s="78">
        <f t="shared" si="374"/>
        <v>0</v>
      </c>
      <c r="CO281" s="76"/>
      <c r="CP281" s="76"/>
      <c r="CQ281" s="76" t="str">
        <f t="shared" si="375"/>
        <v/>
      </c>
      <c r="CR281" s="76" t="str">
        <f t="shared" si="376"/>
        <v/>
      </c>
      <c r="CS281" s="76" t="str">
        <f t="shared" si="377"/>
        <v xml:space="preserve">   billones</v>
      </c>
      <c r="CT281" s="76" t="str">
        <f t="shared" si="378"/>
        <v/>
      </c>
      <c r="CU281" s="76" t="str">
        <f t="shared" si="379"/>
        <v/>
      </c>
      <c r="CV281" s="76" t="str">
        <f t="shared" si="380"/>
        <v xml:space="preserve">  mil</v>
      </c>
      <c r="CW281" s="76" t="str">
        <f t="shared" si="381"/>
        <v/>
      </c>
      <c r="CX281" s="76" t="str">
        <f t="shared" si="382"/>
        <v/>
      </c>
      <c r="CY281" s="76" t="str">
        <f t="shared" si="383"/>
        <v xml:space="preserve">   millones</v>
      </c>
      <c r="CZ281" s="76" t="str">
        <f t="shared" si="384"/>
        <v/>
      </c>
      <c r="DA281" s="76" t="str">
        <f t="shared" si="385"/>
        <v/>
      </c>
      <c r="DB281" s="76" t="str">
        <f t="shared" si="386"/>
        <v xml:space="preserve">  mil</v>
      </c>
      <c r="DC281" s="76" t="str">
        <f t="shared" si="387"/>
        <v xml:space="preserve">Doscientos </v>
      </c>
      <c r="DD281" s="76" t="str">
        <f t="shared" si="388"/>
        <v xml:space="preserve">Setenta y </v>
      </c>
      <c r="DE281" s="76" t="str">
        <f t="shared" si="389"/>
        <v>Ocho Pesos</v>
      </c>
      <c r="DF281" s="76" t="str">
        <f t="shared" si="390"/>
        <v xml:space="preserve">  Centavos</v>
      </c>
      <c r="DG281" s="76" t="str">
        <f t="shared" si="391"/>
        <v xml:space="preserve">  centavos</v>
      </c>
      <c r="DH281" s="76" t="str">
        <f t="shared" si="392"/>
        <v xml:space="preserve"> </v>
      </c>
      <c r="DI281" s="76" t="str">
        <f t="shared" si="393"/>
        <v/>
      </c>
      <c r="DJ281" s="76"/>
      <c r="DK281" s="76" t="str">
        <f t="shared" si="394"/>
        <v xml:space="preserve"> </v>
      </c>
      <c r="DL281" s="76" t="str">
        <f t="shared" si="395"/>
        <v/>
      </c>
      <c r="DM281" s="76"/>
      <c r="DN281" s="76" t="str">
        <f t="shared" si="396"/>
        <v xml:space="preserve"> </v>
      </c>
      <c r="DO281" s="76" t="str">
        <f t="shared" si="397"/>
        <v/>
      </c>
      <c r="DP281" s="76"/>
      <c r="DQ281" s="76" t="str">
        <f t="shared" si="398"/>
        <v xml:space="preserve"> </v>
      </c>
      <c r="DR281" s="76" t="str">
        <f t="shared" si="399"/>
        <v/>
      </c>
      <c r="DS281" s="76"/>
      <c r="DT281" s="76" t="e">
        <f t="shared" si="400"/>
        <v>#N/A</v>
      </c>
      <c r="DU281" s="76" t="str">
        <f t="shared" si="401"/>
        <v xml:space="preserve"> Pesos</v>
      </c>
      <c r="DV281" s="76" t="str">
        <f t="shared" si="402"/>
        <v xml:space="preserve"> </v>
      </c>
      <c r="DW281" s="76" t="str">
        <f t="shared" si="403"/>
        <v/>
      </c>
      <c r="DX281" s="76"/>
      <c r="DY281" s="76"/>
      <c r="DZ281" s="76"/>
      <c r="EA281" s="76" t="str">
        <f t="shared" si="404"/>
        <v xml:space="preserve"> </v>
      </c>
      <c r="EB281" s="76"/>
      <c r="EC281" s="76"/>
      <c r="ED281" s="76" t="str">
        <f t="shared" si="405"/>
        <v xml:space="preserve"> </v>
      </c>
      <c r="EE281" s="76"/>
      <c r="EF281" s="76"/>
      <c r="EG281" s="79" t="str">
        <f t="shared" si="406"/>
        <v xml:space="preserve"> </v>
      </c>
      <c r="EH281" s="76"/>
      <c r="EI281" s="76"/>
      <c r="EJ281" s="79" t="str">
        <f t="shared" si="407"/>
        <v xml:space="preserve"> </v>
      </c>
      <c r="EK281" s="76"/>
      <c r="EL281" s="76"/>
      <c r="EM281" s="79" t="str">
        <f t="shared" si="408"/>
        <v>Doscientos Setenta y Ocho Pesos</v>
      </c>
      <c r="EN281" s="79"/>
      <c r="EO281" s="79" t="str">
        <f t="shared" si="409"/>
        <v xml:space="preserve"> </v>
      </c>
      <c r="EP281" s="76"/>
    </row>
    <row r="282" spans="1:146" hidden="1" x14ac:dyDescent="0.2">
      <c r="A282" s="74">
        <v>279</v>
      </c>
      <c r="B282" s="75" t="str">
        <f t="shared" si="339"/>
        <v>Doscientos Setenta y Nueve Pesos M/L</v>
      </c>
      <c r="C282" s="76"/>
      <c r="D282" s="77">
        <f t="shared" si="340"/>
        <v>279</v>
      </c>
      <c r="E282" s="76" t="str">
        <f t="shared" si="341"/>
        <v/>
      </c>
      <c r="F282" s="76" t="str">
        <f t="shared" si="342"/>
        <v xml:space="preserve"> Pesos</v>
      </c>
      <c r="G282" s="76" t="str">
        <f t="shared" si="343"/>
        <v xml:space="preserve">  billones</v>
      </c>
      <c r="H282" s="76"/>
      <c r="I282" s="76" t="str">
        <f t="shared" si="344"/>
        <v xml:space="preserve"> Pesos</v>
      </c>
      <c r="J282" s="76" t="s">
        <v>79</v>
      </c>
      <c r="K282" s="76"/>
      <c r="L282" s="76" t="str">
        <f t="shared" si="345"/>
        <v xml:space="preserve"> Pesos</v>
      </c>
      <c r="M282" s="76" t="str">
        <f t="shared" si="346"/>
        <v xml:space="preserve">  millones</v>
      </c>
      <c r="N282" s="76"/>
      <c r="O282" s="76" t="str">
        <f t="shared" si="347"/>
        <v xml:space="preserve"> Pesos</v>
      </c>
      <c r="P282" s="76" t="s">
        <v>79</v>
      </c>
      <c r="Q282" s="76"/>
      <c r="R282" s="76" t="str">
        <f t="shared" si="348"/>
        <v xml:space="preserve"> y </v>
      </c>
      <c r="S282" s="76" t="str">
        <f t="shared" si="349"/>
        <v xml:space="preserve"> Pesos</v>
      </c>
      <c r="T282" s="76" t="str">
        <f t="shared" si="350"/>
        <v xml:space="preserve"> Centavos</v>
      </c>
      <c r="U282" s="76" t="str">
        <f t="shared" si="351"/>
        <v xml:space="preserve"> centavos</v>
      </c>
      <c r="V282" s="76">
        <v>15</v>
      </c>
      <c r="W282" s="76">
        <v>14</v>
      </c>
      <c r="X282" s="76">
        <v>13</v>
      </c>
      <c r="Y282" s="76">
        <v>12</v>
      </c>
      <c r="Z282" s="76">
        <v>11</v>
      </c>
      <c r="AA282" s="76">
        <v>10</v>
      </c>
      <c r="AB282" s="76">
        <v>9</v>
      </c>
      <c r="AC282" s="76">
        <f t="shared" si="410"/>
        <v>8</v>
      </c>
      <c r="AD282" s="76">
        <f t="shared" si="410"/>
        <v>7</v>
      </c>
      <c r="AE282" s="76">
        <f t="shared" si="410"/>
        <v>6</v>
      </c>
      <c r="AF282" s="76">
        <f t="shared" si="410"/>
        <v>5</v>
      </c>
      <c r="AG282" s="76">
        <f t="shared" si="410"/>
        <v>4</v>
      </c>
      <c r="AH282" s="76">
        <f t="shared" si="410"/>
        <v>3</v>
      </c>
      <c r="AI282" s="76">
        <f t="shared" si="410"/>
        <v>2</v>
      </c>
      <c r="AJ282" s="76">
        <f t="shared" si="410"/>
        <v>1</v>
      </c>
      <c r="AK282" s="76">
        <f t="shared" si="410"/>
        <v>0</v>
      </c>
      <c r="AL282" s="76">
        <f t="shared" si="410"/>
        <v>-1</v>
      </c>
      <c r="AM282" s="76">
        <f t="shared" si="410"/>
        <v>-2</v>
      </c>
      <c r="AN282" s="76"/>
      <c r="AO282" s="78">
        <f t="shared" si="334"/>
        <v>0</v>
      </c>
      <c r="AP282" s="78">
        <f t="shared" si="334"/>
        <v>0</v>
      </c>
      <c r="AQ282" s="78">
        <f t="shared" si="334"/>
        <v>0</v>
      </c>
      <c r="AR282" s="78">
        <f t="shared" si="334"/>
        <v>0</v>
      </c>
      <c r="AS282" s="78">
        <f t="shared" si="334"/>
        <v>0</v>
      </c>
      <c r="AT282" s="78">
        <f t="shared" si="334"/>
        <v>0</v>
      </c>
      <c r="AU282" s="78">
        <f t="shared" ref="AU282:AU310" si="412">INT($D282/10^AC282)</f>
        <v>0</v>
      </c>
      <c r="AV282" s="78">
        <f t="shared" si="411"/>
        <v>0</v>
      </c>
      <c r="AW282" s="78">
        <f t="shared" si="411"/>
        <v>0</v>
      </c>
      <c r="AX282" s="78">
        <f t="shared" si="411"/>
        <v>0</v>
      </c>
      <c r="AY282" s="78">
        <f t="shared" si="411"/>
        <v>0</v>
      </c>
      <c r="AZ282" s="78">
        <f t="shared" si="411"/>
        <v>0</v>
      </c>
      <c r="BA282" s="78">
        <f t="shared" si="411"/>
        <v>2</v>
      </c>
      <c r="BB282" s="78">
        <f t="shared" si="411"/>
        <v>27</v>
      </c>
      <c r="BC282" s="78">
        <f t="shared" si="411"/>
        <v>279</v>
      </c>
      <c r="BD282" s="78">
        <f t="shared" si="411"/>
        <v>2790</v>
      </c>
      <c r="BE282" s="78">
        <f t="shared" si="411"/>
        <v>27900</v>
      </c>
      <c r="BF282" s="76"/>
      <c r="BG282" s="76">
        <f t="shared" si="352"/>
        <v>0</v>
      </c>
      <c r="BH282" s="78">
        <f t="shared" si="353"/>
        <v>0</v>
      </c>
      <c r="BI282" s="78">
        <f t="shared" si="354"/>
        <v>0</v>
      </c>
      <c r="BJ282" s="78">
        <f t="shared" si="355"/>
        <v>0</v>
      </c>
      <c r="BK282" s="78">
        <f t="shared" si="356"/>
        <v>0</v>
      </c>
      <c r="BL282" s="78">
        <f t="shared" si="357"/>
        <v>0</v>
      </c>
      <c r="BM282" s="78">
        <f t="shared" si="358"/>
        <v>0</v>
      </c>
      <c r="BN282" s="78">
        <f t="shared" si="359"/>
        <v>0</v>
      </c>
      <c r="BO282" s="78">
        <f t="shared" si="360"/>
        <v>0</v>
      </c>
      <c r="BP282" s="78">
        <f t="shared" si="361"/>
        <v>0</v>
      </c>
      <c r="BQ282" s="78">
        <f t="shared" si="362"/>
        <v>0</v>
      </c>
      <c r="BR282" s="78">
        <f t="shared" si="363"/>
        <v>0</v>
      </c>
      <c r="BS282" s="78">
        <f t="shared" si="364"/>
        <v>200</v>
      </c>
      <c r="BT282" s="78">
        <f t="shared" si="365"/>
        <v>70</v>
      </c>
      <c r="BU282" s="78">
        <f t="shared" si="366"/>
        <v>9</v>
      </c>
      <c r="BV282" s="78">
        <f t="shared" si="367"/>
        <v>0</v>
      </c>
      <c r="BW282" s="78">
        <f t="shared" si="368"/>
        <v>0</v>
      </c>
      <c r="BX282" s="76"/>
      <c r="BY282" s="76"/>
      <c r="BZ282" s="78">
        <f t="shared" si="369"/>
        <v>0</v>
      </c>
      <c r="CA282" s="78"/>
      <c r="CB282" s="78"/>
      <c r="CC282" s="78">
        <f t="shared" si="370"/>
        <v>0</v>
      </c>
      <c r="CD282" s="78"/>
      <c r="CE282" s="78"/>
      <c r="CF282" s="78">
        <f t="shared" si="371"/>
        <v>0</v>
      </c>
      <c r="CG282" s="76"/>
      <c r="CH282" s="78"/>
      <c r="CI282" s="78">
        <f t="shared" si="372"/>
        <v>0</v>
      </c>
      <c r="CJ282" s="76"/>
      <c r="CK282" s="78"/>
      <c r="CL282" s="78">
        <f t="shared" si="373"/>
        <v>79</v>
      </c>
      <c r="CM282" s="76"/>
      <c r="CN282" s="78">
        <f t="shared" si="374"/>
        <v>0</v>
      </c>
      <c r="CO282" s="76"/>
      <c r="CP282" s="76"/>
      <c r="CQ282" s="76" t="str">
        <f t="shared" si="375"/>
        <v/>
      </c>
      <c r="CR282" s="76" t="str">
        <f t="shared" si="376"/>
        <v/>
      </c>
      <c r="CS282" s="76" t="str">
        <f t="shared" si="377"/>
        <v xml:space="preserve">   billones</v>
      </c>
      <c r="CT282" s="76" t="str">
        <f t="shared" si="378"/>
        <v/>
      </c>
      <c r="CU282" s="76" t="str">
        <f t="shared" si="379"/>
        <v/>
      </c>
      <c r="CV282" s="76" t="str">
        <f t="shared" si="380"/>
        <v xml:space="preserve">  mil</v>
      </c>
      <c r="CW282" s="76" t="str">
        <f t="shared" si="381"/>
        <v/>
      </c>
      <c r="CX282" s="76" t="str">
        <f t="shared" si="382"/>
        <v/>
      </c>
      <c r="CY282" s="76" t="str">
        <f t="shared" si="383"/>
        <v xml:space="preserve">   millones</v>
      </c>
      <c r="CZ282" s="76" t="str">
        <f t="shared" si="384"/>
        <v/>
      </c>
      <c r="DA282" s="76" t="str">
        <f t="shared" si="385"/>
        <v/>
      </c>
      <c r="DB282" s="76" t="str">
        <f t="shared" si="386"/>
        <v xml:space="preserve">  mil</v>
      </c>
      <c r="DC282" s="76" t="str">
        <f t="shared" si="387"/>
        <v xml:space="preserve">Doscientos </v>
      </c>
      <c r="DD282" s="76" t="str">
        <f t="shared" si="388"/>
        <v xml:space="preserve">Setenta y </v>
      </c>
      <c r="DE282" s="76" t="str">
        <f t="shared" si="389"/>
        <v>Nueve Pesos</v>
      </c>
      <c r="DF282" s="76" t="str">
        <f t="shared" si="390"/>
        <v xml:space="preserve">  Centavos</v>
      </c>
      <c r="DG282" s="76" t="str">
        <f t="shared" si="391"/>
        <v xml:space="preserve">  centavos</v>
      </c>
      <c r="DH282" s="76" t="str">
        <f t="shared" si="392"/>
        <v xml:space="preserve"> </v>
      </c>
      <c r="DI282" s="76" t="str">
        <f t="shared" si="393"/>
        <v/>
      </c>
      <c r="DJ282" s="76"/>
      <c r="DK282" s="76" t="str">
        <f t="shared" si="394"/>
        <v xml:space="preserve"> </v>
      </c>
      <c r="DL282" s="76" t="str">
        <f t="shared" si="395"/>
        <v/>
      </c>
      <c r="DM282" s="76"/>
      <c r="DN282" s="76" t="str">
        <f t="shared" si="396"/>
        <v xml:space="preserve"> </v>
      </c>
      <c r="DO282" s="76" t="str">
        <f t="shared" si="397"/>
        <v/>
      </c>
      <c r="DP282" s="76"/>
      <c r="DQ282" s="76" t="str">
        <f t="shared" si="398"/>
        <v xml:space="preserve"> </v>
      </c>
      <c r="DR282" s="76" t="str">
        <f t="shared" si="399"/>
        <v/>
      </c>
      <c r="DS282" s="76"/>
      <c r="DT282" s="76" t="e">
        <f t="shared" si="400"/>
        <v>#N/A</v>
      </c>
      <c r="DU282" s="76" t="str">
        <f t="shared" si="401"/>
        <v xml:space="preserve"> Pesos</v>
      </c>
      <c r="DV282" s="76" t="str">
        <f t="shared" si="402"/>
        <v xml:space="preserve"> </v>
      </c>
      <c r="DW282" s="76" t="str">
        <f t="shared" si="403"/>
        <v/>
      </c>
      <c r="DX282" s="76"/>
      <c r="DY282" s="76"/>
      <c r="DZ282" s="76"/>
      <c r="EA282" s="76" t="str">
        <f t="shared" si="404"/>
        <v xml:space="preserve"> </v>
      </c>
      <c r="EB282" s="76"/>
      <c r="EC282" s="76"/>
      <c r="ED282" s="76" t="str">
        <f t="shared" si="405"/>
        <v xml:space="preserve"> </v>
      </c>
      <c r="EE282" s="76"/>
      <c r="EF282" s="76"/>
      <c r="EG282" s="79" t="str">
        <f t="shared" si="406"/>
        <v xml:space="preserve"> </v>
      </c>
      <c r="EH282" s="76"/>
      <c r="EI282" s="76"/>
      <c r="EJ282" s="79" t="str">
        <f t="shared" si="407"/>
        <v xml:space="preserve"> </v>
      </c>
      <c r="EK282" s="76"/>
      <c r="EL282" s="76"/>
      <c r="EM282" s="79" t="str">
        <f t="shared" si="408"/>
        <v>Doscientos Setenta y Nueve Pesos</v>
      </c>
      <c r="EN282" s="79"/>
      <c r="EO282" s="79" t="str">
        <f t="shared" si="409"/>
        <v xml:space="preserve"> </v>
      </c>
      <c r="EP282" s="76"/>
    </row>
    <row r="283" spans="1:146" hidden="1" x14ac:dyDescent="0.2">
      <c r="A283" s="74">
        <v>280</v>
      </c>
      <c r="B283" s="75" t="str">
        <f t="shared" si="339"/>
        <v>Doscientos Ochenta Pesos M/L</v>
      </c>
      <c r="C283" s="76"/>
      <c r="D283" s="77">
        <f t="shared" si="340"/>
        <v>280</v>
      </c>
      <c r="E283" s="76" t="str">
        <f t="shared" si="341"/>
        <v/>
      </c>
      <c r="F283" s="76" t="str">
        <f t="shared" si="342"/>
        <v xml:space="preserve"> Pesos</v>
      </c>
      <c r="G283" s="76" t="str">
        <f t="shared" si="343"/>
        <v xml:space="preserve">  billones</v>
      </c>
      <c r="H283" s="76"/>
      <c r="I283" s="76" t="str">
        <f t="shared" si="344"/>
        <v xml:space="preserve"> Pesos</v>
      </c>
      <c r="J283" s="76" t="s">
        <v>79</v>
      </c>
      <c r="K283" s="76"/>
      <c r="L283" s="76" t="str">
        <f t="shared" si="345"/>
        <v xml:space="preserve"> Pesos</v>
      </c>
      <c r="M283" s="76" t="str">
        <f t="shared" si="346"/>
        <v xml:space="preserve">  millones</v>
      </c>
      <c r="N283" s="76"/>
      <c r="O283" s="76" t="str">
        <f t="shared" si="347"/>
        <v xml:space="preserve"> Pesos</v>
      </c>
      <c r="P283" s="76" t="s">
        <v>79</v>
      </c>
      <c r="Q283" s="76"/>
      <c r="R283" s="76" t="str">
        <f t="shared" si="348"/>
        <v xml:space="preserve"> Pesos</v>
      </c>
      <c r="S283" s="76" t="str">
        <f t="shared" si="349"/>
        <v xml:space="preserve"> Pesos</v>
      </c>
      <c r="T283" s="76" t="str">
        <f t="shared" si="350"/>
        <v xml:space="preserve"> Centavos</v>
      </c>
      <c r="U283" s="76" t="str">
        <f t="shared" si="351"/>
        <v xml:space="preserve"> centavos</v>
      </c>
      <c r="V283" s="76">
        <v>15</v>
      </c>
      <c r="W283" s="76">
        <v>14</v>
      </c>
      <c r="X283" s="76">
        <v>13</v>
      </c>
      <c r="Y283" s="76">
        <v>12</v>
      </c>
      <c r="Z283" s="76">
        <v>11</v>
      </c>
      <c r="AA283" s="76">
        <v>10</v>
      </c>
      <c r="AB283" s="76">
        <v>9</v>
      </c>
      <c r="AC283" s="76">
        <f t="shared" si="410"/>
        <v>8</v>
      </c>
      <c r="AD283" s="76">
        <f t="shared" si="410"/>
        <v>7</v>
      </c>
      <c r="AE283" s="76">
        <f t="shared" si="410"/>
        <v>6</v>
      </c>
      <c r="AF283" s="76">
        <f t="shared" si="410"/>
        <v>5</v>
      </c>
      <c r="AG283" s="76">
        <f t="shared" si="410"/>
        <v>4</v>
      </c>
      <c r="AH283" s="76">
        <f t="shared" si="410"/>
        <v>3</v>
      </c>
      <c r="AI283" s="76">
        <f t="shared" si="410"/>
        <v>2</v>
      </c>
      <c r="AJ283" s="76">
        <f t="shared" si="410"/>
        <v>1</v>
      </c>
      <c r="AK283" s="76">
        <f t="shared" si="410"/>
        <v>0</v>
      </c>
      <c r="AL283" s="76">
        <f t="shared" si="410"/>
        <v>-1</v>
      </c>
      <c r="AM283" s="76">
        <f t="shared" si="410"/>
        <v>-2</v>
      </c>
      <c r="AN283" s="76"/>
      <c r="AO283" s="78">
        <f t="shared" ref="AO283:AT310" si="413">INT($D283/10^W283)</f>
        <v>0</v>
      </c>
      <c r="AP283" s="78">
        <f t="shared" si="413"/>
        <v>0</v>
      </c>
      <c r="AQ283" s="78">
        <f t="shared" si="413"/>
        <v>0</v>
      </c>
      <c r="AR283" s="78">
        <f t="shared" si="413"/>
        <v>0</v>
      </c>
      <c r="AS283" s="78">
        <f t="shared" si="413"/>
        <v>0</v>
      </c>
      <c r="AT283" s="78">
        <f t="shared" si="413"/>
        <v>0</v>
      </c>
      <c r="AU283" s="78">
        <f t="shared" si="412"/>
        <v>0</v>
      </c>
      <c r="AV283" s="78">
        <f t="shared" si="411"/>
        <v>0</v>
      </c>
      <c r="AW283" s="78">
        <f t="shared" si="411"/>
        <v>0</v>
      </c>
      <c r="AX283" s="78">
        <f t="shared" si="411"/>
        <v>0</v>
      </c>
      <c r="AY283" s="78">
        <f t="shared" si="411"/>
        <v>0</v>
      </c>
      <c r="AZ283" s="78">
        <f t="shared" si="411"/>
        <v>0</v>
      </c>
      <c r="BA283" s="78">
        <f t="shared" si="411"/>
        <v>2</v>
      </c>
      <c r="BB283" s="78">
        <f t="shared" si="411"/>
        <v>28</v>
      </c>
      <c r="BC283" s="78">
        <f t="shared" si="411"/>
        <v>280</v>
      </c>
      <c r="BD283" s="78">
        <f t="shared" si="411"/>
        <v>2800</v>
      </c>
      <c r="BE283" s="78">
        <f t="shared" si="411"/>
        <v>28000</v>
      </c>
      <c r="BF283" s="76"/>
      <c r="BG283" s="76">
        <f t="shared" si="352"/>
        <v>0</v>
      </c>
      <c r="BH283" s="78">
        <f t="shared" si="353"/>
        <v>0</v>
      </c>
      <c r="BI283" s="78">
        <f t="shared" si="354"/>
        <v>0</v>
      </c>
      <c r="BJ283" s="78">
        <f t="shared" si="355"/>
        <v>0</v>
      </c>
      <c r="BK283" s="78">
        <f t="shared" si="356"/>
        <v>0</v>
      </c>
      <c r="BL283" s="78">
        <f t="shared" si="357"/>
        <v>0</v>
      </c>
      <c r="BM283" s="78">
        <f t="shared" si="358"/>
        <v>0</v>
      </c>
      <c r="BN283" s="78">
        <f t="shared" si="359"/>
        <v>0</v>
      </c>
      <c r="BO283" s="78">
        <f t="shared" si="360"/>
        <v>0</v>
      </c>
      <c r="BP283" s="78">
        <f t="shared" si="361"/>
        <v>0</v>
      </c>
      <c r="BQ283" s="78">
        <f t="shared" si="362"/>
        <v>0</v>
      </c>
      <c r="BR283" s="78">
        <f t="shared" si="363"/>
        <v>0</v>
      </c>
      <c r="BS283" s="78">
        <f t="shared" si="364"/>
        <v>200</v>
      </c>
      <c r="BT283" s="78">
        <f t="shared" si="365"/>
        <v>80</v>
      </c>
      <c r="BU283" s="78">
        <f t="shared" si="366"/>
        <v>0</v>
      </c>
      <c r="BV283" s="78">
        <f t="shared" si="367"/>
        <v>0</v>
      </c>
      <c r="BW283" s="78">
        <f t="shared" si="368"/>
        <v>0</v>
      </c>
      <c r="BX283" s="76"/>
      <c r="BY283" s="76"/>
      <c r="BZ283" s="78">
        <f t="shared" si="369"/>
        <v>0</v>
      </c>
      <c r="CA283" s="78"/>
      <c r="CB283" s="78"/>
      <c r="CC283" s="78">
        <f t="shared" si="370"/>
        <v>0</v>
      </c>
      <c r="CD283" s="78"/>
      <c r="CE283" s="78"/>
      <c r="CF283" s="78">
        <f t="shared" si="371"/>
        <v>0</v>
      </c>
      <c r="CG283" s="76"/>
      <c r="CH283" s="78"/>
      <c r="CI283" s="78">
        <f t="shared" si="372"/>
        <v>0</v>
      </c>
      <c r="CJ283" s="76"/>
      <c r="CK283" s="78"/>
      <c r="CL283" s="78">
        <f t="shared" si="373"/>
        <v>80</v>
      </c>
      <c r="CM283" s="76"/>
      <c r="CN283" s="78">
        <f t="shared" si="374"/>
        <v>0</v>
      </c>
      <c r="CO283" s="76"/>
      <c r="CP283" s="76"/>
      <c r="CQ283" s="76" t="str">
        <f t="shared" si="375"/>
        <v/>
      </c>
      <c r="CR283" s="76" t="str">
        <f t="shared" si="376"/>
        <v/>
      </c>
      <c r="CS283" s="76" t="str">
        <f t="shared" si="377"/>
        <v xml:space="preserve">   billones</v>
      </c>
      <c r="CT283" s="76" t="str">
        <f t="shared" si="378"/>
        <v/>
      </c>
      <c r="CU283" s="76" t="str">
        <f t="shared" si="379"/>
        <v/>
      </c>
      <c r="CV283" s="76" t="str">
        <f t="shared" si="380"/>
        <v xml:space="preserve">  mil</v>
      </c>
      <c r="CW283" s="76" t="str">
        <f t="shared" si="381"/>
        <v/>
      </c>
      <c r="CX283" s="76" t="str">
        <f t="shared" si="382"/>
        <v/>
      </c>
      <c r="CY283" s="76" t="str">
        <f t="shared" si="383"/>
        <v xml:space="preserve">   millones</v>
      </c>
      <c r="CZ283" s="76" t="str">
        <f t="shared" si="384"/>
        <v/>
      </c>
      <c r="DA283" s="76" t="str">
        <f t="shared" si="385"/>
        <v/>
      </c>
      <c r="DB283" s="76" t="str">
        <f t="shared" si="386"/>
        <v xml:space="preserve">  mil</v>
      </c>
      <c r="DC283" s="76" t="str">
        <f t="shared" si="387"/>
        <v xml:space="preserve">Doscientos </v>
      </c>
      <c r="DD283" s="76" t="str">
        <f t="shared" si="388"/>
        <v>Ochenta Pesos</v>
      </c>
      <c r="DE283" s="76" t="str">
        <f t="shared" si="389"/>
        <v xml:space="preserve">  Pesos</v>
      </c>
      <c r="DF283" s="76" t="str">
        <f t="shared" si="390"/>
        <v xml:space="preserve">  Centavos</v>
      </c>
      <c r="DG283" s="76" t="str">
        <f t="shared" si="391"/>
        <v xml:space="preserve">  centavos</v>
      </c>
      <c r="DH283" s="76" t="str">
        <f t="shared" si="392"/>
        <v xml:space="preserve"> </v>
      </c>
      <c r="DI283" s="76" t="str">
        <f t="shared" si="393"/>
        <v/>
      </c>
      <c r="DJ283" s="76"/>
      <c r="DK283" s="76" t="str">
        <f t="shared" si="394"/>
        <v xml:space="preserve"> </v>
      </c>
      <c r="DL283" s="76" t="str">
        <f t="shared" si="395"/>
        <v/>
      </c>
      <c r="DM283" s="76"/>
      <c r="DN283" s="76" t="str">
        <f t="shared" si="396"/>
        <v xml:space="preserve"> </v>
      </c>
      <c r="DO283" s="76" t="str">
        <f t="shared" si="397"/>
        <v/>
      </c>
      <c r="DP283" s="76"/>
      <c r="DQ283" s="76" t="str">
        <f t="shared" si="398"/>
        <v xml:space="preserve"> </v>
      </c>
      <c r="DR283" s="76" t="str">
        <f t="shared" si="399"/>
        <v/>
      </c>
      <c r="DS283" s="76"/>
      <c r="DT283" s="76" t="str">
        <f t="shared" si="400"/>
        <v>Ochenta</v>
      </c>
      <c r="DU283" s="76" t="str">
        <f t="shared" si="401"/>
        <v xml:space="preserve"> Pesos</v>
      </c>
      <c r="DV283" s="76" t="str">
        <f t="shared" si="402"/>
        <v xml:space="preserve"> </v>
      </c>
      <c r="DW283" s="76" t="str">
        <f t="shared" si="403"/>
        <v/>
      </c>
      <c r="DX283" s="76"/>
      <c r="DY283" s="76"/>
      <c r="DZ283" s="76"/>
      <c r="EA283" s="76" t="str">
        <f t="shared" si="404"/>
        <v xml:space="preserve"> </v>
      </c>
      <c r="EB283" s="76"/>
      <c r="EC283" s="76"/>
      <c r="ED283" s="76" t="str">
        <f t="shared" si="405"/>
        <v xml:space="preserve"> </v>
      </c>
      <c r="EE283" s="76"/>
      <c r="EF283" s="76"/>
      <c r="EG283" s="79" t="str">
        <f t="shared" si="406"/>
        <v xml:space="preserve"> </v>
      </c>
      <c r="EH283" s="76"/>
      <c r="EI283" s="76"/>
      <c r="EJ283" s="79" t="str">
        <f t="shared" si="407"/>
        <v xml:space="preserve"> </v>
      </c>
      <c r="EK283" s="76"/>
      <c r="EL283" s="76"/>
      <c r="EM283" s="79" t="str">
        <f t="shared" si="408"/>
        <v>Doscientos Ochenta Pesos</v>
      </c>
      <c r="EN283" s="79"/>
      <c r="EO283" s="79" t="str">
        <f t="shared" si="409"/>
        <v xml:space="preserve"> </v>
      </c>
      <c r="EP283" s="76"/>
    </row>
    <row r="284" spans="1:146" hidden="1" x14ac:dyDescent="0.2">
      <c r="A284" s="74">
        <v>281</v>
      </c>
      <c r="B284" s="75" t="str">
        <f t="shared" si="339"/>
        <v>Doscientos Ochenta y Un Pesos M/L</v>
      </c>
      <c r="C284" s="76"/>
      <c r="D284" s="77">
        <f t="shared" si="340"/>
        <v>281</v>
      </c>
      <c r="E284" s="76" t="str">
        <f t="shared" si="341"/>
        <v/>
      </c>
      <c r="F284" s="76" t="str">
        <f t="shared" si="342"/>
        <v xml:space="preserve"> Pesos</v>
      </c>
      <c r="G284" s="76" t="str">
        <f t="shared" si="343"/>
        <v xml:space="preserve">  billones</v>
      </c>
      <c r="H284" s="76"/>
      <c r="I284" s="76" t="str">
        <f t="shared" si="344"/>
        <v xml:space="preserve"> Pesos</v>
      </c>
      <c r="J284" s="76" t="s">
        <v>79</v>
      </c>
      <c r="K284" s="76"/>
      <c r="L284" s="76" t="str">
        <f t="shared" si="345"/>
        <v xml:space="preserve"> Pesos</v>
      </c>
      <c r="M284" s="76" t="str">
        <f t="shared" si="346"/>
        <v xml:space="preserve">  millones</v>
      </c>
      <c r="N284" s="76"/>
      <c r="O284" s="76" t="str">
        <f t="shared" si="347"/>
        <v xml:space="preserve"> Pesos</v>
      </c>
      <c r="P284" s="76" t="s">
        <v>79</v>
      </c>
      <c r="Q284" s="76"/>
      <c r="R284" s="76" t="str">
        <f t="shared" si="348"/>
        <v xml:space="preserve"> y </v>
      </c>
      <c r="S284" s="76" t="str">
        <f t="shared" si="349"/>
        <v xml:space="preserve"> Pesos</v>
      </c>
      <c r="T284" s="76" t="str">
        <f t="shared" si="350"/>
        <v xml:space="preserve"> Centavos</v>
      </c>
      <c r="U284" s="76" t="str">
        <f t="shared" si="351"/>
        <v xml:space="preserve"> centavos</v>
      </c>
      <c r="V284" s="76">
        <v>15</v>
      </c>
      <c r="W284" s="76">
        <v>14</v>
      </c>
      <c r="X284" s="76">
        <v>13</v>
      </c>
      <c r="Y284" s="76">
        <v>12</v>
      </c>
      <c r="Z284" s="76">
        <v>11</v>
      </c>
      <c r="AA284" s="76">
        <v>10</v>
      </c>
      <c r="AB284" s="76">
        <v>9</v>
      </c>
      <c r="AC284" s="76">
        <f t="shared" si="410"/>
        <v>8</v>
      </c>
      <c r="AD284" s="76">
        <f t="shared" si="410"/>
        <v>7</v>
      </c>
      <c r="AE284" s="76">
        <f t="shared" si="410"/>
        <v>6</v>
      </c>
      <c r="AF284" s="76">
        <f t="shared" si="410"/>
        <v>5</v>
      </c>
      <c r="AG284" s="76">
        <f t="shared" si="410"/>
        <v>4</v>
      </c>
      <c r="AH284" s="76">
        <f t="shared" si="410"/>
        <v>3</v>
      </c>
      <c r="AI284" s="76">
        <f t="shared" si="410"/>
        <v>2</v>
      </c>
      <c r="AJ284" s="76">
        <f t="shared" si="410"/>
        <v>1</v>
      </c>
      <c r="AK284" s="76">
        <f t="shared" si="410"/>
        <v>0</v>
      </c>
      <c r="AL284" s="76">
        <f t="shared" si="410"/>
        <v>-1</v>
      </c>
      <c r="AM284" s="76">
        <f t="shared" si="410"/>
        <v>-2</v>
      </c>
      <c r="AN284" s="76"/>
      <c r="AO284" s="78">
        <f t="shared" si="413"/>
        <v>0</v>
      </c>
      <c r="AP284" s="78">
        <f t="shared" si="413"/>
        <v>0</v>
      </c>
      <c r="AQ284" s="78">
        <f t="shared" si="413"/>
        <v>0</v>
      </c>
      <c r="AR284" s="78">
        <f t="shared" si="413"/>
        <v>0</v>
      </c>
      <c r="AS284" s="78">
        <f t="shared" si="413"/>
        <v>0</v>
      </c>
      <c r="AT284" s="78">
        <f t="shared" si="413"/>
        <v>0</v>
      </c>
      <c r="AU284" s="78">
        <f t="shared" si="412"/>
        <v>0</v>
      </c>
      <c r="AV284" s="78">
        <f t="shared" si="411"/>
        <v>0</v>
      </c>
      <c r="AW284" s="78">
        <f t="shared" si="411"/>
        <v>0</v>
      </c>
      <c r="AX284" s="78">
        <f t="shared" si="411"/>
        <v>0</v>
      </c>
      <c r="AY284" s="78">
        <f t="shared" si="411"/>
        <v>0</v>
      </c>
      <c r="AZ284" s="78">
        <f t="shared" si="411"/>
        <v>0</v>
      </c>
      <c r="BA284" s="78">
        <f t="shared" si="411"/>
        <v>2</v>
      </c>
      <c r="BB284" s="78">
        <f t="shared" si="411"/>
        <v>28</v>
      </c>
      <c r="BC284" s="78">
        <f t="shared" si="411"/>
        <v>281</v>
      </c>
      <c r="BD284" s="78">
        <f t="shared" si="411"/>
        <v>2810</v>
      </c>
      <c r="BE284" s="78">
        <f t="shared" si="411"/>
        <v>28100</v>
      </c>
      <c r="BF284" s="76"/>
      <c r="BG284" s="76">
        <f t="shared" si="352"/>
        <v>0</v>
      </c>
      <c r="BH284" s="78">
        <f t="shared" si="353"/>
        <v>0</v>
      </c>
      <c r="BI284" s="78">
        <f t="shared" si="354"/>
        <v>0</v>
      </c>
      <c r="BJ284" s="78">
        <f t="shared" si="355"/>
        <v>0</v>
      </c>
      <c r="BK284" s="78">
        <f t="shared" si="356"/>
        <v>0</v>
      </c>
      <c r="BL284" s="78">
        <f t="shared" si="357"/>
        <v>0</v>
      </c>
      <c r="BM284" s="78">
        <f t="shared" si="358"/>
        <v>0</v>
      </c>
      <c r="BN284" s="78">
        <f t="shared" si="359"/>
        <v>0</v>
      </c>
      <c r="BO284" s="78">
        <f t="shared" si="360"/>
        <v>0</v>
      </c>
      <c r="BP284" s="78">
        <f t="shared" si="361"/>
        <v>0</v>
      </c>
      <c r="BQ284" s="78">
        <f t="shared" si="362"/>
        <v>0</v>
      </c>
      <c r="BR284" s="78">
        <f t="shared" si="363"/>
        <v>0</v>
      </c>
      <c r="BS284" s="78">
        <f t="shared" si="364"/>
        <v>200</v>
      </c>
      <c r="BT284" s="78">
        <f t="shared" si="365"/>
        <v>80</v>
      </c>
      <c r="BU284" s="78">
        <f t="shared" si="366"/>
        <v>1</v>
      </c>
      <c r="BV284" s="78">
        <f t="shared" si="367"/>
        <v>0</v>
      </c>
      <c r="BW284" s="78">
        <f t="shared" si="368"/>
        <v>0</v>
      </c>
      <c r="BX284" s="76"/>
      <c r="BY284" s="76"/>
      <c r="BZ284" s="78">
        <f t="shared" si="369"/>
        <v>0</v>
      </c>
      <c r="CA284" s="78"/>
      <c r="CB284" s="78"/>
      <c r="CC284" s="78">
        <f t="shared" si="370"/>
        <v>0</v>
      </c>
      <c r="CD284" s="78"/>
      <c r="CE284" s="78"/>
      <c r="CF284" s="78">
        <f t="shared" si="371"/>
        <v>0</v>
      </c>
      <c r="CG284" s="76"/>
      <c r="CH284" s="78"/>
      <c r="CI284" s="78">
        <f t="shared" si="372"/>
        <v>0</v>
      </c>
      <c r="CJ284" s="76"/>
      <c r="CK284" s="78"/>
      <c r="CL284" s="78">
        <f t="shared" si="373"/>
        <v>81</v>
      </c>
      <c r="CM284" s="76"/>
      <c r="CN284" s="78">
        <f t="shared" si="374"/>
        <v>0</v>
      </c>
      <c r="CO284" s="76"/>
      <c r="CP284" s="76"/>
      <c r="CQ284" s="76" t="str">
        <f t="shared" si="375"/>
        <v/>
      </c>
      <c r="CR284" s="76" t="str">
        <f t="shared" si="376"/>
        <v/>
      </c>
      <c r="CS284" s="76" t="str">
        <f t="shared" si="377"/>
        <v xml:space="preserve">   billones</v>
      </c>
      <c r="CT284" s="76" t="str">
        <f t="shared" si="378"/>
        <v/>
      </c>
      <c r="CU284" s="76" t="str">
        <f t="shared" si="379"/>
        <v/>
      </c>
      <c r="CV284" s="76" t="str">
        <f t="shared" si="380"/>
        <v xml:space="preserve">  mil</v>
      </c>
      <c r="CW284" s="76" t="str">
        <f t="shared" si="381"/>
        <v/>
      </c>
      <c r="CX284" s="76" t="str">
        <f t="shared" si="382"/>
        <v/>
      </c>
      <c r="CY284" s="76" t="str">
        <f t="shared" si="383"/>
        <v xml:space="preserve">   millones</v>
      </c>
      <c r="CZ284" s="76" t="str">
        <f t="shared" si="384"/>
        <v/>
      </c>
      <c r="DA284" s="76" t="str">
        <f t="shared" si="385"/>
        <v/>
      </c>
      <c r="DB284" s="76" t="str">
        <f t="shared" si="386"/>
        <v xml:space="preserve">  mil</v>
      </c>
      <c r="DC284" s="76" t="str">
        <f t="shared" si="387"/>
        <v xml:space="preserve">Doscientos </v>
      </c>
      <c r="DD284" s="76" t="str">
        <f t="shared" si="388"/>
        <v xml:space="preserve">Ochenta y </v>
      </c>
      <c r="DE284" s="76" t="str">
        <f t="shared" si="389"/>
        <v>Un Pesos</v>
      </c>
      <c r="DF284" s="76" t="str">
        <f t="shared" si="390"/>
        <v xml:space="preserve">  Centavos</v>
      </c>
      <c r="DG284" s="76" t="str">
        <f t="shared" si="391"/>
        <v xml:space="preserve">  centavos</v>
      </c>
      <c r="DH284" s="76" t="str">
        <f t="shared" si="392"/>
        <v xml:space="preserve"> </v>
      </c>
      <c r="DI284" s="76" t="str">
        <f t="shared" si="393"/>
        <v/>
      </c>
      <c r="DJ284" s="76"/>
      <c r="DK284" s="76" t="str">
        <f t="shared" si="394"/>
        <v xml:space="preserve"> </v>
      </c>
      <c r="DL284" s="76" t="str">
        <f t="shared" si="395"/>
        <v/>
      </c>
      <c r="DM284" s="76"/>
      <c r="DN284" s="76" t="str">
        <f t="shared" si="396"/>
        <v xml:space="preserve"> </v>
      </c>
      <c r="DO284" s="76" t="str">
        <f t="shared" si="397"/>
        <v/>
      </c>
      <c r="DP284" s="76"/>
      <c r="DQ284" s="76" t="str">
        <f t="shared" si="398"/>
        <v xml:space="preserve"> </v>
      </c>
      <c r="DR284" s="76" t="str">
        <f t="shared" si="399"/>
        <v/>
      </c>
      <c r="DS284" s="76"/>
      <c r="DT284" s="76" t="e">
        <f t="shared" si="400"/>
        <v>#N/A</v>
      </c>
      <c r="DU284" s="76" t="str">
        <f t="shared" si="401"/>
        <v xml:space="preserve"> Pesos</v>
      </c>
      <c r="DV284" s="76" t="str">
        <f t="shared" si="402"/>
        <v xml:space="preserve"> </v>
      </c>
      <c r="DW284" s="76" t="str">
        <f t="shared" si="403"/>
        <v/>
      </c>
      <c r="DX284" s="76"/>
      <c r="DY284" s="76"/>
      <c r="DZ284" s="76"/>
      <c r="EA284" s="76" t="str">
        <f t="shared" si="404"/>
        <v xml:space="preserve"> </v>
      </c>
      <c r="EB284" s="76"/>
      <c r="EC284" s="76"/>
      <c r="ED284" s="76" t="str">
        <f t="shared" si="405"/>
        <v xml:space="preserve"> </v>
      </c>
      <c r="EE284" s="76"/>
      <c r="EF284" s="76"/>
      <c r="EG284" s="79" t="str">
        <f t="shared" si="406"/>
        <v xml:space="preserve"> </v>
      </c>
      <c r="EH284" s="76"/>
      <c r="EI284" s="76"/>
      <c r="EJ284" s="79" t="str">
        <f t="shared" si="407"/>
        <v xml:space="preserve"> </v>
      </c>
      <c r="EK284" s="76"/>
      <c r="EL284" s="76"/>
      <c r="EM284" s="79" t="str">
        <f t="shared" si="408"/>
        <v>Doscientos Ochenta y Un Pesos</v>
      </c>
      <c r="EN284" s="79"/>
      <c r="EO284" s="79" t="str">
        <f t="shared" si="409"/>
        <v xml:space="preserve"> </v>
      </c>
      <c r="EP284" s="76"/>
    </row>
    <row r="285" spans="1:146" hidden="1" x14ac:dyDescent="0.2">
      <c r="A285" s="74">
        <v>282</v>
      </c>
      <c r="B285" s="75" t="str">
        <f t="shared" si="339"/>
        <v>Doscientos Ochenta y Dos Pesos M/L</v>
      </c>
      <c r="C285" s="76"/>
      <c r="D285" s="77">
        <f t="shared" si="340"/>
        <v>282</v>
      </c>
      <c r="E285" s="76" t="str">
        <f t="shared" si="341"/>
        <v/>
      </c>
      <c r="F285" s="76" t="str">
        <f t="shared" si="342"/>
        <v xml:space="preserve"> Pesos</v>
      </c>
      <c r="G285" s="76" t="str">
        <f t="shared" si="343"/>
        <v xml:space="preserve">  billones</v>
      </c>
      <c r="H285" s="76"/>
      <c r="I285" s="76" t="str">
        <f t="shared" si="344"/>
        <v xml:space="preserve"> Pesos</v>
      </c>
      <c r="J285" s="76" t="s">
        <v>79</v>
      </c>
      <c r="K285" s="76"/>
      <c r="L285" s="76" t="str">
        <f t="shared" si="345"/>
        <v xml:space="preserve"> Pesos</v>
      </c>
      <c r="M285" s="76" t="str">
        <f t="shared" si="346"/>
        <v xml:space="preserve">  millones</v>
      </c>
      <c r="N285" s="76"/>
      <c r="O285" s="76" t="str">
        <f t="shared" si="347"/>
        <v xml:space="preserve"> Pesos</v>
      </c>
      <c r="P285" s="76" t="s">
        <v>79</v>
      </c>
      <c r="Q285" s="76"/>
      <c r="R285" s="76" t="str">
        <f t="shared" si="348"/>
        <v xml:space="preserve"> y </v>
      </c>
      <c r="S285" s="76" t="str">
        <f t="shared" si="349"/>
        <v xml:space="preserve"> Pesos</v>
      </c>
      <c r="T285" s="76" t="str">
        <f t="shared" si="350"/>
        <v xml:space="preserve"> Centavos</v>
      </c>
      <c r="U285" s="76" t="str">
        <f t="shared" si="351"/>
        <v xml:space="preserve"> centavos</v>
      </c>
      <c r="V285" s="76">
        <v>15</v>
      </c>
      <c r="W285" s="76">
        <v>14</v>
      </c>
      <c r="X285" s="76">
        <v>13</v>
      </c>
      <c r="Y285" s="76">
        <v>12</v>
      </c>
      <c r="Z285" s="76">
        <v>11</v>
      </c>
      <c r="AA285" s="76">
        <v>10</v>
      </c>
      <c r="AB285" s="76">
        <v>9</v>
      </c>
      <c r="AC285" s="76">
        <f t="shared" si="410"/>
        <v>8</v>
      </c>
      <c r="AD285" s="76">
        <f t="shared" si="410"/>
        <v>7</v>
      </c>
      <c r="AE285" s="76">
        <f t="shared" si="410"/>
        <v>6</v>
      </c>
      <c r="AF285" s="76">
        <f t="shared" si="410"/>
        <v>5</v>
      </c>
      <c r="AG285" s="76">
        <f t="shared" si="410"/>
        <v>4</v>
      </c>
      <c r="AH285" s="76">
        <f t="shared" si="410"/>
        <v>3</v>
      </c>
      <c r="AI285" s="76">
        <f t="shared" si="410"/>
        <v>2</v>
      </c>
      <c r="AJ285" s="76">
        <f t="shared" si="410"/>
        <v>1</v>
      </c>
      <c r="AK285" s="76">
        <f t="shared" si="410"/>
        <v>0</v>
      </c>
      <c r="AL285" s="76">
        <f t="shared" si="410"/>
        <v>-1</v>
      </c>
      <c r="AM285" s="76">
        <f t="shared" si="410"/>
        <v>-2</v>
      </c>
      <c r="AN285" s="76"/>
      <c r="AO285" s="78">
        <f t="shared" si="413"/>
        <v>0</v>
      </c>
      <c r="AP285" s="78">
        <f t="shared" si="413"/>
        <v>0</v>
      </c>
      <c r="AQ285" s="78">
        <f t="shared" si="413"/>
        <v>0</v>
      </c>
      <c r="AR285" s="78">
        <f t="shared" si="413"/>
        <v>0</v>
      </c>
      <c r="AS285" s="78">
        <f t="shared" si="413"/>
        <v>0</v>
      </c>
      <c r="AT285" s="78">
        <f t="shared" si="413"/>
        <v>0</v>
      </c>
      <c r="AU285" s="78">
        <f t="shared" si="412"/>
        <v>0</v>
      </c>
      <c r="AV285" s="78">
        <f t="shared" si="411"/>
        <v>0</v>
      </c>
      <c r="AW285" s="78">
        <f t="shared" si="411"/>
        <v>0</v>
      </c>
      <c r="AX285" s="78">
        <f t="shared" si="411"/>
        <v>0</v>
      </c>
      <c r="AY285" s="78">
        <f t="shared" si="411"/>
        <v>0</v>
      </c>
      <c r="AZ285" s="78">
        <f t="shared" si="411"/>
        <v>0</v>
      </c>
      <c r="BA285" s="78">
        <f t="shared" si="411"/>
        <v>2</v>
      </c>
      <c r="BB285" s="78">
        <f t="shared" si="411"/>
        <v>28</v>
      </c>
      <c r="BC285" s="78">
        <f t="shared" si="411"/>
        <v>282</v>
      </c>
      <c r="BD285" s="78">
        <f t="shared" si="411"/>
        <v>2820</v>
      </c>
      <c r="BE285" s="78">
        <f t="shared" si="411"/>
        <v>28200</v>
      </c>
      <c r="BF285" s="76"/>
      <c r="BG285" s="76">
        <f t="shared" si="352"/>
        <v>0</v>
      </c>
      <c r="BH285" s="78">
        <f t="shared" si="353"/>
        <v>0</v>
      </c>
      <c r="BI285" s="78">
        <f t="shared" si="354"/>
        <v>0</v>
      </c>
      <c r="BJ285" s="78">
        <f t="shared" si="355"/>
        <v>0</v>
      </c>
      <c r="BK285" s="78">
        <f t="shared" si="356"/>
        <v>0</v>
      </c>
      <c r="BL285" s="78">
        <f t="shared" si="357"/>
        <v>0</v>
      </c>
      <c r="BM285" s="78">
        <f t="shared" si="358"/>
        <v>0</v>
      </c>
      <c r="BN285" s="78">
        <f t="shared" si="359"/>
        <v>0</v>
      </c>
      <c r="BO285" s="78">
        <f t="shared" si="360"/>
        <v>0</v>
      </c>
      <c r="BP285" s="78">
        <f t="shared" si="361"/>
        <v>0</v>
      </c>
      <c r="BQ285" s="78">
        <f t="shared" si="362"/>
        <v>0</v>
      </c>
      <c r="BR285" s="78">
        <f t="shared" si="363"/>
        <v>0</v>
      </c>
      <c r="BS285" s="78">
        <f t="shared" si="364"/>
        <v>200</v>
      </c>
      <c r="BT285" s="78">
        <f t="shared" si="365"/>
        <v>80</v>
      </c>
      <c r="BU285" s="78">
        <f t="shared" si="366"/>
        <v>2</v>
      </c>
      <c r="BV285" s="78">
        <f t="shared" si="367"/>
        <v>0</v>
      </c>
      <c r="BW285" s="78">
        <f t="shared" si="368"/>
        <v>0</v>
      </c>
      <c r="BX285" s="76"/>
      <c r="BY285" s="76"/>
      <c r="BZ285" s="78">
        <f t="shared" si="369"/>
        <v>0</v>
      </c>
      <c r="CA285" s="78"/>
      <c r="CB285" s="78"/>
      <c r="CC285" s="78">
        <f t="shared" si="370"/>
        <v>0</v>
      </c>
      <c r="CD285" s="78"/>
      <c r="CE285" s="78"/>
      <c r="CF285" s="78">
        <f t="shared" si="371"/>
        <v>0</v>
      </c>
      <c r="CG285" s="76"/>
      <c r="CH285" s="78"/>
      <c r="CI285" s="78">
        <f t="shared" si="372"/>
        <v>0</v>
      </c>
      <c r="CJ285" s="76"/>
      <c r="CK285" s="78"/>
      <c r="CL285" s="78">
        <f t="shared" si="373"/>
        <v>82</v>
      </c>
      <c r="CM285" s="76"/>
      <c r="CN285" s="78">
        <f t="shared" si="374"/>
        <v>0</v>
      </c>
      <c r="CO285" s="76"/>
      <c r="CP285" s="76"/>
      <c r="CQ285" s="76" t="str">
        <f t="shared" si="375"/>
        <v/>
      </c>
      <c r="CR285" s="76" t="str">
        <f t="shared" si="376"/>
        <v/>
      </c>
      <c r="CS285" s="76" t="str">
        <f t="shared" si="377"/>
        <v xml:space="preserve">   billones</v>
      </c>
      <c r="CT285" s="76" t="str">
        <f t="shared" si="378"/>
        <v/>
      </c>
      <c r="CU285" s="76" t="str">
        <f t="shared" si="379"/>
        <v/>
      </c>
      <c r="CV285" s="76" t="str">
        <f t="shared" si="380"/>
        <v xml:space="preserve">  mil</v>
      </c>
      <c r="CW285" s="76" t="str">
        <f t="shared" si="381"/>
        <v/>
      </c>
      <c r="CX285" s="76" t="str">
        <f t="shared" si="382"/>
        <v/>
      </c>
      <c r="CY285" s="76" t="str">
        <f t="shared" si="383"/>
        <v xml:space="preserve">   millones</v>
      </c>
      <c r="CZ285" s="76" t="str">
        <f t="shared" si="384"/>
        <v/>
      </c>
      <c r="DA285" s="76" t="str">
        <f t="shared" si="385"/>
        <v/>
      </c>
      <c r="DB285" s="76" t="str">
        <f t="shared" si="386"/>
        <v xml:space="preserve">  mil</v>
      </c>
      <c r="DC285" s="76" t="str">
        <f t="shared" si="387"/>
        <v xml:space="preserve">Doscientos </v>
      </c>
      <c r="DD285" s="76" t="str">
        <f t="shared" si="388"/>
        <v xml:space="preserve">Ochenta y </v>
      </c>
      <c r="DE285" s="76" t="str">
        <f t="shared" si="389"/>
        <v>Dos Pesos</v>
      </c>
      <c r="DF285" s="76" t="str">
        <f t="shared" si="390"/>
        <v xml:space="preserve">  Centavos</v>
      </c>
      <c r="DG285" s="76" t="str">
        <f t="shared" si="391"/>
        <v xml:space="preserve">  centavos</v>
      </c>
      <c r="DH285" s="76" t="str">
        <f t="shared" si="392"/>
        <v xml:space="preserve"> </v>
      </c>
      <c r="DI285" s="76" t="str">
        <f t="shared" si="393"/>
        <v/>
      </c>
      <c r="DJ285" s="76"/>
      <c r="DK285" s="76" t="str">
        <f t="shared" si="394"/>
        <v xml:space="preserve"> </v>
      </c>
      <c r="DL285" s="76" t="str">
        <f t="shared" si="395"/>
        <v/>
      </c>
      <c r="DM285" s="76"/>
      <c r="DN285" s="76" t="str">
        <f t="shared" si="396"/>
        <v xml:space="preserve"> </v>
      </c>
      <c r="DO285" s="76" t="str">
        <f t="shared" si="397"/>
        <v/>
      </c>
      <c r="DP285" s="76"/>
      <c r="DQ285" s="76" t="str">
        <f t="shared" si="398"/>
        <v xml:space="preserve"> </v>
      </c>
      <c r="DR285" s="76" t="str">
        <f t="shared" si="399"/>
        <v/>
      </c>
      <c r="DS285" s="76"/>
      <c r="DT285" s="76" t="e">
        <f t="shared" si="400"/>
        <v>#N/A</v>
      </c>
      <c r="DU285" s="76" t="str">
        <f t="shared" si="401"/>
        <v xml:space="preserve"> Pesos</v>
      </c>
      <c r="DV285" s="76" t="str">
        <f t="shared" si="402"/>
        <v xml:space="preserve"> </v>
      </c>
      <c r="DW285" s="76" t="str">
        <f t="shared" si="403"/>
        <v/>
      </c>
      <c r="DX285" s="76"/>
      <c r="DY285" s="76"/>
      <c r="DZ285" s="76"/>
      <c r="EA285" s="76" t="str">
        <f t="shared" si="404"/>
        <v xml:space="preserve"> </v>
      </c>
      <c r="EB285" s="76"/>
      <c r="EC285" s="76"/>
      <c r="ED285" s="76" t="str">
        <f t="shared" si="405"/>
        <v xml:space="preserve"> </v>
      </c>
      <c r="EE285" s="76"/>
      <c r="EF285" s="76"/>
      <c r="EG285" s="79" t="str">
        <f t="shared" si="406"/>
        <v xml:space="preserve"> </v>
      </c>
      <c r="EH285" s="76"/>
      <c r="EI285" s="76"/>
      <c r="EJ285" s="79" t="str">
        <f t="shared" si="407"/>
        <v xml:space="preserve"> </v>
      </c>
      <c r="EK285" s="76"/>
      <c r="EL285" s="76"/>
      <c r="EM285" s="79" t="str">
        <f t="shared" si="408"/>
        <v>Doscientos Ochenta y Dos Pesos</v>
      </c>
      <c r="EN285" s="79"/>
      <c r="EO285" s="79" t="str">
        <f t="shared" si="409"/>
        <v xml:space="preserve"> </v>
      </c>
      <c r="EP285" s="76"/>
    </row>
    <row r="286" spans="1:146" hidden="1" x14ac:dyDescent="0.2">
      <c r="A286" s="74">
        <v>283</v>
      </c>
      <c r="B286" s="75" t="str">
        <f t="shared" si="339"/>
        <v>Doscientos Ochenta y Tres Pesos M/L</v>
      </c>
      <c r="C286" s="76"/>
      <c r="D286" s="77">
        <f t="shared" si="340"/>
        <v>283</v>
      </c>
      <c r="E286" s="76" t="str">
        <f t="shared" si="341"/>
        <v/>
      </c>
      <c r="F286" s="76" t="str">
        <f t="shared" si="342"/>
        <v xml:space="preserve"> Pesos</v>
      </c>
      <c r="G286" s="76" t="str">
        <f t="shared" si="343"/>
        <v xml:space="preserve">  billones</v>
      </c>
      <c r="H286" s="76"/>
      <c r="I286" s="76" t="str">
        <f t="shared" si="344"/>
        <v xml:space="preserve"> Pesos</v>
      </c>
      <c r="J286" s="76" t="s">
        <v>79</v>
      </c>
      <c r="K286" s="76"/>
      <c r="L286" s="76" t="str">
        <f t="shared" si="345"/>
        <v xml:space="preserve"> Pesos</v>
      </c>
      <c r="M286" s="76" t="str">
        <f t="shared" si="346"/>
        <v xml:space="preserve">  millones</v>
      </c>
      <c r="N286" s="76"/>
      <c r="O286" s="76" t="str">
        <f t="shared" si="347"/>
        <v xml:space="preserve"> Pesos</v>
      </c>
      <c r="P286" s="76" t="s">
        <v>79</v>
      </c>
      <c r="Q286" s="76"/>
      <c r="R286" s="76" t="str">
        <f t="shared" si="348"/>
        <v xml:space="preserve"> y </v>
      </c>
      <c r="S286" s="76" t="str">
        <f t="shared" si="349"/>
        <v xml:space="preserve"> Pesos</v>
      </c>
      <c r="T286" s="76" t="str">
        <f t="shared" si="350"/>
        <v xml:space="preserve"> Centavos</v>
      </c>
      <c r="U286" s="76" t="str">
        <f t="shared" si="351"/>
        <v xml:space="preserve"> centavos</v>
      </c>
      <c r="V286" s="76">
        <v>15</v>
      </c>
      <c r="W286" s="76">
        <v>14</v>
      </c>
      <c r="X286" s="76">
        <v>13</v>
      </c>
      <c r="Y286" s="76">
        <v>12</v>
      </c>
      <c r="Z286" s="76">
        <v>11</v>
      </c>
      <c r="AA286" s="76">
        <v>10</v>
      </c>
      <c r="AB286" s="76">
        <v>9</v>
      </c>
      <c r="AC286" s="76">
        <f t="shared" si="410"/>
        <v>8</v>
      </c>
      <c r="AD286" s="76">
        <f t="shared" si="410"/>
        <v>7</v>
      </c>
      <c r="AE286" s="76">
        <f t="shared" si="410"/>
        <v>6</v>
      </c>
      <c r="AF286" s="76">
        <f t="shared" si="410"/>
        <v>5</v>
      </c>
      <c r="AG286" s="76">
        <f t="shared" si="410"/>
        <v>4</v>
      </c>
      <c r="AH286" s="76">
        <f t="shared" si="410"/>
        <v>3</v>
      </c>
      <c r="AI286" s="76">
        <f t="shared" si="410"/>
        <v>2</v>
      </c>
      <c r="AJ286" s="76">
        <f t="shared" si="410"/>
        <v>1</v>
      </c>
      <c r="AK286" s="76">
        <f t="shared" si="410"/>
        <v>0</v>
      </c>
      <c r="AL286" s="76">
        <f t="shared" si="410"/>
        <v>-1</v>
      </c>
      <c r="AM286" s="76">
        <f t="shared" si="410"/>
        <v>-2</v>
      </c>
      <c r="AN286" s="76"/>
      <c r="AO286" s="78">
        <f t="shared" si="413"/>
        <v>0</v>
      </c>
      <c r="AP286" s="78">
        <f t="shared" si="413"/>
        <v>0</v>
      </c>
      <c r="AQ286" s="78">
        <f t="shared" si="413"/>
        <v>0</v>
      </c>
      <c r="AR286" s="78">
        <f t="shared" si="413"/>
        <v>0</v>
      </c>
      <c r="AS286" s="78">
        <f t="shared" si="413"/>
        <v>0</v>
      </c>
      <c r="AT286" s="78">
        <f t="shared" si="413"/>
        <v>0</v>
      </c>
      <c r="AU286" s="78">
        <f t="shared" si="412"/>
        <v>0</v>
      </c>
      <c r="AV286" s="78">
        <f t="shared" si="411"/>
        <v>0</v>
      </c>
      <c r="AW286" s="78">
        <f t="shared" si="411"/>
        <v>0</v>
      </c>
      <c r="AX286" s="78">
        <f t="shared" si="411"/>
        <v>0</v>
      </c>
      <c r="AY286" s="78">
        <f t="shared" si="411"/>
        <v>0</v>
      </c>
      <c r="AZ286" s="78">
        <f t="shared" si="411"/>
        <v>0</v>
      </c>
      <c r="BA286" s="78">
        <f t="shared" si="411"/>
        <v>2</v>
      </c>
      <c r="BB286" s="78">
        <f t="shared" si="411"/>
        <v>28</v>
      </c>
      <c r="BC286" s="78">
        <f t="shared" si="411"/>
        <v>283</v>
      </c>
      <c r="BD286" s="78">
        <f t="shared" si="411"/>
        <v>2830</v>
      </c>
      <c r="BE286" s="78">
        <f t="shared" si="411"/>
        <v>28300</v>
      </c>
      <c r="BF286" s="76"/>
      <c r="BG286" s="76">
        <f t="shared" si="352"/>
        <v>0</v>
      </c>
      <c r="BH286" s="78">
        <f t="shared" si="353"/>
        <v>0</v>
      </c>
      <c r="BI286" s="78">
        <f t="shared" si="354"/>
        <v>0</v>
      </c>
      <c r="BJ286" s="78">
        <f t="shared" si="355"/>
        <v>0</v>
      </c>
      <c r="BK286" s="78">
        <f t="shared" si="356"/>
        <v>0</v>
      </c>
      <c r="BL286" s="78">
        <f t="shared" si="357"/>
        <v>0</v>
      </c>
      <c r="BM286" s="78">
        <f t="shared" si="358"/>
        <v>0</v>
      </c>
      <c r="BN286" s="78">
        <f t="shared" si="359"/>
        <v>0</v>
      </c>
      <c r="BO286" s="78">
        <f t="shared" si="360"/>
        <v>0</v>
      </c>
      <c r="BP286" s="78">
        <f t="shared" si="361"/>
        <v>0</v>
      </c>
      <c r="BQ286" s="78">
        <f t="shared" si="362"/>
        <v>0</v>
      </c>
      <c r="BR286" s="78">
        <f t="shared" si="363"/>
        <v>0</v>
      </c>
      <c r="BS286" s="78">
        <f t="shared" si="364"/>
        <v>200</v>
      </c>
      <c r="BT286" s="78">
        <f t="shared" si="365"/>
        <v>80</v>
      </c>
      <c r="BU286" s="78">
        <f t="shared" si="366"/>
        <v>3</v>
      </c>
      <c r="BV286" s="78">
        <f t="shared" si="367"/>
        <v>0</v>
      </c>
      <c r="BW286" s="78">
        <f t="shared" si="368"/>
        <v>0</v>
      </c>
      <c r="BX286" s="76"/>
      <c r="BY286" s="76"/>
      <c r="BZ286" s="78">
        <f t="shared" si="369"/>
        <v>0</v>
      </c>
      <c r="CA286" s="78"/>
      <c r="CB286" s="78"/>
      <c r="CC286" s="78">
        <f t="shared" si="370"/>
        <v>0</v>
      </c>
      <c r="CD286" s="78"/>
      <c r="CE286" s="78"/>
      <c r="CF286" s="78">
        <f t="shared" si="371"/>
        <v>0</v>
      </c>
      <c r="CG286" s="76"/>
      <c r="CH286" s="78"/>
      <c r="CI286" s="78">
        <f t="shared" si="372"/>
        <v>0</v>
      </c>
      <c r="CJ286" s="76"/>
      <c r="CK286" s="78"/>
      <c r="CL286" s="78">
        <f t="shared" si="373"/>
        <v>83</v>
      </c>
      <c r="CM286" s="76"/>
      <c r="CN286" s="78">
        <f t="shared" si="374"/>
        <v>0</v>
      </c>
      <c r="CO286" s="76"/>
      <c r="CP286" s="76"/>
      <c r="CQ286" s="76" t="str">
        <f t="shared" si="375"/>
        <v/>
      </c>
      <c r="CR286" s="76" t="str">
        <f t="shared" si="376"/>
        <v/>
      </c>
      <c r="CS286" s="76" t="str">
        <f t="shared" si="377"/>
        <v xml:space="preserve">   billones</v>
      </c>
      <c r="CT286" s="76" t="str">
        <f t="shared" si="378"/>
        <v/>
      </c>
      <c r="CU286" s="76" t="str">
        <f t="shared" si="379"/>
        <v/>
      </c>
      <c r="CV286" s="76" t="str">
        <f t="shared" si="380"/>
        <v xml:space="preserve">  mil</v>
      </c>
      <c r="CW286" s="76" t="str">
        <f t="shared" si="381"/>
        <v/>
      </c>
      <c r="CX286" s="76" t="str">
        <f t="shared" si="382"/>
        <v/>
      </c>
      <c r="CY286" s="76" t="str">
        <f t="shared" si="383"/>
        <v xml:space="preserve">   millones</v>
      </c>
      <c r="CZ286" s="76" t="str">
        <f t="shared" si="384"/>
        <v/>
      </c>
      <c r="DA286" s="76" t="str">
        <f t="shared" si="385"/>
        <v/>
      </c>
      <c r="DB286" s="76" t="str">
        <f t="shared" si="386"/>
        <v xml:space="preserve">  mil</v>
      </c>
      <c r="DC286" s="76" t="str">
        <f t="shared" si="387"/>
        <v xml:space="preserve">Doscientos </v>
      </c>
      <c r="DD286" s="76" t="str">
        <f t="shared" si="388"/>
        <v xml:space="preserve">Ochenta y </v>
      </c>
      <c r="DE286" s="76" t="str">
        <f t="shared" si="389"/>
        <v>Tres Pesos</v>
      </c>
      <c r="DF286" s="76" t="str">
        <f t="shared" si="390"/>
        <v xml:space="preserve">  Centavos</v>
      </c>
      <c r="DG286" s="76" t="str">
        <f t="shared" si="391"/>
        <v xml:space="preserve">  centavos</v>
      </c>
      <c r="DH286" s="76" t="str">
        <f t="shared" si="392"/>
        <v xml:space="preserve"> </v>
      </c>
      <c r="DI286" s="76" t="str">
        <f t="shared" si="393"/>
        <v/>
      </c>
      <c r="DJ286" s="76"/>
      <c r="DK286" s="76" t="str">
        <f t="shared" si="394"/>
        <v xml:space="preserve"> </v>
      </c>
      <c r="DL286" s="76" t="str">
        <f t="shared" si="395"/>
        <v/>
      </c>
      <c r="DM286" s="76"/>
      <c r="DN286" s="76" t="str">
        <f t="shared" si="396"/>
        <v xml:space="preserve"> </v>
      </c>
      <c r="DO286" s="76" t="str">
        <f t="shared" si="397"/>
        <v/>
      </c>
      <c r="DP286" s="76"/>
      <c r="DQ286" s="76" t="str">
        <f t="shared" si="398"/>
        <v xml:space="preserve"> </v>
      </c>
      <c r="DR286" s="76" t="str">
        <f t="shared" si="399"/>
        <v/>
      </c>
      <c r="DS286" s="76"/>
      <c r="DT286" s="76" t="e">
        <f t="shared" si="400"/>
        <v>#N/A</v>
      </c>
      <c r="DU286" s="76" t="str">
        <f t="shared" si="401"/>
        <v xml:space="preserve"> Pesos</v>
      </c>
      <c r="DV286" s="76" t="str">
        <f t="shared" si="402"/>
        <v xml:space="preserve"> </v>
      </c>
      <c r="DW286" s="76" t="str">
        <f t="shared" si="403"/>
        <v/>
      </c>
      <c r="DX286" s="76"/>
      <c r="DY286" s="76"/>
      <c r="DZ286" s="76"/>
      <c r="EA286" s="76" t="str">
        <f t="shared" si="404"/>
        <v xml:space="preserve"> </v>
      </c>
      <c r="EB286" s="76"/>
      <c r="EC286" s="76"/>
      <c r="ED286" s="76" t="str">
        <f t="shared" si="405"/>
        <v xml:space="preserve"> </v>
      </c>
      <c r="EE286" s="76"/>
      <c r="EF286" s="76"/>
      <c r="EG286" s="79" t="str">
        <f t="shared" si="406"/>
        <v xml:space="preserve"> </v>
      </c>
      <c r="EH286" s="76"/>
      <c r="EI286" s="76"/>
      <c r="EJ286" s="79" t="str">
        <f t="shared" si="407"/>
        <v xml:space="preserve"> </v>
      </c>
      <c r="EK286" s="76"/>
      <c r="EL286" s="76"/>
      <c r="EM286" s="79" t="str">
        <f t="shared" si="408"/>
        <v>Doscientos Ochenta y Tres Pesos</v>
      </c>
      <c r="EN286" s="79"/>
      <c r="EO286" s="79" t="str">
        <f t="shared" si="409"/>
        <v xml:space="preserve"> </v>
      </c>
      <c r="EP286" s="76"/>
    </row>
    <row r="287" spans="1:146" hidden="1" x14ac:dyDescent="0.2">
      <c r="A287" s="74">
        <v>284</v>
      </c>
      <c r="B287" s="75" t="str">
        <f t="shared" si="339"/>
        <v>Doscientos Ochenta y Cuatro Pesos M/L</v>
      </c>
      <c r="C287" s="76"/>
      <c r="D287" s="77">
        <f t="shared" si="340"/>
        <v>284</v>
      </c>
      <c r="E287" s="76" t="str">
        <f t="shared" si="341"/>
        <v/>
      </c>
      <c r="F287" s="76" t="str">
        <f t="shared" si="342"/>
        <v xml:space="preserve"> Pesos</v>
      </c>
      <c r="G287" s="76" t="str">
        <f t="shared" si="343"/>
        <v xml:space="preserve">  billones</v>
      </c>
      <c r="H287" s="76"/>
      <c r="I287" s="76" t="str">
        <f t="shared" si="344"/>
        <v xml:space="preserve"> Pesos</v>
      </c>
      <c r="J287" s="76" t="s">
        <v>79</v>
      </c>
      <c r="K287" s="76"/>
      <c r="L287" s="76" t="str">
        <f t="shared" si="345"/>
        <v xml:space="preserve"> Pesos</v>
      </c>
      <c r="M287" s="76" t="str">
        <f t="shared" si="346"/>
        <v xml:space="preserve">  millones</v>
      </c>
      <c r="N287" s="76"/>
      <c r="O287" s="76" t="str">
        <f t="shared" si="347"/>
        <v xml:space="preserve"> Pesos</v>
      </c>
      <c r="P287" s="76" t="s">
        <v>79</v>
      </c>
      <c r="Q287" s="76"/>
      <c r="R287" s="76" t="str">
        <f t="shared" si="348"/>
        <v xml:space="preserve"> y </v>
      </c>
      <c r="S287" s="76" t="str">
        <f t="shared" si="349"/>
        <v xml:space="preserve"> Pesos</v>
      </c>
      <c r="T287" s="76" t="str">
        <f t="shared" si="350"/>
        <v xml:space="preserve"> Centavos</v>
      </c>
      <c r="U287" s="76" t="str">
        <f t="shared" si="351"/>
        <v xml:space="preserve"> centavos</v>
      </c>
      <c r="V287" s="76">
        <v>15</v>
      </c>
      <c r="W287" s="76">
        <v>14</v>
      </c>
      <c r="X287" s="76">
        <v>13</v>
      </c>
      <c r="Y287" s="76">
        <v>12</v>
      </c>
      <c r="Z287" s="76">
        <v>11</v>
      </c>
      <c r="AA287" s="76">
        <v>10</v>
      </c>
      <c r="AB287" s="76">
        <v>9</v>
      </c>
      <c r="AC287" s="76">
        <f t="shared" si="410"/>
        <v>8</v>
      </c>
      <c r="AD287" s="76">
        <f t="shared" si="410"/>
        <v>7</v>
      </c>
      <c r="AE287" s="76">
        <f t="shared" si="410"/>
        <v>6</v>
      </c>
      <c r="AF287" s="76">
        <f t="shared" si="410"/>
        <v>5</v>
      </c>
      <c r="AG287" s="76">
        <f t="shared" si="410"/>
        <v>4</v>
      </c>
      <c r="AH287" s="76">
        <f t="shared" si="410"/>
        <v>3</v>
      </c>
      <c r="AI287" s="76">
        <f t="shared" si="410"/>
        <v>2</v>
      </c>
      <c r="AJ287" s="76">
        <f t="shared" si="410"/>
        <v>1</v>
      </c>
      <c r="AK287" s="76">
        <f t="shared" si="410"/>
        <v>0</v>
      </c>
      <c r="AL287" s="76">
        <f t="shared" si="410"/>
        <v>-1</v>
      </c>
      <c r="AM287" s="76">
        <f t="shared" si="410"/>
        <v>-2</v>
      </c>
      <c r="AN287" s="76"/>
      <c r="AO287" s="78">
        <f t="shared" si="413"/>
        <v>0</v>
      </c>
      <c r="AP287" s="78">
        <f t="shared" si="413"/>
        <v>0</v>
      </c>
      <c r="AQ287" s="78">
        <f t="shared" si="413"/>
        <v>0</v>
      </c>
      <c r="AR287" s="78">
        <f t="shared" si="413"/>
        <v>0</v>
      </c>
      <c r="AS287" s="78">
        <f t="shared" si="413"/>
        <v>0</v>
      </c>
      <c r="AT287" s="78">
        <f t="shared" si="413"/>
        <v>0</v>
      </c>
      <c r="AU287" s="78">
        <f t="shared" si="412"/>
        <v>0</v>
      </c>
      <c r="AV287" s="78">
        <f t="shared" si="411"/>
        <v>0</v>
      </c>
      <c r="AW287" s="78">
        <f t="shared" si="411"/>
        <v>0</v>
      </c>
      <c r="AX287" s="78">
        <f t="shared" si="411"/>
        <v>0</v>
      </c>
      <c r="AY287" s="78">
        <f t="shared" si="411"/>
        <v>0</v>
      </c>
      <c r="AZ287" s="78">
        <f t="shared" si="411"/>
        <v>0</v>
      </c>
      <c r="BA287" s="78">
        <f t="shared" si="411"/>
        <v>2</v>
      </c>
      <c r="BB287" s="78">
        <f t="shared" si="411"/>
        <v>28</v>
      </c>
      <c r="BC287" s="78">
        <f t="shared" si="411"/>
        <v>284</v>
      </c>
      <c r="BD287" s="78">
        <f t="shared" si="411"/>
        <v>2840</v>
      </c>
      <c r="BE287" s="78">
        <f t="shared" si="411"/>
        <v>28400</v>
      </c>
      <c r="BF287" s="76"/>
      <c r="BG287" s="76">
        <f t="shared" si="352"/>
        <v>0</v>
      </c>
      <c r="BH287" s="78">
        <f t="shared" si="353"/>
        <v>0</v>
      </c>
      <c r="BI287" s="78">
        <f t="shared" si="354"/>
        <v>0</v>
      </c>
      <c r="BJ287" s="78">
        <f t="shared" si="355"/>
        <v>0</v>
      </c>
      <c r="BK287" s="78">
        <f t="shared" si="356"/>
        <v>0</v>
      </c>
      <c r="BL287" s="78">
        <f t="shared" si="357"/>
        <v>0</v>
      </c>
      <c r="BM287" s="78">
        <f t="shared" si="358"/>
        <v>0</v>
      </c>
      <c r="BN287" s="78">
        <f t="shared" si="359"/>
        <v>0</v>
      </c>
      <c r="BO287" s="78">
        <f t="shared" si="360"/>
        <v>0</v>
      </c>
      <c r="BP287" s="78">
        <f t="shared" si="361"/>
        <v>0</v>
      </c>
      <c r="BQ287" s="78">
        <f t="shared" si="362"/>
        <v>0</v>
      </c>
      <c r="BR287" s="78">
        <f t="shared" si="363"/>
        <v>0</v>
      </c>
      <c r="BS287" s="78">
        <f t="shared" si="364"/>
        <v>200</v>
      </c>
      <c r="BT287" s="78">
        <f t="shared" si="365"/>
        <v>80</v>
      </c>
      <c r="BU287" s="78">
        <f t="shared" si="366"/>
        <v>4</v>
      </c>
      <c r="BV287" s="78">
        <f t="shared" si="367"/>
        <v>0</v>
      </c>
      <c r="BW287" s="78">
        <f t="shared" si="368"/>
        <v>0</v>
      </c>
      <c r="BX287" s="76"/>
      <c r="BY287" s="76"/>
      <c r="BZ287" s="78">
        <f t="shared" si="369"/>
        <v>0</v>
      </c>
      <c r="CA287" s="78"/>
      <c r="CB287" s="78"/>
      <c r="CC287" s="78">
        <f t="shared" si="370"/>
        <v>0</v>
      </c>
      <c r="CD287" s="78"/>
      <c r="CE287" s="78"/>
      <c r="CF287" s="78">
        <f t="shared" si="371"/>
        <v>0</v>
      </c>
      <c r="CG287" s="76"/>
      <c r="CH287" s="78"/>
      <c r="CI287" s="78">
        <f t="shared" si="372"/>
        <v>0</v>
      </c>
      <c r="CJ287" s="76"/>
      <c r="CK287" s="78"/>
      <c r="CL287" s="78">
        <f t="shared" si="373"/>
        <v>84</v>
      </c>
      <c r="CM287" s="76"/>
      <c r="CN287" s="78">
        <f t="shared" si="374"/>
        <v>0</v>
      </c>
      <c r="CO287" s="76"/>
      <c r="CP287" s="76"/>
      <c r="CQ287" s="76" t="str">
        <f t="shared" si="375"/>
        <v/>
      </c>
      <c r="CR287" s="76" t="str">
        <f t="shared" si="376"/>
        <v/>
      </c>
      <c r="CS287" s="76" t="str">
        <f t="shared" si="377"/>
        <v xml:space="preserve">   billones</v>
      </c>
      <c r="CT287" s="76" t="str">
        <f t="shared" si="378"/>
        <v/>
      </c>
      <c r="CU287" s="76" t="str">
        <f t="shared" si="379"/>
        <v/>
      </c>
      <c r="CV287" s="76" t="str">
        <f t="shared" si="380"/>
        <v xml:space="preserve">  mil</v>
      </c>
      <c r="CW287" s="76" t="str">
        <f t="shared" si="381"/>
        <v/>
      </c>
      <c r="CX287" s="76" t="str">
        <f t="shared" si="382"/>
        <v/>
      </c>
      <c r="CY287" s="76" t="str">
        <f t="shared" si="383"/>
        <v xml:space="preserve">   millones</v>
      </c>
      <c r="CZ287" s="76" t="str">
        <f t="shared" si="384"/>
        <v/>
      </c>
      <c r="DA287" s="76" t="str">
        <f t="shared" si="385"/>
        <v/>
      </c>
      <c r="DB287" s="76" t="str">
        <f t="shared" si="386"/>
        <v xml:space="preserve">  mil</v>
      </c>
      <c r="DC287" s="76" t="str">
        <f t="shared" si="387"/>
        <v xml:space="preserve">Doscientos </v>
      </c>
      <c r="DD287" s="76" t="str">
        <f t="shared" si="388"/>
        <v xml:space="preserve">Ochenta y </v>
      </c>
      <c r="DE287" s="76" t="str">
        <f t="shared" si="389"/>
        <v>Cuatro Pesos</v>
      </c>
      <c r="DF287" s="76" t="str">
        <f t="shared" si="390"/>
        <v xml:space="preserve">  Centavos</v>
      </c>
      <c r="DG287" s="76" t="str">
        <f t="shared" si="391"/>
        <v xml:space="preserve">  centavos</v>
      </c>
      <c r="DH287" s="76" t="str">
        <f t="shared" si="392"/>
        <v xml:space="preserve"> </v>
      </c>
      <c r="DI287" s="76" t="str">
        <f t="shared" si="393"/>
        <v/>
      </c>
      <c r="DJ287" s="76"/>
      <c r="DK287" s="76" t="str">
        <f t="shared" si="394"/>
        <v xml:space="preserve"> </v>
      </c>
      <c r="DL287" s="76" t="str">
        <f t="shared" si="395"/>
        <v/>
      </c>
      <c r="DM287" s="76"/>
      <c r="DN287" s="76" t="str">
        <f t="shared" si="396"/>
        <v xml:space="preserve"> </v>
      </c>
      <c r="DO287" s="76" t="str">
        <f t="shared" si="397"/>
        <v/>
      </c>
      <c r="DP287" s="76"/>
      <c r="DQ287" s="76" t="str">
        <f t="shared" si="398"/>
        <v xml:space="preserve"> </v>
      </c>
      <c r="DR287" s="76" t="str">
        <f t="shared" si="399"/>
        <v/>
      </c>
      <c r="DS287" s="76"/>
      <c r="DT287" s="76" t="e">
        <f t="shared" si="400"/>
        <v>#N/A</v>
      </c>
      <c r="DU287" s="76" t="str">
        <f t="shared" si="401"/>
        <v xml:space="preserve"> Pesos</v>
      </c>
      <c r="DV287" s="76" t="str">
        <f t="shared" si="402"/>
        <v xml:space="preserve"> </v>
      </c>
      <c r="DW287" s="76" t="str">
        <f t="shared" si="403"/>
        <v/>
      </c>
      <c r="DX287" s="76"/>
      <c r="DY287" s="76"/>
      <c r="DZ287" s="76"/>
      <c r="EA287" s="76" t="str">
        <f t="shared" si="404"/>
        <v xml:space="preserve"> </v>
      </c>
      <c r="EB287" s="76"/>
      <c r="EC287" s="76"/>
      <c r="ED287" s="76" t="str">
        <f t="shared" si="405"/>
        <v xml:space="preserve"> </v>
      </c>
      <c r="EE287" s="76"/>
      <c r="EF287" s="76"/>
      <c r="EG287" s="79" t="str">
        <f t="shared" si="406"/>
        <v xml:space="preserve"> </v>
      </c>
      <c r="EH287" s="76"/>
      <c r="EI287" s="76"/>
      <c r="EJ287" s="79" t="str">
        <f t="shared" si="407"/>
        <v xml:space="preserve"> </v>
      </c>
      <c r="EK287" s="76"/>
      <c r="EL287" s="76"/>
      <c r="EM287" s="79" t="str">
        <f t="shared" si="408"/>
        <v>Doscientos Ochenta y Cuatro Pesos</v>
      </c>
      <c r="EN287" s="79"/>
      <c r="EO287" s="79" t="str">
        <f t="shared" si="409"/>
        <v xml:space="preserve"> </v>
      </c>
      <c r="EP287" s="76"/>
    </row>
    <row r="288" spans="1:146" hidden="1" x14ac:dyDescent="0.2">
      <c r="A288" s="74">
        <v>285</v>
      </c>
      <c r="B288" s="75" t="str">
        <f t="shared" si="339"/>
        <v>Doscientos Ochenta y Cinco Pesos M/L</v>
      </c>
      <c r="C288" s="76"/>
      <c r="D288" s="77">
        <f t="shared" si="340"/>
        <v>285</v>
      </c>
      <c r="E288" s="76" t="str">
        <f t="shared" si="341"/>
        <v/>
      </c>
      <c r="F288" s="76" t="str">
        <f t="shared" si="342"/>
        <v xml:space="preserve"> Pesos</v>
      </c>
      <c r="G288" s="76" t="str">
        <f t="shared" si="343"/>
        <v xml:space="preserve">  billones</v>
      </c>
      <c r="H288" s="76"/>
      <c r="I288" s="76" t="str">
        <f t="shared" si="344"/>
        <v xml:space="preserve"> Pesos</v>
      </c>
      <c r="J288" s="76" t="s">
        <v>79</v>
      </c>
      <c r="K288" s="76"/>
      <c r="L288" s="76" t="str">
        <f t="shared" si="345"/>
        <v xml:space="preserve"> Pesos</v>
      </c>
      <c r="M288" s="76" t="str">
        <f t="shared" si="346"/>
        <v xml:space="preserve">  millones</v>
      </c>
      <c r="N288" s="76"/>
      <c r="O288" s="76" t="str">
        <f t="shared" si="347"/>
        <v xml:space="preserve"> Pesos</v>
      </c>
      <c r="P288" s="76" t="s">
        <v>79</v>
      </c>
      <c r="Q288" s="76"/>
      <c r="R288" s="76" t="str">
        <f t="shared" si="348"/>
        <v xml:space="preserve"> y </v>
      </c>
      <c r="S288" s="76" t="str">
        <f t="shared" si="349"/>
        <v xml:space="preserve"> Pesos</v>
      </c>
      <c r="T288" s="76" t="str">
        <f t="shared" si="350"/>
        <v xml:space="preserve"> Centavos</v>
      </c>
      <c r="U288" s="76" t="str">
        <f t="shared" si="351"/>
        <v xml:space="preserve"> centavos</v>
      </c>
      <c r="V288" s="76">
        <v>15</v>
      </c>
      <c r="W288" s="76">
        <v>14</v>
      </c>
      <c r="X288" s="76">
        <v>13</v>
      </c>
      <c r="Y288" s="76">
        <v>12</v>
      </c>
      <c r="Z288" s="76">
        <v>11</v>
      </c>
      <c r="AA288" s="76">
        <v>10</v>
      </c>
      <c r="AB288" s="76">
        <v>9</v>
      </c>
      <c r="AC288" s="76">
        <f t="shared" si="410"/>
        <v>8</v>
      </c>
      <c r="AD288" s="76">
        <f t="shared" si="410"/>
        <v>7</v>
      </c>
      <c r="AE288" s="76">
        <f t="shared" si="410"/>
        <v>6</v>
      </c>
      <c r="AF288" s="76">
        <f t="shared" si="410"/>
        <v>5</v>
      </c>
      <c r="AG288" s="76">
        <f t="shared" si="410"/>
        <v>4</v>
      </c>
      <c r="AH288" s="76">
        <f t="shared" si="410"/>
        <v>3</v>
      </c>
      <c r="AI288" s="76">
        <f t="shared" si="410"/>
        <v>2</v>
      </c>
      <c r="AJ288" s="76">
        <f t="shared" si="410"/>
        <v>1</v>
      </c>
      <c r="AK288" s="76">
        <f t="shared" si="410"/>
        <v>0</v>
      </c>
      <c r="AL288" s="76">
        <f t="shared" si="410"/>
        <v>-1</v>
      </c>
      <c r="AM288" s="76">
        <f t="shared" si="410"/>
        <v>-2</v>
      </c>
      <c r="AN288" s="76"/>
      <c r="AO288" s="78">
        <f t="shared" si="413"/>
        <v>0</v>
      </c>
      <c r="AP288" s="78">
        <f t="shared" si="413"/>
        <v>0</v>
      </c>
      <c r="AQ288" s="78">
        <f t="shared" si="413"/>
        <v>0</v>
      </c>
      <c r="AR288" s="78">
        <f t="shared" si="413"/>
        <v>0</v>
      </c>
      <c r="AS288" s="78">
        <f t="shared" si="413"/>
        <v>0</v>
      </c>
      <c r="AT288" s="78">
        <f t="shared" si="413"/>
        <v>0</v>
      </c>
      <c r="AU288" s="78">
        <f t="shared" si="412"/>
        <v>0</v>
      </c>
      <c r="AV288" s="78">
        <f t="shared" si="411"/>
        <v>0</v>
      </c>
      <c r="AW288" s="78">
        <f t="shared" si="411"/>
        <v>0</v>
      </c>
      <c r="AX288" s="78">
        <f t="shared" si="411"/>
        <v>0</v>
      </c>
      <c r="AY288" s="78">
        <f t="shared" si="411"/>
        <v>0</v>
      </c>
      <c r="AZ288" s="78">
        <f t="shared" si="411"/>
        <v>0</v>
      </c>
      <c r="BA288" s="78">
        <f t="shared" si="411"/>
        <v>2</v>
      </c>
      <c r="BB288" s="78">
        <f t="shared" si="411"/>
        <v>28</v>
      </c>
      <c r="BC288" s="78">
        <f t="shared" si="411"/>
        <v>285</v>
      </c>
      <c r="BD288" s="78">
        <f t="shared" si="411"/>
        <v>2850</v>
      </c>
      <c r="BE288" s="78">
        <f t="shared" si="411"/>
        <v>28500</v>
      </c>
      <c r="BF288" s="76"/>
      <c r="BG288" s="76">
        <f t="shared" si="352"/>
        <v>0</v>
      </c>
      <c r="BH288" s="78">
        <f t="shared" si="353"/>
        <v>0</v>
      </c>
      <c r="BI288" s="78">
        <f t="shared" si="354"/>
        <v>0</v>
      </c>
      <c r="BJ288" s="78">
        <f t="shared" si="355"/>
        <v>0</v>
      </c>
      <c r="BK288" s="78">
        <f t="shared" si="356"/>
        <v>0</v>
      </c>
      <c r="BL288" s="78">
        <f t="shared" si="357"/>
        <v>0</v>
      </c>
      <c r="BM288" s="78">
        <f t="shared" si="358"/>
        <v>0</v>
      </c>
      <c r="BN288" s="78">
        <f t="shared" si="359"/>
        <v>0</v>
      </c>
      <c r="BO288" s="78">
        <f t="shared" si="360"/>
        <v>0</v>
      </c>
      <c r="BP288" s="78">
        <f t="shared" si="361"/>
        <v>0</v>
      </c>
      <c r="BQ288" s="78">
        <f t="shared" si="362"/>
        <v>0</v>
      </c>
      <c r="BR288" s="78">
        <f t="shared" si="363"/>
        <v>0</v>
      </c>
      <c r="BS288" s="78">
        <f t="shared" si="364"/>
        <v>200</v>
      </c>
      <c r="BT288" s="78">
        <f t="shared" si="365"/>
        <v>80</v>
      </c>
      <c r="BU288" s="78">
        <f t="shared" si="366"/>
        <v>5</v>
      </c>
      <c r="BV288" s="78">
        <f t="shared" si="367"/>
        <v>0</v>
      </c>
      <c r="BW288" s="78">
        <f t="shared" si="368"/>
        <v>0</v>
      </c>
      <c r="BX288" s="76"/>
      <c r="BY288" s="76"/>
      <c r="BZ288" s="78">
        <f t="shared" si="369"/>
        <v>0</v>
      </c>
      <c r="CA288" s="78"/>
      <c r="CB288" s="78"/>
      <c r="CC288" s="78">
        <f t="shared" si="370"/>
        <v>0</v>
      </c>
      <c r="CD288" s="78"/>
      <c r="CE288" s="78"/>
      <c r="CF288" s="78">
        <f t="shared" si="371"/>
        <v>0</v>
      </c>
      <c r="CG288" s="76"/>
      <c r="CH288" s="78"/>
      <c r="CI288" s="78">
        <f t="shared" si="372"/>
        <v>0</v>
      </c>
      <c r="CJ288" s="76"/>
      <c r="CK288" s="78"/>
      <c r="CL288" s="78">
        <f t="shared" si="373"/>
        <v>85</v>
      </c>
      <c r="CM288" s="76"/>
      <c r="CN288" s="78">
        <f t="shared" si="374"/>
        <v>0</v>
      </c>
      <c r="CO288" s="76"/>
      <c r="CP288" s="76"/>
      <c r="CQ288" s="76" t="str">
        <f t="shared" si="375"/>
        <v/>
      </c>
      <c r="CR288" s="76" t="str">
        <f t="shared" si="376"/>
        <v/>
      </c>
      <c r="CS288" s="76" t="str">
        <f t="shared" si="377"/>
        <v xml:space="preserve">   billones</v>
      </c>
      <c r="CT288" s="76" t="str">
        <f t="shared" si="378"/>
        <v/>
      </c>
      <c r="CU288" s="76" t="str">
        <f t="shared" si="379"/>
        <v/>
      </c>
      <c r="CV288" s="76" t="str">
        <f t="shared" si="380"/>
        <v xml:space="preserve">  mil</v>
      </c>
      <c r="CW288" s="76" t="str">
        <f t="shared" si="381"/>
        <v/>
      </c>
      <c r="CX288" s="76" t="str">
        <f t="shared" si="382"/>
        <v/>
      </c>
      <c r="CY288" s="76" t="str">
        <f t="shared" si="383"/>
        <v xml:space="preserve">   millones</v>
      </c>
      <c r="CZ288" s="76" t="str">
        <f t="shared" si="384"/>
        <v/>
      </c>
      <c r="DA288" s="76" t="str">
        <f t="shared" si="385"/>
        <v/>
      </c>
      <c r="DB288" s="76" t="str">
        <f t="shared" si="386"/>
        <v xml:space="preserve">  mil</v>
      </c>
      <c r="DC288" s="76" t="str">
        <f t="shared" si="387"/>
        <v xml:space="preserve">Doscientos </v>
      </c>
      <c r="DD288" s="76" t="str">
        <f t="shared" si="388"/>
        <v xml:space="preserve">Ochenta y </v>
      </c>
      <c r="DE288" s="76" t="str">
        <f t="shared" si="389"/>
        <v>Cinco Pesos</v>
      </c>
      <c r="DF288" s="76" t="str">
        <f t="shared" si="390"/>
        <v xml:space="preserve">  Centavos</v>
      </c>
      <c r="DG288" s="76" t="str">
        <f t="shared" si="391"/>
        <v xml:space="preserve">  centavos</v>
      </c>
      <c r="DH288" s="76" t="str">
        <f t="shared" si="392"/>
        <v xml:space="preserve"> </v>
      </c>
      <c r="DI288" s="76" t="str">
        <f t="shared" si="393"/>
        <v/>
      </c>
      <c r="DJ288" s="76"/>
      <c r="DK288" s="76" t="str">
        <f t="shared" si="394"/>
        <v xml:space="preserve"> </v>
      </c>
      <c r="DL288" s="76" t="str">
        <f t="shared" si="395"/>
        <v/>
      </c>
      <c r="DM288" s="76"/>
      <c r="DN288" s="76" t="str">
        <f t="shared" si="396"/>
        <v xml:space="preserve"> </v>
      </c>
      <c r="DO288" s="76" t="str">
        <f t="shared" si="397"/>
        <v/>
      </c>
      <c r="DP288" s="76"/>
      <c r="DQ288" s="76" t="str">
        <f t="shared" si="398"/>
        <v xml:space="preserve"> </v>
      </c>
      <c r="DR288" s="76" t="str">
        <f t="shared" si="399"/>
        <v/>
      </c>
      <c r="DS288" s="76"/>
      <c r="DT288" s="76" t="e">
        <f t="shared" si="400"/>
        <v>#N/A</v>
      </c>
      <c r="DU288" s="76" t="str">
        <f t="shared" si="401"/>
        <v xml:space="preserve"> Pesos</v>
      </c>
      <c r="DV288" s="76" t="str">
        <f t="shared" si="402"/>
        <v xml:space="preserve"> </v>
      </c>
      <c r="DW288" s="76" t="str">
        <f t="shared" si="403"/>
        <v/>
      </c>
      <c r="DX288" s="76"/>
      <c r="DY288" s="76"/>
      <c r="DZ288" s="76"/>
      <c r="EA288" s="76" t="str">
        <f t="shared" si="404"/>
        <v xml:space="preserve"> </v>
      </c>
      <c r="EB288" s="76"/>
      <c r="EC288" s="76"/>
      <c r="ED288" s="76" t="str">
        <f t="shared" si="405"/>
        <v xml:space="preserve"> </v>
      </c>
      <c r="EE288" s="76"/>
      <c r="EF288" s="76"/>
      <c r="EG288" s="79" t="str">
        <f t="shared" si="406"/>
        <v xml:space="preserve"> </v>
      </c>
      <c r="EH288" s="76"/>
      <c r="EI288" s="76"/>
      <c r="EJ288" s="79" t="str">
        <f t="shared" si="407"/>
        <v xml:space="preserve"> </v>
      </c>
      <c r="EK288" s="76"/>
      <c r="EL288" s="76"/>
      <c r="EM288" s="79" t="str">
        <f t="shared" si="408"/>
        <v>Doscientos Ochenta y Cinco Pesos</v>
      </c>
      <c r="EN288" s="79"/>
      <c r="EO288" s="79" t="str">
        <f t="shared" si="409"/>
        <v xml:space="preserve"> </v>
      </c>
      <c r="EP288" s="76"/>
    </row>
    <row r="289" spans="1:146" hidden="1" x14ac:dyDescent="0.2">
      <c r="A289" s="74">
        <v>286</v>
      </c>
      <c r="B289" s="75" t="str">
        <f t="shared" si="339"/>
        <v>Doscientos Ochenta y Seis Pesos M/L</v>
      </c>
      <c r="C289" s="76"/>
      <c r="D289" s="77">
        <f t="shared" si="340"/>
        <v>286</v>
      </c>
      <c r="E289" s="76" t="str">
        <f t="shared" si="341"/>
        <v/>
      </c>
      <c r="F289" s="76" t="str">
        <f t="shared" si="342"/>
        <v xml:space="preserve"> Pesos</v>
      </c>
      <c r="G289" s="76" t="str">
        <f t="shared" si="343"/>
        <v xml:space="preserve">  billones</v>
      </c>
      <c r="H289" s="76"/>
      <c r="I289" s="76" t="str">
        <f t="shared" si="344"/>
        <v xml:space="preserve"> Pesos</v>
      </c>
      <c r="J289" s="76" t="s">
        <v>79</v>
      </c>
      <c r="K289" s="76"/>
      <c r="L289" s="76" t="str">
        <f t="shared" si="345"/>
        <v xml:space="preserve"> Pesos</v>
      </c>
      <c r="M289" s="76" t="str">
        <f t="shared" si="346"/>
        <v xml:space="preserve">  millones</v>
      </c>
      <c r="N289" s="76"/>
      <c r="O289" s="76" t="str">
        <f t="shared" si="347"/>
        <v xml:space="preserve"> Pesos</v>
      </c>
      <c r="P289" s="76" t="s">
        <v>79</v>
      </c>
      <c r="Q289" s="76"/>
      <c r="R289" s="76" t="str">
        <f t="shared" si="348"/>
        <v xml:space="preserve"> y </v>
      </c>
      <c r="S289" s="76" t="str">
        <f t="shared" si="349"/>
        <v xml:space="preserve"> Pesos</v>
      </c>
      <c r="T289" s="76" t="str">
        <f t="shared" si="350"/>
        <v xml:space="preserve"> Centavos</v>
      </c>
      <c r="U289" s="76" t="str">
        <f t="shared" si="351"/>
        <v xml:space="preserve"> centavos</v>
      </c>
      <c r="V289" s="76">
        <v>15</v>
      </c>
      <c r="W289" s="76">
        <v>14</v>
      </c>
      <c r="X289" s="76">
        <v>13</v>
      </c>
      <c r="Y289" s="76">
        <v>12</v>
      </c>
      <c r="Z289" s="76">
        <v>11</v>
      </c>
      <c r="AA289" s="76">
        <v>10</v>
      </c>
      <c r="AB289" s="76">
        <v>9</v>
      </c>
      <c r="AC289" s="76">
        <f t="shared" si="410"/>
        <v>8</v>
      </c>
      <c r="AD289" s="76">
        <f t="shared" si="410"/>
        <v>7</v>
      </c>
      <c r="AE289" s="76">
        <f t="shared" si="410"/>
        <v>6</v>
      </c>
      <c r="AF289" s="76">
        <f t="shared" si="410"/>
        <v>5</v>
      </c>
      <c r="AG289" s="76">
        <f t="shared" si="410"/>
        <v>4</v>
      </c>
      <c r="AH289" s="76">
        <f t="shared" si="410"/>
        <v>3</v>
      </c>
      <c r="AI289" s="76">
        <f t="shared" si="410"/>
        <v>2</v>
      </c>
      <c r="AJ289" s="76">
        <f t="shared" si="410"/>
        <v>1</v>
      </c>
      <c r="AK289" s="76">
        <f t="shared" si="410"/>
        <v>0</v>
      </c>
      <c r="AL289" s="76">
        <f t="shared" si="410"/>
        <v>-1</v>
      </c>
      <c r="AM289" s="76">
        <f t="shared" si="410"/>
        <v>-2</v>
      </c>
      <c r="AN289" s="76"/>
      <c r="AO289" s="78">
        <f t="shared" si="413"/>
        <v>0</v>
      </c>
      <c r="AP289" s="78">
        <f t="shared" si="413"/>
        <v>0</v>
      </c>
      <c r="AQ289" s="78">
        <f t="shared" si="413"/>
        <v>0</v>
      </c>
      <c r="AR289" s="78">
        <f t="shared" si="413"/>
        <v>0</v>
      </c>
      <c r="AS289" s="78">
        <f t="shared" si="413"/>
        <v>0</v>
      </c>
      <c r="AT289" s="78">
        <f t="shared" si="413"/>
        <v>0</v>
      </c>
      <c r="AU289" s="78">
        <f t="shared" si="412"/>
        <v>0</v>
      </c>
      <c r="AV289" s="78">
        <f t="shared" si="411"/>
        <v>0</v>
      </c>
      <c r="AW289" s="78">
        <f t="shared" si="411"/>
        <v>0</v>
      </c>
      <c r="AX289" s="78">
        <f t="shared" si="411"/>
        <v>0</v>
      </c>
      <c r="AY289" s="78">
        <f t="shared" si="411"/>
        <v>0</v>
      </c>
      <c r="AZ289" s="78">
        <f t="shared" si="411"/>
        <v>0</v>
      </c>
      <c r="BA289" s="78">
        <f t="shared" si="411"/>
        <v>2</v>
      </c>
      <c r="BB289" s="78">
        <f t="shared" si="411"/>
        <v>28</v>
      </c>
      <c r="BC289" s="78">
        <f t="shared" si="411"/>
        <v>286</v>
      </c>
      <c r="BD289" s="78">
        <f t="shared" si="411"/>
        <v>2860</v>
      </c>
      <c r="BE289" s="78">
        <f t="shared" si="411"/>
        <v>28600</v>
      </c>
      <c r="BF289" s="76"/>
      <c r="BG289" s="76">
        <f t="shared" si="352"/>
        <v>0</v>
      </c>
      <c r="BH289" s="78">
        <f t="shared" si="353"/>
        <v>0</v>
      </c>
      <c r="BI289" s="78">
        <f t="shared" si="354"/>
        <v>0</v>
      </c>
      <c r="BJ289" s="78">
        <f t="shared" si="355"/>
        <v>0</v>
      </c>
      <c r="BK289" s="78">
        <f t="shared" si="356"/>
        <v>0</v>
      </c>
      <c r="BL289" s="78">
        <f t="shared" si="357"/>
        <v>0</v>
      </c>
      <c r="BM289" s="78">
        <f t="shared" si="358"/>
        <v>0</v>
      </c>
      <c r="BN289" s="78">
        <f t="shared" si="359"/>
        <v>0</v>
      </c>
      <c r="BO289" s="78">
        <f t="shared" si="360"/>
        <v>0</v>
      </c>
      <c r="BP289" s="78">
        <f t="shared" si="361"/>
        <v>0</v>
      </c>
      <c r="BQ289" s="78">
        <f t="shared" si="362"/>
        <v>0</v>
      </c>
      <c r="BR289" s="78">
        <f t="shared" si="363"/>
        <v>0</v>
      </c>
      <c r="BS289" s="78">
        <f t="shared" si="364"/>
        <v>200</v>
      </c>
      <c r="BT289" s="78">
        <f t="shared" si="365"/>
        <v>80</v>
      </c>
      <c r="BU289" s="78">
        <f t="shared" si="366"/>
        <v>6</v>
      </c>
      <c r="BV289" s="78">
        <f t="shared" si="367"/>
        <v>0</v>
      </c>
      <c r="BW289" s="78">
        <f t="shared" si="368"/>
        <v>0</v>
      </c>
      <c r="BX289" s="76"/>
      <c r="BY289" s="76"/>
      <c r="BZ289" s="78">
        <f t="shared" si="369"/>
        <v>0</v>
      </c>
      <c r="CA289" s="78"/>
      <c r="CB289" s="78"/>
      <c r="CC289" s="78">
        <f t="shared" si="370"/>
        <v>0</v>
      </c>
      <c r="CD289" s="78"/>
      <c r="CE289" s="78"/>
      <c r="CF289" s="78">
        <f t="shared" si="371"/>
        <v>0</v>
      </c>
      <c r="CG289" s="76"/>
      <c r="CH289" s="78"/>
      <c r="CI289" s="78">
        <f t="shared" si="372"/>
        <v>0</v>
      </c>
      <c r="CJ289" s="76"/>
      <c r="CK289" s="78"/>
      <c r="CL289" s="78">
        <f t="shared" si="373"/>
        <v>86</v>
      </c>
      <c r="CM289" s="76"/>
      <c r="CN289" s="78">
        <f t="shared" si="374"/>
        <v>0</v>
      </c>
      <c r="CO289" s="76"/>
      <c r="CP289" s="76"/>
      <c r="CQ289" s="76" t="str">
        <f t="shared" si="375"/>
        <v/>
      </c>
      <c r="CR289" s="76" t="str">
        <f t="shared" si="376"/>
        <v/>
      </c>
      <c r="CS289" s="76" t="str">
        <f t="shared" si="377"/>
        <v xml:space="preserve">   billones</v>
      </c>
      <c r="CT289" s="76" t="str">
        <f t="shared" si="378"/>
        <v/>
      </c>
      <c r="CU289" s="76" t="str">
        <f t="shared" si="379"/>
        <v/>
      </c>
      <c r="CV289" s="76" t="str">
        <f t="shared" si="380"/>
        <v xml:space="preserve">  mil</v>
      </c>
      <c r="CW289" s="76" t="str">
        <f t="shared" si="381"/>
        <v/>
      </c>
      <c r="CX289" s="76" t="str">
        <f t="shared" si="382"/>
        <v/>
      </c>
      <c r="CY289" s="76" t="str">
        <f t="shared" si="383"/>
        <v xml:space="preserve">   millones</v>
      </c>
      <c r="CZ289" s="76" t="str">
        <f t="shared" si="384"/>
        <v/>
      </c>
      <c r="DA289" s="76" t="str">
        <f t="shared" si="385"/>
        <v/>
      </c>
      <c r="DB289" s="76" t="str">
        <f t="shared" si="386"/>
        <v xml:space="preserve">  mil</v>
      </c>
      <c r="DC289" s="76" t="str">
        <f t="shared" si="387"/>
        <v xml:space="preserve">Doscientos </v>
      </c>
      <c r="DD289" s="76" t="str">
        <f t="shared" si="388"/>
        <v xml:space="preserve">Ochenta y </v>
      </c>
      <c r="DE289" s="76" t="str">
        <f t="shared" si="389"/>
        <v>Seis Pesos</v>
      </c>
      <c r="DF289" s="76" t="str">
        <f t="shared" si="390"/>
        <v xml:space="preserve">  Centavos</v>
      </c>
      <c r="DG289" s="76" t="str">
        <f t="shared" si="391"/>
        <v xml:space="preserve">  centavos</v>
      </c>
      <c r="DH289" s="76" t="str">
        <f t="shared" si="392"/>
        <v xml:space="preserve"> </v>
      </c>
      <c r="DI289" s="76" t="str">
        <f t="shared" si="393"/>
        <v/>
      </c>
      <c r="DJ289" s="76"/>
      <c r="DK289" s="76" t="str">
        <f t="shared" si="394"/>
        <v xml:space="preserve"> </v>
      </c>
      <c r="DL289" s="76" t="str">
        <f t="shared" si="395"/>
        <v/>
      </c>
      <c r="DM289" s="76"/>
      <c r="DN289" s="76" t="str">
        <f t="shared" si="396"/>
        <v xml:space="preserve"> </v>
      </c>
      <c r="DO289" s="76" t="str">
        <f t="shared" si="397"/>
        <v/>
      </c>
      <c r="DP289" s="76"/>
      <c r="DQ289" s="76" t="str">
        <f t="shared" si="398"/>
        <v xml:space="preserve"> </v>
      </c>
      <c r="DR289" s="76" t="str">
        <f t="shared" si="399"/>
        <v/>
      </c>
      <c r="DS289" s="76"/>
      <c r="DT289" s="76" t="e">
        <f t="shared" si="400"/>
        <v>#N/A</v>
      </c>
      <c r="DU289" s="76" t="str">
        <f t="shared" si="401"/>
        <v xml:space="preserve"> Pesos</v>
      </c>
      <c r="DV289" s="76" t="str">
        <f t="shared" si="402"/>
        <v xml:space="preserve"> </v>
      </c>
      <c r="DW289" s="76" t="str">
        <f t="shared" si="403"/>
        <v/>
      </c>
      <c r="DX289" s="76"/>
      <c r="DY289" s="76"/>
      <c r="DZ289" s="76"/>
      <c r="EA289" s="76" t="str">
        <f t="shared" si="404"/>
        <v xml:space="preserve"> </v>
      </c>
      <c r="EB289" s="76"/>
      <c r="EC289" s="76"/>
      <c r="ED289" s="76" t="str">
        <f t="shared" si="405"/>
        <v xml:space="preserve"> </v>
      </c>
      <c r="EE289" s="76"/>
      <c r="EF289" s="76"/>
      <c r="EG289" s="79" t="str">
        <f t="shared" si="406"/>
        <v xml:space="preserve"> </v>
      </c>
      <c r="EH289" s="76"/>
      <c r="EI289" s="76"/>
      <c r="EJ289" s="79" t="str">
        <f t="shared" si="407"/>
        <v xml:space="preserve"> </v>
      </c>
      <c r="EK289" s="76"/>
      <c r="EL289" s="76"/>
      <c r="EM289" s="79" t="str">
        <f t="shared" si="408"/>
        <v>Doscientos Ochenta y Seis Pesos</v>
      </c>
      <c r="EN289" s="79"/>
      <c r="EO289" s="79" t="str">
        <f t="shared" si="409"/>
        <v xml:space="preserve"> </v>
      </c>
      <c r="EP289" s="76"/>
    </row>
    <row r="290" spans="1:146" hidden="1" x14ac:dyDescent="0.2">
      <c r="A290" s="74">
        <v>287</v>
      </c>
      <c r="B290" s="75" t="str">
        <f t="shared" si="339"/>
        <v>Doscientos Ochenta y Siete Pesos M/L</v>
      </c>
      <c r="C290" s="76"/>
      <c r="D290" s="77">
        <f t="shared" si="340"/>
        <v>287</v>
      </c>
      <c r="E290" s="76" t="str">
        <f t="shared" si="341"/>
        <v/>
      </c>
      <c r="F290" s="76" t="str">
        <f t="shared" si="342"/>
        <v xml:space="preserve"> Pesos</v>
      </c>
      <c r="G290" s="76" t="str">
        <f t="shared" si="343"/>
        <v xml:space="preserve">  billones</v>
      </c>
      <c r="H290" s="76"/>
      <c r="I290" s="76" t="str">
        <f t="shared" si="344"/>
        <v xml:space="preserve"> Pesos</v>
      </c>
      <c r="J290" s="76" t="s">
        <v>79</v>
      </c>
      <c r="K290" s="76"/>
      <c r="L290" s="76" t="str">
        <f t="shared" si="345"/>
        <v xml:space="preserve"> Pesos</v>
      </c>
      <c r="M290" s="76" t="str">
        <f t="shared" si="346"/>
        <v xml:space="preserve">  millones</v>
      </c>
      <c r="N290" s="76"/>
      <c r="O290" s="76" t="str">
        <f t="shared" si="347"/>
        <v xml:space="preserve"> Pesos</v>
      </c>
      <c r="P290" s="76" t="s">
        <v>79</v>
      </c>
      <c r="Q290" s="76"/>
      <c r="R290" s="76" t="str">
        <f t="shared" si="348"/>
        <v xml:space="preserve"> y </v>
      </c>
      <c r="S290" s="76" t="str">
        <f t="shared" si="349"/>
        <v xml:space="preserve"> Pesos</v>
      </c>
      <c r="T290" s="76" t="str">
        <f t="shared" si="350"/>
        <v xml:space="preserve"> Centavos</v>
      </c>
      <c r="U290" s="76" t="str">
        <f t="shared" si="351"/>
        <v xml:space="preserve"> centavos</v>
      </c>
      <c r="V290" s="76">
        <v>15</v>
      </c>
      <c r="W290" s="76">
        <v>14</v>
      </c>
      <c r="X290" s="76">
        <v>13</v>
      </c>
      <c r="Y290" s="76">
        <v>12</v>
      </c>
      <c r="Z290" s="76">
        <v>11</v>
      </c>
      <c r="AA290" s="76">
        <v>10</v>
      </c>
      <c r="AB290" s="76">
        <v>9</v>
      </c>
      <c r="AC290" s="76">
        <f t="shared" si="410"/>
        <v>8</v>
      </c>
      <c r="AD290" s="76">
        <f t="shared" si="410"/>
        <v>7</v>
      </c>
      <c r="AE290" s="76">
        <f t="shared" si="410"/>
        <v>6</v>
      </c>
      <c r="AF290" s="76">
        <f t="shared" si="410"/>
        <v>5</v>
      </c>
      <c r="AG290" s="76">
        <f t="shared" si="410"/>
        <v>4</v>
      </c>
      <c r="AH290" s="76">
        <f t="shared" si="410"/>
        <v>3</v>
      </c>
      <c r="AI290" s="76">
        <f t="shared" si="410"/>
        <v>2</v>
      </c>
      <c r="AJ290" s="76">
        <f t="shared" si="410"/>
        <v>1</v>
      </c>
      <c r="AK290" s="76">
        <f t="shared" si="410"/>
        <v>0</v>
      </c>
      <c r="AL290" s="76">
        <f t="shared" si="410"/>
        <v>-1</v>
      </c>
      <c r="AM290" s="76">
        <f t="shared" si="410"/>
        <v>-2</v>
      </c>
      <c r="AN290" s="76"/>
      <c r="AO290" s="78">
        <f t="shared" si="413"/>
        <v>0</v>
      </c>
      <c r="AP290" s="78">
        <f t="shared" si="413"/>
        <v>0</v>
      </c>
      <c r="AQ290" s="78">
        <f t="shared" si="413"/>
        <v>0</v>
      </c>
      <c r="AR290" s="78">
        <f t="shared" si="413"/>
        <v>0</v>
      </c>
      <c r="AS290" s="78">
        <f t="shared" si="413"/>
        <v>0</v>
      </c>
      <c r="AT290" s="78">
        <f t="shared" si="413"/>
        <v>0</v>
      </c>
      <c r="AU290" s="78">
        <f t="shared" si="412"/>
        <v>0</v>
      </c>
      <c r="AV290" s="78">
        <f t="shared" si="411"/>
        <v>0</v>
      </c>
      <c r="AW290" s="78">
        <f t="shared" si="411"/>
        <v>0</v>
      </c>
      <c r="AX290" s="78">
        <f t="shared" si="411"/>
        <v>0</v>
      </c>
      <c r="AY290" s="78">
        <f t="shared" si="411"/>
        <v>0</v>
      </c>
      <c r="AZ290" s="78">
        <f t="shared" si="411"/>
        <v>0</v>
      </c>
      <c r="BA290" s="78">
        <f t="shared" si="411"/>
        <v>2</v>
      </c>
      <c r="BB290" s="78">
        <f t="shared" si="411"/>
        <v>28</v>
      </c>
      <c r="BC290" s="78">
        <f t="shared" si="411"/>
        <v>287</v>
      </c>
      <c r="BD290" s="78">
        <f t="shared" si="411"/>
        <v>2870</v>
      </c>
      <c r="BE290" s="78">
        <f t="shared" si="411"/>
        <v>28700</v>
      </c>
      <c r="BF290" s="76"/>
      <c r="BG290" s="76">
        <f t="shared" si="352"/>
        <v>0</v>
      </c>
      <c r="BH290" s="78">
        <f t="shared" si="353"/>
        <v>0</v>
      </c>
      <c r="BI290" s="78">
        <f t="shared" si="354"/>
        <v>0</v>
      </c>
      <c r="BJ290" s="78">
        <f t="shared" si="355"/>
        <v>0</v>
      </c>
      <c r="BK290" s="78">
        <f t="shared" si="356"/>
        <v>0</v>
      </c>
      <c r="BL290" s="78">
        <f t="shared" si="357"/>
        <v>0</v>
      </c>
      <c r="BM290" s="78">
        <f t="shared" si="358"/>
        <v>0</v>
      </c>
      <c r="BN290" s="78">
        <f t="shared" si="359"/>
        <v>0</v>
      </c>
      <c r="BO290" s="78">
        <f t="shared" si="360"/>
        <v>0</v>
      </c>
      <c r="BP290" s="78">
        <f t="shared" si="361"/>
        <v>0</v>
      </c>
      <c r="BQ290" s="78">
        <f t="shared" si="362"/>
        <v>0</v>
      </c>
      <c r="BR290" s="78">
        <f t="shared" si="363"/>
        <v>0</v>
      </c>
      <c r="BS290" s="78">
        <f t="shared" si="364"/>
        <v>200</v>
      </c>
      <c r="BT290" s="78">
        <f t="shared" si="365"/>
        <v>80</v>
      </c>
      <c r="BU290" s="78">
        <f t="shared" si="366"/>
        <v>7</v>
      </c>
      <c r="BV290" s="78">
        <f t="shared" si="367"/>
        <v>0</v>
      </c>
      <c r="BW290" s="78">
        <f t="shared" si="368"/>
        <v>0</v>
      </c>
      <c r="BX290" s="76"/>
      <c r="BY290" s="76"/>
      <c r="BZ290" s="78">
        <f t="shared" si="369"/>
        <v>0</v>
      </c>
      <c r="CA290" s="78"/>
      <c r="CB290" s="78"/>
      <c r="CC290" s="78">
        <f t="shared" si="370"/>
        <v>0</v>
      </c>
      <c r="CD290" s="78"/>
      <c r="CE290" s="78"/>
      <c r="CF290" s="78">
        <f t="shared" si="371"/>
        <v>0</v>
      </c>
      <c r="CG290" s="76"/>
      <c r="CH290" s="78"/>
      <c r="CI290" s="78">
        <f t="shared" si="372"/>
        <v>0</v>
      </c>
      <c r="CJ290" s="76"/>
      <c r="CK290" s="78"/>
      <c r="CL290" s="78">
        <f t="shared" si="373"/>
        <v>87</v>
      </c>
      <c r="CM290" s="76"/>
      <c r="CN290" s="78">
        <f t="shared" si="374"/>
        <v>0</v>
      </c>
      <c r="CO290" s="76"/>
      <c r="CP290" s="76"/>
      <c r="CQ290" s="76" t="str">
        <f t="shared" si="375"/>
        <v/>
      </c>
      <c r="CR290" s="76" t="str">
        <f t="shared" si="376"/>
        <v/>
      </c>
      <c r="CS290" s="76" t="str">
        <f t="shared" si="377"/>
        <v xml:space="preserve">   billones</v>
      </c>
      <c r="CT290" s="76" t="str">
        <f t="shared" si="378"/>
        <v/>
      </c>
      <c r="CU290" s="76" t="str">
        <f t="shared" si="379"/>
        <v/>
      </c>
      <c r="CV290" s="76" t="str">
        <f t="shared" si="380"/>
        <v xml:space="preserve">  mil</v>
      </c>
      <c r="CW290" s="76" t="str">
        <f t="shared" si="381"/>
        <v/>
      </c>
      <c r="CX290" s="76" t="str">
        <f t="shared" si="382"/>
        <v/>
      </c>
      <c r="CY290" s="76" t="str">
        <f t="shared" si="383"/>
        <v xml:space="preserve">   millones</v>
      </c>
      <c r="CZ290" s="76" t="str">
        <f t="shared" si="384"/>
        <v/>
      </c>
      <c r="DA290" s="76" t="str">
        <f t="shared" si="385"/>
        <v/>
      </c>
      <c r="DB290" s="76" t="str">
        <f t="shared" si="386"/>
        <v xml:space="preserve">  mil</v>
      </c>
      <c r="DC290" s="76" t="str">
        <f t="shared" si="387"/>
        <v xml:space="preserve">Doscientos </v>
      </c>
      <c r="DD290" s="76" t="str">
        <f t="shared" si="388"/>
        <v xml:space="preserve">Ochenta y </v>
      </c>
      <c r="DE290" s="76" t="str">
        <f t="shared" si="389"/>
        <v>Siete Pesos</v>
      </c>
      <c r="DF290" s="76" t="str">
        <f t="shared" si="390"/>
        <v xml:space="preserve">  Centavos</v>
      </c>
      <c r="DG290" s="76" t="str">
        <f t="shared" si="391"/>
        <v xml:space="preserve">  centavos</v>
      </c>
      <c r="DH290" s="76" t="str">
        <f t="shared" si="392"/>
        <v xml:space="preserve"> </v>
      </c>
      <c r="DI290" s="76" t="str">
        <f t="shared" si="393"/>
        <v/>
      </c>
      <c r="DJ290" s="76"/>
      <c r="DK290" s="76" t="str">
        <f t="shared" si="394"/>
        <v xml:space="preserve"> </v>
      </c>
      <c r="DL290" s="76" t="str">
        <f t="shared" si="395"/>
        <v/>
      </c>
      <c r="DM290" s="76"/>
      <c r="DN290" s="76" t="str">
        <f t="shared" si="396"/>
        <v xml:space="preserve"> </v>
      </c>
      <c r="DO290" s="76" t="str">
        <f t="shared" si="397"/>
        <v/>
      </c>
      <c r="DP290" s="76"/>
      <c r="DQ290" s="76" t="str">
        <f t="shared" si="398"/>
        <v xml:space="preserve"> </v>
      </c>
      <c r="DR290" s="76" t="str">
        <f t="shared" si="399"/>
        <v/>
      </c>
      <c r="DS290" s="76"/>
      <c r="DT290" s="76" t="e">
        <f t="shared" si="400"/>
        <v>#N/A</v>
      </c>
      <c r="DU290" s="76" t="str">
        <f t="shared" si="401"/>
        <v xml:space="preserve"> Pesos</v>
      </c>
      <c r="DV290" s="76" t="str">
        <f t="shared" si="402"/>
        <v xml:space="preserve"> </v>
      </c>
      <c r="DW290" s="76" t="str">
        <f t="shared" si="403"/>
        <v/>
      </c>
      <c r="DX290" s="76"/>
      <c r="DY290" s="76"/>
      <c r="DZ290" s="76"/>
      <c r="EA290" s="76" t="str">
        <f t="shared" si="404"/>
        <v xml:space="preserve"> </v>
      </c>
      <c r="EB290" s="76"/>
      <c r="EC290" s="76"/>
      <c r="ED290" s="76" t="str">
        <f t="shared" si="405"/>
        <v xml:space="preserve"> </v>
      </c>
      <c r="EE290" s="76"/>
      <c r="EF290" s="76"/>
      <c r="EG290" s="79" t="str">
        <f t="shared" si="406"/>
        <v xml:space="preserve"> </v>
      </c>
      <c r="EH290" s="76"/>
      <c r="EI290" s="76"/>
      <c r="EJ290" s="79" t="str">
        <f t="shared" si="407"/>
        <v xml:space="preserve"> </v>
      </c>
      <c r="EK290" s="76"/>
      <c r="EL290" s="76"/>
      <c r="EM290" s="79" t="str">
        <f t="shared" si="408"/>
        <v>Doscientos Ochenta y Siete Pesos</v>
      </c>
      <c r="EN290" s="79"/>
      <c r="EO290" s="79" t="str">
        <f t="shared" si="409"/>
        <v xml:space="preserve"> </v>
      </c>
      <c r="EP290" s="76"/>
    </row>
    <row r="291" spans="1:146" hidden="1" x14ac:dyDescent="0.2">
      <c r="A291" s="74">
        <v>288</v>
      </c>
      <c r="B291" s="75" t="str">
        <f t="shared" si="339"/>
        <v>Doscientos Ochenta y Ocho Pesos M/L</v>
      </c>
      <c r="C291" s="76"/>
      <c r="D291" s="77">
        <f t="shared" si="340"/>
        <v>288</v>
      </c>
      <c r="E291" s="76" t="str">
        <f t="shared" si="341"/>
        <v/>
      </c>
      <c r="F291" s="76" t="str">
        <f t="shared" si="342"/>
        <v xml:space="preserve"> Pesos</v>
      </c>
      <c r="G291" s="76" t="str">
        <f t="shared" si="343"/>
        <v xml:space="preserve">  billones</v>
      </c>
      <c r="H291" s="76"/>
      <c r="I291" s="76" t="str">
        <f t="shared" si="344"/>
        <v xml:space="preserve"> Pesos</v>
      </c>
      <c r="J291" s="76" t="s">
        <v>79</v>
      </c>
      <c r="K291" s="76"/>
      <c r="L291" s="76" t="str">
        <f t="shared" si="345"/>
        <v xml:space="preserve"> Pesos</v>
      </c>
      <c r="M291" s="76" t="str">
        <f t="shared" si="346"/>
        <v xml:space="preserve">  millones</v>
      </c>
      <c r="N291" s="76"/>
      <c r="O291" s="76" t="str">
        <f t="shared" si="347"/>
        <v xml:space="preserve"> Pesos</v>
      </c>
      <c r="P291" s="76" t="s">
        <v>79</v>
      </c>
      <c r="Q291" s="76"/>
      <c r="R291" s="76" t="str">
        <f t="shared" si="348"/>
        <v xml:space="preserve"> y </v>
      </c>
      <c r="S291" s="76" t="str">
        <f t="shared" si="349"/>
        <v xml:space="preserve"> Pesos</v>
      </c>
      <c r="T291" s="76" t="str">
        <f t="shared" si="350"/>
        <v xml:space="preserve"> Centavos</v>
      </c>
      <c r="U291" s="76" t="str">
        <f t="shared" si="351"/>
        <v xml:space="preserve"> centavos</v>
      </c>
      <c r="V291" s="76">
        <v>15</v>
      </c>
      <c r="W291" s="76">
        <v>14</v>
      </c>
      <c r="X291" s="76">
        <v>13</v>
      </c>
      <c r="Y291" s="76">
        <v>12</v>
      </c>
      <c r="Z291" s="76">
        <v>11</v>
      </c>
      <c r="AA291" s="76">
        <v>10</v>
      </c>
      <c r="AB291" s="76">
        <v>9</v>
      </c>
      <c r="AC291" s="76">
        <f t="shared" si="410"/>
        <v>8</v>
      </c>
      <c r="AD291" s="76">
        <f t="shared" si="410"/>
        <v>7</v>
      </c>
      <c r="AE291" s="76">
        <f t="shared" si="410"/>
        <v>6</v>
      </c>
      <c r="AF291" s="76">
        <f t="shared" si="410"/>
        <v>5</v>
      </c>
      <c r="AG291" s="76">
        <f t="shared" si="410"/>
        <v>4</v>
      </c>
      <c r="AH291" s="76">
        <f t="shared" si="410"/>
        <v>3</v>
      </c>
      <c r="AI291" s="76">
        <f t="shared" si="410"/>
        <v>2</v>
      </c>
      <c r="AJ291" s="76">
        <f t="shared" si="410"/>
        <v>1</v>
      </c>
      <c r="AK291" s="76">
        <f t="shared" si="410"/>
        <v>0</v>
      </c>
      <c r="AL291" s="76">
        <f t="shared" si="410"/>
        <v>-1</v>
      </c>
      <c r="AM291" s="76">
        <f t="shared" si="410"/>
        <v>-2</v>
      </c>
      <c r="AN291" s="76"/>
      <c r="AO291" s="78">
        <f t="shared" si="413"/>
        <v>0</v>
      </c>
      <c r="AP291" s="78">
        <f t="shared" si="413"/>
        <v>0</v>
      </c>
      <c r="AQ291" s="78">
        <f t="shared" si="413"/>
        <v>0</v>
      </c>
      <c r="AR291" s="78">
        <f t="shared" si="413"/>
        <v>0</v>
      </c>
      <c r="AS291" s="78">
        <f t="shared" si="413"/>
        <v>0</v>
      </c>
      <c r="AT291" s="78">
        <f t="shared" si="413"/>
        <v>0</v>
      </c>
      <c r="AU291" s="78">
        <f t="shared" si="412"/>
        <v>0</v>
      </c>
      <c r="AV291" s="78">
        <f t="shared" si="411"/>
        <v>0</v>
      </c>
      <c r="AW291" s="78">
        <f t="shared" si="411"/>
        <v>0</v>
      </c>
      <c r="AX291" s="78">
        <f t="shared" si="411"/>
        <v>0</v>
      </c>
      <c r="AY291" s="78">
        <f t="shared" si="411"/>
        <v>0</v>
      </c>
      <c r="AZ291" s="78">
        <f t="shared" si="411"/>
        <v>0</v>
      </c>
      <c r="BA291" s="78">
        <f t="shared" si="411"/>
        <v>2</v>
      </c>
      <c r="BB291" s="78">
        <f t="shared" si="411"/>
        <v>28</v>
      </c>
      <c r="BC291" s="78">
        <f t="shared" si="411"/>
        <v>288</v>
      </c>
      <c r="BD291" s="78">
        <f t="shared" si="411"/>
        <v>2880</v>
      </c>
      <c r="BE291" s="78">
        <f t="shared" si="411"/>
        <v>28800</v>
      </c>
      <c r="BF291" s="76"/>
      <c r="BG291" s="76">
        <f t="shared" si="352"/>
        <v>0</v>
      </c>
      <c r="BH291" s="78">
        <f t="shared" si="353"/>
        <v>0</v>
      </c>
      <c r="BI291" s="78">
        <f t="shared" si="354"/>
        <v>0</v>
      </c>
      <c r="BJ291" s="78">
        <f t="shared" si="355"/>
        <v>0</v>
      </c>
      <c r="BK291" s="78">
        <f t="shared" si="356"/>
        <v>0</v>
      </c>
      <c r="BL291" s="78">
        <f t="shared" si="357"/>
        <v>0</v>
      </c>
      <c r="BM291" s="78">
        <f t="shared" si="358"/>
        <v>0</v>
      </c>
      <c r="BN291" s="78">
        <f t="shared" si="359"/>
        <v>0</v>
      </c>
      <c r="BO291" s="78">
        <f t="shared" si="360"/>
        <v>0</v>
      </c>
      <c r="BP291" s="78">
        <f t="shared" si="361"/>
        <v>0</v>
      </c>
      <c r="BQ291" s="78">
        <f t="shared" si="362"/>
        <v>0</v>
      </c>
      <c r="BR291" s="78">
        <f t="shared" si="363"/>
        <v>0</v>
      </c>
      <c r="BS291" s="78">
        <f t="shared" si="364"/>
        <v>200</v>
      </c>
      <c r="BT291" s="78">
        <f t="shared" si="365"/>
        <v>80</v>
      </c>
      <c r="BU291" s="78">
        <f t="shared" si="366"/>
        <v>8</v>
      </c>
      <c r="BV291" s="78">
        <f t="shared" si="367"/>
        <v>0</v>
      </c>
      <c r="BW291" s="78">
        <f t="shared" si="368"/>
        <v>0</v>
      </c>
      <c r="BX291" s="76"/>
      <c r="BY291" s="76"/>
      <c r="BZ291" s="78">
        <f t="shared" si="369"/>
        <v>0</v>
      </c>
      <c r="CA291" s="78"/>
      <c r="CB291" s="78"/>
      <c r="CC291" s="78">
        <f t="shared" si="370"/>
        <v>0</v>
      </c>
      <c r="CD291" s="78"/>
      <c r="CE291" s="78"/>
      <c r="CF291" s="78">
        <f t="shared" si="371"/>
        <v>0</v>
      </c>
      <c r="CG291" s="76"/>
      <c r="CH291" s="78"/>
      <c r="CI291" s="78">
        <f t="shared" si="372"/>
        <v>0</v>
      </c>
      <c r="CJ291" s="76"/>
      <c r="CK291" s="78"/>
      <c r="CL291" s="78">
        <f t="shared" si="373"/>
        <v>88</v>
      </c>
      <c r="CM291" s="76"/>
      <c r="CN291" s="78">
        <f t="shared" si="374"/>
        <v>0</v>
      </c>
      <c r="CO291" s="76"/>
      <c r="CP291" s="76"/>
      <c r="CQ291" s="76" t="str">
        <f t="shared" si="375"/>
        <v/>
      </c>
      <c r="CR291" s="76" t="str">
        <f t="shared" si="376"/>
        <v/>
      </c>
      <c r="CS291" s="76" t="str">
        <f t="shared" si="377"/>
        <v xml:space="preserve">   billones</v>
      </c>
      <c r="CT291" s="76" t="str">
        <f t="shared" si="378"/>
        <v/>
      </c>
      <c r="CU291" s="76" t="str">
        <f t="shared" si="379"/>
        <v/>
      </c>
      <c r="CV291" s="76" t="str">
        <f t="shared" si="380"/>
        <v xml:space="preserve">  mil</v>
      </c>
      <c r="CW291" s="76" t="str">
        <f t="shared" si="381"/>
        <v/>
      </c>
      <c r="CX291" s="76" t="str">
        <f t="shared" si="382"/>
        <v/>
      </c>
      <c r="CY291" s="76" t="str">
        <f t="shared" si="383"/>
        <v xml:space="preserve">   millones</v>
      </c>
      <c r="CZ291" s="76" t="str">
        <f t="shared" si="384"/>
        <v/>
      </c>
      <c r="DA291" s="76" t="str">
        <f t="shared" si="385"/>
        <v/>
      </c>
      <c r="DB291" s="76" t="str">
        <f t="shared" si="386"/>
        <v xml:space="preserve">  mil</v>
      </c>
      <c r="DC291" s="76" t="str">
        <f t="shared" si="387"/>
        <v xml:space="preserve">Doscientos </v>
      </c>
      <c r="DD291" s="76" t="str">
        <f t="shared" si="388"/>
        <v xml:space="preserve">Ochenta y </v>
      </c>
      <c r="DE291" s="76" t="str">
        <f t="shared" si="389"/>
        <v>Ocho Pesos</v>
      </c>
      <c r="DF291" s="76" t="str">
        <f t="shared" si="390"/>
        <v xml:space="preserve">  Centavos</v>
      </c>
      <c r="DG291" s="76" t="str">
        <f t="shared" si="391"/>
        <v xml:space="preserve">  centavos</v>
      </c>
      <c r="DH291" s="76" t="str">
        <f t="shared" si="392"/>
        <v xml:space="preserve"> </v>
      </c>
      <c r="DI291" s="76" t="str">
        <f t="shared" si="393"/>
        <v/>
      </c>
      <c r="DJ291" s="76"/>
      <c r="DK291" s="76" t="str">
        <f t="shared" si="394"/>
        <v xml:space="preserve"> </v>
      </c>
      <c r="DL291" s="76" t="str">
        <f t="shared" si="395"/>
        <v/>
      </c>
      <c r="DM291" s="76"/>
      <c r="DN291" s="76" t="str">
        <f t="shared" si="396"/>
        <v xml:space="preserve"> </v>
      </c>
      <c r="DO291" s="76" t="str">
        <f t="shared" si="397"/>
        <v/>
      </c>
      <c r="DP291" s="76"/>
      <c r="DQ291" s="76" t="str">
        <f t="shared" si="398"/>
        <v xml:space="preserve"> </v>
      </c>
      <c r="DR291" s="76" t="str">
        <f t="shared" si="399"/>
        <v/>
      </c>
      <c r="DS291" s="76"/>
      <c r="DT291" s="76" t="e">
        <f t="shared" si="400"/>
        <v>#N/A</v>
      </c>
      <c r="DU291" s="76" t="str">
        <f t="shared" si="401"/>
        <v xml:space="preserve"> Pesos</v>
      </c>
      <c r="DV291" s="76" t="str">
        <f t="shared" si="402"/>
        <v xml:space="preserve"> </v>
      </c>
      <c r="DW291" s="76" t="str">
        <f t="shared" si="403"/>
        <v/>
      </c>
      <c r="DX291" s="76"/>
      <c r="DY291" s="76"/>
      <c r="DZ291" s="76"/>
      <c r="EA291" s="76" t="str">
        <f t="shared" si="404"/>
        <v xml:space="preserve"> </v>
      </c>
      <c r="EB291" s="76"/>
      <c r="EC291" s="76"/>
      <c r="ED291" s="76" t="str">
        <f t="shared" si="405"/>
        <v xml:space="preserve"> </v>
      </c>
      <c r="EE291" s="76"/>
      <c r="EF291" s="76"/>
      <c r="EG291" s="79" t="str">
        <f t="shared" si="406"/>
        <v xml:space="preserve"> </v>
      </c>
      <c r="EH291" s="76"/>
      <c r="EI291" s="76"/>
      <c r="EJ291" s="79" t="str">
        <f t="shared" si="407"/>
        <v xml:space="preserve"> </v>
      </c>
      <c r="EK291" s="76"/>
      <c r="EL291" s="76"/>
      <c r="EM291" s="79" t="str">
        <f t="shared" si="408"/>
        <v>Doscientos Ochenta y Ocho Pesos</v>
      </c>
      <c r="EN291" s="79"/>
      <c r="EO291" s="79" t="str">
        <f t="shared" si="409"/>
        <v xml:space="preserve"> </v>
      </c>
      <c r="EP291" s="76"/>
    </row>
    <row r="292" spans="1:146" hidden="1" x14ac:dyDescent="0.2">
      <c r="A292" s="74">
        <v>289</v>
      </c>
      <c r="B292" s="75" t="str">
        <f t="shared" si="339"/>
        <v>Doscientos Ochenta y Nueve Pesos M/L</v>
      </c>
      <c r="C292" s="76"/>
      <c r="D292" s="77">
        <f t="shared" si="340"/>
        <v>289</v>
      </c>
      <c r="E292" s="76" t="str">
        <f t="shared" si="341"/>
        <v/>
      </c>
      <c r="F292" s="76" t="str">
        <f t="shared" si="342"/>
        <v xml:space="preserve"> Pesos</v>
      </c>
      <c r="G292" s="76" t="str">
        <f t="shared" si="343"/>
        <v xml:space="preserve">  billones</v>
      </c>
      <c r="H292" s="76"/>
      <c r="I292" s="76" t="str">
        <f t="shared" si="344"/>
        <v xml:space="preserve"> Pesos</v>
      </c>
      <c r="J292" s="76" t="s">
        <v>79</v>
      </c>
      <c r="K292" s="76"/>
      <c r="L292" s="76" t="str">
        <f t="shared" si="345"/>
        <v xml:space="preserve"> Pesos</v>
      </c>
      <c r="M292" s="76" t="str">
        <f t="shared" si="346"/>
        <v xml:space="preserve">  millones</v>
      </c>
      <c r="N292" s="76"/>
      <c r="O292" s="76" t="str">
        <f t="shared" si="347"/>
        <v xml:space="preserve"> Pesos</v>
      </c>
      <c r="P292" s="76" t="s">
        <v>79</v>
      </c>
      <c r="Q292" s="76"/>
      <c r="R292" s="76" t="str">
        <f t="shared" si="348"/>
        <v xml:space="preserve"> y </v>
      </c>
      <c r="S292" s="76" t="str">
        <f t="shared" si="349"/>
        <v xml:space="preserve"> Pesos</v>
      </c>
      <c r="T292" s="76" t="str">
        <f t="shared" si="350"/>
        <v xml:space="preserve"> Centavos</v>
      </c>
      <c r="U292" s="76" t="str">
        <f t="shared" si="351"/>
        <v xml:space="preserve"> centavos</v>
      </c>
      <c r="V292" s="76">
        <v>15</v>
      </c>
      <c r="W292" s="76">
        <v>14</v>
      </c>
      <c r="X292" s="76">
        <v>13</v>
      </c>
      <c r="Y292" s="76">
        <v>12</v>
      </c>
      <c r="Z292" s="76">
        <v>11</v>
      </c>
      <c r="AA292" s="76">
        <v>10</v>
      </c>
      <c r="AB292" s="76">
        <v>9</v>
      </c>
      <c r="AC292" s="76">
        <f t="shared" ref="AC292:AM307" si="414">AB292-1</f>
        <v>8</v>
      </c>
      <c r="AD292" s="76">
        <f t="shared" si="414"/>
        <v>7</v>
      </c>
      <c r="AE292" s="76">
        <f t="shared" si="414"/>
        <v>6</v>
      </c>
      <c r="AF292" s="76">
        <f t="shared" si="414"/>
        <v>5</v>
      </c>
      <c r="AG292" s="76">
        <f t="shared" si="414"/>
        <v>4</v>
      </c>
      <c r="AH292" s="76">
        <f t="shared" si="414"/>
        <v>3</v>
      </c>
      <c r="AI292" s="76">
        <f t="shared" si="414"/>
        <v>2</v>
      </c>
      <c r="AJ292" s="76">
        <f t="shared" si="414"/>
        <v>1</v>
      </c>
      <c r="AK292" s="76">
        <f t="shared" si="414"/>
        <v>0</v>
      </c>
      <c r="AL292" s="76">
        <f t="shared" si="414"/>
        <v>-1</v>
      </c>
      <c r="AM292" s="76">
        <f t="shared" si="414"/>
        <v>-2</v>
      </c>
      <c r="AN292" s="76"/>
      <c r="AO292" s="78">
        <f t="shared" si="413"/>
        <v>0</v>
      </c>
      <c r="AP292" s="78">
        <f t="shared" si="413"/>
        <v>0</v>
      </c>
      <c r="AQ292" s="78">
        <f t="shared" si="413"/>
        <v>0</v>
      </c>
      <c r="AR292" s="78">
        <f t="shared" si="413"/>
        <v>0</v>
      </c>
      <c r="AS292" s="78">
        <f t="shared" si="413"/>
        <v>0</v>
      </c>
      <c r="AT292" s="78">
        <f t="shared" si="413"/>
        <v>0</v>
      </c>
      <c r="AU292" s="78">
        <f t="shared" si="412"/>
        <v>0</v>
      </c>
      <c r="AV292" s="78">
        <f t="shared" si="411"/>
        <v>0</v>
      </c>
      <c r="AW292" s="78">
        <f t="shared" si="411"/>
        <v>0</v>
      </c>
      <c r="AX292" s="78">
        <f t="shared" si="411"/>
        <v>0</v>
      </c>
      <c r="AY292" s="78">
        <f t="shared" si="411"/>
        <v>0</v>
      </c>
      <c r="AZ292" s="78">
        <f t="shared" si="411"/>
        <v>0</v>
      </c>
      <c r="BA292" s="78">
        <f t="shared" si="411"/>
        <v>2</v>
      </c>
      <c r="BB292" s="78">
        <f t="shared" si="411"/>
        <v>28</v>
      </c>
      <c r="BC292" s="78">
        <f t="shared" si="411"/>
        <v>289</v>
      </c>
      <c r="BD292" s="78">
        <f t="shared" si="411"/>
        <v>2890</v>
      </c>
      <c r="BE292" s="78">
        <f t="shared" si="411"/>
        <v>28900</v>
      </c>
      <c r="BF292" s="76"/>
      <c r="BG292" s="76">
        <f t="shared" si="352"/>
        <v>0</v>
      </c>
      <c r="BH292" s="78">
        <f t="shared" si="353"/>
        <v>0</v>
      </c>
      <c r="BI292" s="78">
        <f t="shared" si="354"/>
        <v>0</v>
      </c>
      <c r="BJ292" s="78">
        <f t="shared" si="355"/>
        <v>0</v>
      </c>
      <c r="BK292" s="78">
        <f t="shared" si="356"/>
        <v>0</v>
      </c>
      <c r="BL292" s="78">
        <f t="shared" si="357"/>
        <v>0</v>
      </c>
      <c r="BM292" s="78">
        <f t="shared" si="358"/>
        <v>0</v>
      </c>
      <c r="BN292" s="78">
        <f t="shared" si="359"/>
        <v>0</v>
      </c>
      <c r="BO292" s="78">
        <f t="shared" si="360"/>
        <v>0</v>
      </c>
      <c r="BP292" s="78">
        <f t="shared" si="361"/>
        <v>0</v>
      </c>
      <c r="BQ292" s="78">
        <f t="shared" si="362"/>
        <v>0</v>
      </c>
      <c r="BR292" s="78">
        <f t="shared" si="363"/>
        <v>0</v>
      </c>
      <c r="BS292" s="78">
        <f t="shared" si="364"/>
        <v>200</v>
      </c>
      <c r="BT292" s="78">
        <f t="shared" si="365"/>
        <v>80</v>
      </c>
      <c r="BU292" s="78">
        <f t="shared" si="366"/>
        <v>9</v>
      </c>
      <c r="BV292" s="78">
        <f t="shared" si="367"/>
        <v>0</v>
      </c>
      <c r="BW292" s="78">
        <f t="shared" si="368"/>
        <v>0</v>
      </c>
      <c r="BX292" s="76"/>
      <c r="BY292" s="76"/>
      <c r="BZ292" s="78">
        <f t="shared" si="369"/>
        <v>0</v>
      </c>
      <c r="CA292" s="78"/>
      <c r="CB292" s="78"/>
      <c r="CC292" s="78">
        <f t="shared" si="370"/>
        <v>0</v>
      </c>
      <c r="CD292" s="78"/>
      <c r="CE292" s="78"/>
      <c r="CF292" s="78">
        <f t="shared" si="371"/>
        <v>0</v>
      </c>
      <c r="CG292" s="76"/>
      <c r="CH292" s="78"/>
      <c r="CI292" s="78">
        <f t="shared" si="372"/>
        <v>0</v>
      </c>
      <c r="CJ292" s="76"/>
      <c r="CK292" s="78"/>
      <c r="CL292" s="78">
        <f t="shared" si="373"/>
        <v>89</v>
      </c>
      <c r="CM292" s="76"/>
      <c r="CN292" s="78">
        <f t="shared" si="374"/>
        <v>0</v>
      </c>
      <c r="CO292" s="76"/>
      <c r="CP292" s="76"/>
      <c r="CQ292" s="76" t="str">
        <f t="shared" si="375"/>
        <v/>
      </c>
      <c r="CR292" s="76" t="str">
        <f t="shared" si="376"/>
        <v/>
      </c>
      <c r="CS292" s="76" t="str">
        <f t="shared" si="377"/>
        <v xml:space="preserve">   billones</v>
      </c>
      <c r="CT292" s="76" t="str">
        <f t="shared" si="378"/>
        <v/>
      </c>
      <c r="CU292" s="76" t="str">
        <f t="shared" si="379"/>
        <v/>
      </c>
      <c r="CV292" s="76" t="str">
        <f t="shared" si="380"/>
        <v xml:space="preserve">  mil</v>
      </c>
      <c r="CW292" s="76" t="str">
        <f t="shared" si="381"/>
        <v/>
      </c>
      <c r="CX292" s="76" t="str">
        <f t="shared" si="382"/>
        <v/>
      </c>
      <c r="CY292" s="76" t="str">
        <f t="shared" si="383"/>
        <v xml:space="preserve">   millones</v>
      </c>
      <c r="CZ292" s="76" t="str">
        <f t="shared" si="384"/>
        <v/>
      </c>
      <c r="DA292" s="76" t="str">
        <f t="shared" si="385"/>
        <v/>
      </c>
      <c r="DB292" s="76" t="str">
        <f t="shared" si="386"/>
        <v xml:space="preserve">  mil</v>
      </c>
      <c r="DC292" s="76" t="str">
        <f t="shared" si="387"/>
        <v xml:space="preserve">Doscientos </v>
      </c>
      <c r="DD292" s="76" t="str">
        <f t="shared" si="388"/>
        <v xml:space="preserve">Ochenta y </v>
      </c>
      <c r="DE292" s="76" t="str">
        <f t="shared" si="389"/>
        <v>Nueve Pesos</v>
      </c>
      <c r="DF292" s="76" t="str">
        <f t="shared" si="390"/>
        <v xml:space="preserve">  Centavos</v>
      </c>
      <c r="DG292" s="76" t="str">
        <f t="shared" si="391"/>
        <v xml:space="preserve">  centavos</v>
      </c>
      <c r="DH292" s="76" t="str">
        <f t="shared" si="392"/>
        <v xml:space="preserve"> </v>
      </c>
      <c r="DI292" s="76" t="str">
        <f t="shared" si="393"/>
        <v/>
      </c>
      <c r="DJ292" s="76"/>
      <c r="DK292" s="76" t="str">
        <f t="shared" si="394"/>
        <v xml:space="preserve"> </v>
      </c>
      <c r="DL292" s="76" t="str">
        <f t="shared" si="395"/>
        <v/>
      </c>
      <c r="DM292" s="76"/>
      <c r="DN292" s="76" t="str">
        <f t="shared" si="396"/>
        <v xml:space="preserve"> </v>
      </c>
      <c r="DO292" s="76" t="str">
        <f t="shared" si="397"/>
        <v/>
      </c>
      <c r="DP292" s="76"/>
      <c r="DQ292" s="76" t="str">
        <f t="shared" si="398"/>
        <v xml:space="preserve"> </v>
      </c>
      <c r="DR292" s="76" t="str">
        <f t="shared" si="399"/>
        <v/>
      </c>
      <c r="DS292" s="76"/>
      <c r="DT292" s="76" t="e">
        <f t="shared" si="400"/>
        <v>#N/A</v>
      </c>
      <c r="DU292" s="76" t="str">
        <f t="shared" si="401"/>
        <v xml:space="preserve"> Pesos</v>
      </c>
      <c r="DV292" s="76" t="str">
        <f t="shared" si="402"/>
        <v xml:space="preserve"> </v>
      </c>
      <c r="DW292" s="76" t="str">
        <f t="shared" si="403"/>
        <v/>
      </c>
      <c r="DX292" s="76"/>
      <c r="DY292" s="76"/>
      <c r="DZ292" s="76"/>
      <c r="EA292" s="76" t="str">
        <f t="shared" si="404"/>
        <v xml:space="preserve"> </v>
      </c>
      <c r="EB292" s="76"/>
      <c r="EC292" s="76"/>
      <c r="ED292" s="76" t="str">
        <f t="shared" si="405"/>
        <v xml:space="preserve"> </v>
      </c>
      <c r="EE292" s="76"/>
      <c r="EF292" s="76"/>
      <c r="EG292" s="79" t="str">
        <f t="shared" si="406"/>
        <v xml:space="preserve"> </v>
      </c>
      <c r="EH292" s="76"/>
      <c r="EI292" s="76"/>
      <c r="EJ292" s="79" t="str">
        <f t="shared" si="407"/>
        <v xml:space="preserve"> </v>
      </c>
      <c r="EK292" s="76"/>
      <c r="EL292" s="76"/>
      <c r="EM292" s="79" t="str">
        <f t="shared" si="408"/>
        <v>Doscientos Ochenta y Nueve Pesos</v>
      </c>
      <c r="EN292" s="79"/>
      <c r="EO292" s="79" t="str">
        <f t="shared" si="409"/>
        <v xml:space="preserve"> </v>
      </c>
      <c r="EP292" s="76"/>
    </row>
    <row r="293" spans="1:146" hidden="1" x14ac:dyDescent="0.2">
      <c r="A293" s="74">
        <v>290</v>
      </c>
      <c r="B293" s="75" t="str">
        <f t="shared" si="339"/>
        <v>Doscientos Noventa Pesos M/L</v>
      </c>
      <c r="C293" s="76"/>
      <c r="D293" s="77">
        <f t="shared" si="340"/>
        <v>290</v>
      </c>
      <c r="E293" s="76" t="str">
        <f t="shared" si="341"/>
        <v/>
      </c>
      <c r="F293" s="76" t="str">
        <f t="shared" si="342"/>
        <v xml:space="preserve"> Pesos</v>
      </c>
      <c r="G293" s="76" t="str">
        <f t="shared" si="343"/>
        <v xml:space="preserve">  billones</v>
      </c>
      <c r="H293" s="76"/>
      <c r="I293" s="76" t="str">
        <f t="shared" si="344"/>
        <v xml:space="preserve"> Pesos</v>
      </c>
      <c r="J293" s="76" t="s">
        <v>79</v>
      </c>
      <c r="K293" s="76"/>
      <c r="L293" s="76" t="str">
        <f t="shared" si="345"/>
        <v xml:space="preserve"> Pesos</v>
      </c>
      <c r="M293" s="76" t="str">
        <f t="shared" si="346"/>
        <v xml:space="preserve">  millones</v>
      </c>
      <c r="N293" s="76"/>
      <c r="O293" s="76" t="str">
        <f t="shared" si="347"/>
        <v xml:space="preserve"> Pesos</v>
      </c>
      <c r="P293" s="76" t="s">
        <v>79</v>
      </c>
      <c r="Q293" s="76"/>
      <c r="R293" s="76" t="str">
        <f t="shared" si="348"/>
        <v xml:space="preserve"> Pesos</v>
      </c>
      <c r="S293" s="76" t="str">
        <f t="shared" si="349"/>
        <v xml:space="preserve"> Pesos</v>
      </c>
      <c r="T293" s="76" t="str">
        <f t="shared" si="350"/>
        <v xml:space="preserve"> Centavos</v>
      </c>
      <c r="U293" s="76" t="str">
        <f t="shared" si="351"/>
        <v xml:space="preserve"> centavos</v>
      </c>
      <c r="V293" s="76">
        <v>15</v>
      </c>
      <c r="W293" s="76">
        <v>14</v>
      </c>
      <c r="X293" s="76">
        <v>13</v>
      </c>
      <c r="Y293" s="76">
        <v>12</v>
      </c>
      <c r="Z293" s="76">
        <v>11</v>
      </c>
      <c r="AA293" s="76">
        <v>10</v>
      </c>
      <c r="AB293" s="76">
        <v>9</v>
      </c>
      <c r="AC293" s="76">
        <f t="shared" si="414"/>
        <v>8</v>
      </c>
      <c r="AD293" s="76">
        <f t="shared" si="414"/>
        <v>7</v>
      </c>
      <c r="AE293" s="76">
        <f t="shared" si="414"/>
        <v>6</v>
      </c>
      <c r="AF293" s="76">
        <f t="shared" si="414"/>
        <v>5</v>
      </c>
      <c r="AG293" s="76">
        <f t="shared" si="414"/>
        <v>4</v>
      </c>
      <c r="AH293" s="76">
        <f t="shared" si="414"/>
        <v>3</v>
      </c>
      <c r="AI293" s="76">
        <f t="shared" si="414"/>
        <v>2</v>
      </c>
      <c r="AJ293" s="76">
        <f t="shared" si="414"/>
        <v>1</v>
      </c>
      <c r="AK293" s="76">
        <f t="shared" si="414"/>
        <v>0</v>
      </c>
      <c r="AL293" s="76">
        <f t="shared" si="414"/>
        <v>-1</v>
      </c>
      <c r="AM293" s="76">
        <f t="shared" si="414"/>
        <v>-2</v>
      </c>
      <c r="AN293" s="76"/>
      <c r="AO293" s="78">
        <f t="shared" si="413"/>
        <v>0</v>
      </c>
      <c r="AP293" s="78">
        <f t="shared" si="413"/>
        <v>0</v>
      </c>
      <c r="AQ293" s="78">
        <f t="shared" si="413"/>
        <v>0</v>
      </c>
      <c r="AR293" s="78">
        <f t="shared" si="413"/>
        <v>0</v>
      </c>
      <c r="AS293" s="78">
        <f t="shared" si="413"/>
        <v>0</v>
      </c>
      <c r="AT293" s="78">
        <f t="shared" si="413"/>
        <v>0</v>
      </c>
      <c r="AU293" s="78">
        <f t="shared" si="412"/>
        <v>0</v>
      </c>
      <c r="AV293" s="78">
        <f t="shared" si="411"/>
        <v>0</v>
      </c>
      <c r="AW293" s="78">
        <f t="shared" si="411"/>
        <v>0</v>
      </c>
      <c r="AX293" s="78">
        <f t="shared" si="411"/>
        <v>0</v>
      </c>
      <c r="AY293" s="78">
        <f t="shared" si="411"/>
        <v>0</v>
      </c>
      <c r="AZ293" s="78">
        <f t="shared" si="411"/>
        <v>0</v>
      </c>
      <c r="BA293" s="78">
        <f t="shared" si="411"/>
        <v>2</v>
      </c>
      <c r="BB293" s="78">
        <f t="shared" si="411"/>
        <v>29</v>
      </c>
      <c r="BC293" s="78">
        <f t="shared" si="411"/>
        <v>290</v>
      </c>
      <c r="BD293" s="78">
        <f t="shared" si="411"/>
        <v>2900</v>
      </c>
      <c r="BE293" s="78">
        <f t="shared" si="411"/>
        <v>29000</v>
      </c>
      <c r="BF293" s="76"/>
      <c r="BG293" s="76">
        <f t="shared" si="352"/>
        <v>0</v>
      </c>
      <c r="BH293" s="78">
        <f t="shared" si="353"/>
        <v>0</v>
      </c>
      <c r="BI293" s="78">
        <f t="shared" si="354"/>
        <v>0</v>
      </c>
      <c r="BJ293" s="78">
        <f t="shared" si="355"/>
        <v>0</v>
      </c>
      <c r="BK293" s="78">
        <f t="shared" si="356"/>
        <v>0</v>
      </c>
      <c r="BL293" s="78">
        <f t="shared" si="357"/>
        <v>0</v>
      </c>
      <c r="BM293" s="78">
        <f t="shared" si="358"/>
        <v>0</v>
      </c>
      <c r="BN293" s="78">
        <f t="shared" si="359"/>
        <v>0</v>
      </c>
      <c r="BO293" s="78">
        <f t="shared" si="360"/>
        <v>0</v>
      </c>
      <c r="BP293" s="78">
        <f t="shared" si="361"/>
        <v>0</v>
      </c>
      <c r="BQ293" s="78">
        <f t="shared" si="362"/>
        <v>0</v>
      </c>
      <c r="BR293" s="78">
        <f t="shared" si="363"/>
        <v>0</v>
      </c>
      <c r="BS293" s="78">
        <f t="shared" si="364"/>
        <v>200</v>
      </c>
      <c r="BT293" s="78">
        <f t="shared" si="365"/>
        <v>90</v>
      </c>
      <c r="BU293" s="78">
        <f t="shared" si="366"/>
        <v>0</v>
      </c>
      <c r="BV293" s="78">
        <f t="shared" si="367"/>
        <v>0</v>
      </c>
      <c r="BW293" s="78">
        <f t="shared" si="368"/>
        <v>0</v>
      </c>
      <c r="BX293" s="76"/>
      <c r="BY293" s="76"/>
      <c r="BZ293" s="78">
        <f t="shared" si="369"/>
        <v>0</v>
      </c>
      <c r="CA293" s="78"/>
      <c r="CB293" s="78"/>
      <c r="CC293" s="78">
        <f t="shared" si="370"/>
        <v>0</v>
      </c>
      <c r="CD293" s="78"/>
      <c r="CE293" s="78"/>
      <c r="CF293" s="78">
        <f t="shared" si="371"/>
        <v>0</v>
      </c>
      <c r="CG293" s="76"/>
      <c r="CH293" s="78"/>
      <c r="CI293" s="78">
        <f t="shared" si="372"/>
        <v>0</v>
      </c>
      <c r="CJ293" s="76"/>
      <c r="CK293" s="78"/>
      <c r="CL293" s="78">
        <f t="shared" si="373"/>
        <v>90</v>
      </c>
      <c r="CM293" s="76"/>
      <c r="CN293" s="78">
        <f t="shared" si="374"/>
        <v>0</v>
      </c>
      <c r="CO293" s="76"/>
      <c r="CP293" s="76"/>
      <c r="CQ293" s="76" t="str">
        <f t="shared" si="375"/>
        <v/>
      </c>
      <c r="CR293" s="76" t="str">
        <f t="shared" si="376"/>
        <v/>
      </c>
      <c r="CS293" s="76" t="str">
        <f t="shared" si="377"/>
        <v xml:space="preserve">   billones</v>
      </c>
      <c r="CT293" s="76" t="str">
        <f t="shared" si="378"/>
        <v/>
      </c>
      <c r="CU293" s="76" t="str">
        <f t="shared" si="379"/>
        <v/>
      </c>
      <c r="CV293" s="76" t="str">
        <f t="shared" si="380"/>
        <v xml:space="preserve">  mil</v>
      </c>
      <c r="CW293" s="76" t="str">
        <f t="shared" si="381"/>
        <v/>
      </c>
      <c r="CX293" s="76" t="str">
        <f t="shared" si="382"/>
        <v/>
      </c>
      <c r="CY293" s="76" t="str">
        <f t="shared" si="383"/>
        <v xml:space="preserve">   millones</v>
      </c>
      <c r="CZ293" s="76" t="str">
        <f t="shared" si="384"/>
        <v/>
      </c>
      <c r="DA293" s="76" t="str">
        <f t="shared" si="385"/>
        <v/>
      </c>
      <c r="DB293" s="76" t="str">
        <f t="shared" si="386"/>
        <v xml:space="preserve">  mil</v>
      </c>
      <c r="DC293" s="76" t="str">
        <f t="shared" si="387"/>
        <v xml:space="preserve">Doscientos </v>
      </c>
      <c r="DD293" s="76" t="str">
        <f t="shared" si="388"/>
        <v>Noventa Pesos</v>
      </c>
      <c r="DE293" s="76" t="str">
        <f t="shared" si="389"/>
        <v xml:space="preserve">  Pesos</v>
      </c>
      <c r="DF293" s="76" t="str">
        <f t="shared" si="390"/>
        <v xml:space="preserve">  Centavos</v>
      </c>
      <c r="DG293" s="76" t="str">
        <f t="shared" si="391"/>
        <v xml:space="preserve">  centavos</v>
      </c>
      <c r="DH293" s="76" t="str">
        <f t="shared" si="392"/>
        <v xml:space="preserve"> </v>
      </c>
      <c r="DI293" s="76" t="str">
        <f t="shared" si="393"/>
        <v/>
      </c>
      <c r="DJ293" s="76"/>
      <c r="DK293" s="76" t="str">
        <f t="shared" si="394"/>
        <v xml:space="preserve"> </v>
      </c>
      <c r="DL293" s="76" t="str">
        <f t="shared" si="395"/>
        <v/>
      </c>
      <c r="DM293" s="76"/>
      <c r="DN293" s="76" t="str">
        <f t="shared" si="396"/>
        <v xml:space="preserve"> </v>
      </c>
      <c r="DO293" s="76" t="str">
        <f t="shared" si="397"/>
        <v/>
      </c>
      <c r="DP293" s="76"/>
      <c r="DQ293" s="76" t="str">
        <f t="shared" si="398"/>
        <v xml:space="preserve"> </v>
      </c>
      <c r="DR293" s="76" t="str">
        <f t="shared" si="399"/>
        <v/>
      </c>
      <c r="DS293" s="76"/>
      <c r="DT293" s="76" t="str">
        <f t="shared" si="400"/>
        <v>Noventa</v>
      </c>
      <c r="DU293" s="76" t="str">
        <f t="shared" si="401"/>
        <v xml:space="preserve"> Pesos</v>
      </c>
      <c r="DV293" s="76" t="str">
        <f t="shared" si="402"/>
        <v xml:space="preserve"> </v>
      </c>
      <c r="DW293" s="76" t="str">
        <f t="shared" si="403"/>
        <v/>
      </c>
      <c r="DX293" s="76"/>
      <c r="DY293" s="76"/>
      <c r="DZ293" s="76"/>
      <c r="EA293" s="76" t="str">
        <f t="shared" si="404"/>
        <v xml:space="preserve"> </v>
      </c>
      <c r="EB293" s="76"/>
      <c r="EC293" s="76"/>
      <c r="ED293" s="76" t="str">
        <f t="shared" si="405"/>
        <v xml:space="preserve"> </v>
      </c>
      <c r="EE293" s="76"/>
      <c r="EF293" s="76"/>
      <c r="EG293" s="79" t="str">
        <f t="shared" si="406"/>
        <v xml:space="preserve"> </v>
      </c>
      <c r="EH293" s="76"/>
      <c r="EI293" s="76"/>
      <c r="EJ293" s="79" t="str">
        <f t="shared" si="407"/>
        <v xml:space="preserve"> </v>
      </c>
      <c r="EK293" s="76"/>
      <c r="EL293" s="76"/>
      <c r="EM293" s="79" t="str">
        <f t="shared" si="408"/>
        <v>Doscientos Noventa Pesos</v>
      </c>
      <c r="EN293" s="79"/>
      <c r="EO293" s="79" t="str">
        <f t="shared" si="409"/>
        <v xml:space="preserve"> </v>
      </c>
      <c r="EP293" s="76"/>
    </row>
    <row r="294" spans="1:146" hidden="1" x14ac:dyDescent="0.2">
      <c r="A294" s="74">
        <v>291</v>
      </c>
      <c r="B294" s="75" t="str">
        <f t="shared" si="339"/>
        <v>Doscientos Noventa y Un Pesos M/L</v>
      </c>
      <c r="C294" s="76"/>
      <c r="D294" s="77">
        <f t="shared" si="340"/>
        <v>291</v>
      </c>
      <c r="E294" s="76" t="str">
        <f t="shared" si="341"/>
        <v/>
      </c>
      <c r="F294" s="76" t="str">
        <f t="shared" si="342"/>
        <v xml:space="preserve"> Pesos</v>
      </c>
      <c r="G294" s="76" t="str">
        <f t="shared" si="343"/>
        <v xml:space="preserve">  billones</v>
      </c>
      <c r="H294" s="76"/>
      <c r="I294" s="76" t="str">
        <f t="shared" si="344"/>
        <v xml:space="preserve"> Pesos</v>
      </c>
      <c r="J294" s="76" t="s">
        <v>79</v>
      </c>
      <c r="K294" s="76"/>
      <c r="L294" s="76" t="str">
        <f t="shared" si="345"/>
        <v xml:space="preserve"> Pesos</v>
      </c>
      <c r="M294" s="76" t="str">
        <f t="shared" si="346"/>
        <v xml:space="preserve">  millones</v>
      </c>
      <c r="N294" s="76"/>
      <c r="O294" s="76" t="str">
        <f t="shared" si="347"/>
        <v xml:space="preserve"> Pesos</v>
      </c>
      <c r="P294" s="76" t="s">
        <v>79</v>
      </c>
      <c r="Q294" s="76"/>
      <c r="R294" s="76" t="str">
        <f t="shared" si="348"/>
        <v xml:space="preserve"> y </v>
      </c>
      <c r="S294" s="76" t="str">
        <f t="shared" si="349"/>
        <v xml:space="preserve"> Pesos</v>
      </c>
      <c r="T294" s="76" t="str">
        <f t="shared" si="350"/>
        <v xml:space="preserve"> Centavos</v>
      </c>
      <c r="U294" s="76" t="str">
        <f t="shared" si="351"/>
        <v xml:space="preserve"> centavos</v>
      </c>
      <c r="V294" s="76">
        <v>15</v>
      </c>
      <c r="W294" s="76">
        <v>14</v>
      </c>
      <c r="X294" s="76">
        <v>13</v>
      </c>
      <c r="Y294" s="76">
        <v>12</v>
      </c>
      <c r="Z294" s="76">
        <v>11</v>
      </c>
      <c r="AA294" s="76">
        <v>10</v>
      </c>
      <c r="AB294" s="76">
        <v>9</v>
      </c>
      <c r="AC294" s="76">
        <f t="shared" si="414"/>
        <v>8</v>
      </c>
      <c r="AD294" s="76">
        <f t="shared" si="414"/>
        <v>7</v>
      </c>
      <c r="AE294" s="76">
        <f t="shared" si="414"/>
        <v>6</v>
      </c>
      <c r="AF294" s="76">
        <f t="shared" si="414"/>
        <v>5</v>
      </c>
      <c r="AG294" s="76">
        <f t="shared" si="414"/>
        <v>4</v>
      </c>
      <c r="AH294" s="76">
        <f t="shared" si="414"/>
        <v>3</v>
      </c>
      <c r="AI294" s="76">
        <f t="shared" si="414"/>
        <v>2</v>
      </c>
      <c r="AJ294" s="76">
        <f t="shared" si="414"/>
        <v>1</v>
      </c>
      <c r="AK294" s="76">
        <f t="shared" si="414"/>
        <v>0</v>
      </c>
      <c r="AL294" s="76">
        <f t="shared" si="414"/>
        <v>-1</v>
      </c>
      <c r="AM294" s="76">
        <f t="shared" si="414"/>
        <v>-2</v>
      </c>
      <c r="AN294" s="76"/>
      <c r="AO294" s="78">
        <f t="shared" si="413"/>
        <v>0</v>
      </c>
      <c r="AP294" s="78">
        <f t="shared" si="413"/>
        <v>0</v>
      </c>
      <c r="AQ294" s="78">
        <f t="shared" si="413"/>
        <v>0</v>
      </c>
      <c r="AR294" s="78">
        <f t="shared" si="413"/>
        <v>0</v>
      </c>
      <c r="AS294" s="78">
        <f t="shared" si="413"/>
        <v>0</v>
      </c>
      <c r="AT294" s="78">
        <f t="shared" si="413"/>
        <v>0</v>
      </c>
      <c r="AU294" s="78">
        <f t="shared" si="412"/>
        <v>0</v>
      </c>
      <c r="AV294" s="78">
        <f t="shared" si="411"/>
        <v>0</v>
      </c>
      <c r="AW294" s="78">
        <f t="shared" si="411"/>
        <v>0</v>
      </c>
      <c r="AX294" s="78">
        <f t="shared" si="411"/>
        <v>0</v>
      </c>
      <c r="AY294" s="78">
        <f t="shared" si="411"/>
        <v>0</v>
      </c>
      <c r="AZ294" s="78">
        <f t="shared" si="411"/>
        <v>0</v>
      </c>
      <c r="BA294" s="78">
        <f t="shared" si="411"/>
        <v>2</v>
      </c>
      <c r="BB294" s="78">
        <f t="shared" si="411"/>
        <v>29</v>
      </c>
      <c r="BC294" s="78">
        <f t="shared" si="411"/>
        <v>291</v>
      </c>
      <c r="BD294" s="78">
        <f t="shared" si="411"/>
        <v>2910</v>
      </c>
      <c r="BE294" s="78">
        <f t="shared" si="411"/>
        <v>29100</v>
      </c>
      <c r="BF294" s="76"/>
      <c r="BG294" s="76">
        <f t="shared" si="352"/>
        <v>0</v>
      </c>
      <c r="BH294" s="78">
        <f t="shared" si="353"/>
        <v>0</v>
      </c>
      <c r="BI294" s="78">
        <f t="shared" si="354"/>
        <v>0</v>
      </c>
      <c r="BJ294" s="78">
        <f t="shared" si="355"/>
        <v>0</v>
      </c>
      <c r="BK294" s="78">
        <f t="shared" si="356"/>
        <v>0</v>
      </c>
      <c r="BL294" s="78">
        <f t="shared" si="357"/>
        <v>0</v>
      </c>
      <c r="BM294" s="78">
        <f t="shared" si="358"/>
        <v>0</v>
      </c>
      <c r="BN294" s="78">
        <f t="shared" si="359"/>
        <v>0</v>
      </c>
      <c r="BO294" s="78">
        <f t="shared" si="360"/>
        <v>0</v>
      </c>
      <c r="BP294" s="78">
        <f t="shared" si="361"/>
        <v>0</v>
      </c>
      <c r="BQ294" s="78">
        <f t="shared" si="362"/>
        <v>0</v>
      </c>
      <c r="BR294" s="78">
        <f t="shared" si="363"/>
        <v>0</v>
      </c>
      <c r="BS294" s="78">
        <f t="shared" si="364"/>
        <v>200</v>
      </c>
      <c r="BT294" s="78">
        <f t="shared" si="365"/>
        <v>90</v>
      </c>
      <c r="BU294" s="78">
        <f t="shared" si="366"/>
        <v>1</v>
      </c>
      <c r="BV294" s="78">
        <f t="shared" si="367"/>
        <v>0</v>
      </c>
      <c r="BW294" s="78">
        <f t="shared" si="368"/>
        <v>0</v>
      </c>
      <c r="BX294" s="76"/>
      <c r="BY294" s="76"/>
      <c r="BZ294" s="78">
        <f t="shared" si="369"/>
        <v>0</v>
      </c>
      <c r="CA294" s="78"/>
      <c r="CB294" s="78"/>
      <c r="CC294" s="78">
        <f t="shared" si="370"/>
        <v>0</v>
      </c>
      <c r="CD294" s="78"/>
      <c r="CE294" s="78"/>
      <c r="CF294" s="78">
        <f t="shared" si="371"/>
        <v>0</v>
      </c>
      <c r="CG294" s="76"/>
      <c r="CH294" s="78"/>
      <c r="CI294" s="78">
        <f t="shared" si="372"/>
        <v>0</v>
      </c>
      <c r="CJ294" s="76"/>
      <c r="CK294" s="78"/>
      <c r="CL294" s="78">
        <f t="shared" si="373"/>
        <v>91</v>
      </c>
      <c r="CM294" s="76"/>
      <c r="CN294" s="78">
        <f t="shared" si="374"/>
        <v>0</v>
      </c>
      <c r="CO294" s="76"/>
      <c r="CP294" s="76"/>
      <c r="CQ294" s="76" t="str">
        <f t="shared" si="375"/>
        <v/>
      </c>
      <c r="CR294" s="76" t="str">
        <f t="shared" si="376"/>
        <v/>
      </c>
      <c r="CS294" s="76" t="str">
        <f t="shared" si="377"/>
        <v xml:space="preserve">   billones</v>
      </c>
      <c r="CT294" s="76" t="str">
        <f t="shared" si="378"/>
        <v/>
      </c>
      <c r="CU294" s="76" t="str">
        <f t="shared" si="379"/>
        <v/>
      </c>
      <c r="CV294" s="76" t="str">
        <f t="shared" si="380"/>
        <v xml:space="preserve">  mil</v>
      </c>
      <c r="CW294" s="76" t="str">
        <f t="shared" si="381"/>
        <v/>
      </c>
      <c r="CX294" s="76" t="str">
        <f t="shared" si="382"/>
        <v/>
      </c>
      <c r="CY294" s="76" t="str">
        <f t="shared" si="383"/>
        <v xml:space="preserve">   millones</v>
      </c>
      <c r="CZ294" s="76" t="str">
        <f t="shared" si="384"/>
        <v/>
      </c>
      <c r="DA294" s="76" t="str">
        <f t="shared" si="385"/>
        <v/>
      </c>
      <c r="DB294" s="76" t="str">
        <f t="shared" si="386"/>
        <v xml:space="preserve">  mil</v>
      </c>
      <c r="DC294" s="76" t="str">
        <f t="shared" si="387"/>
        <v xml:space="preserve">Doscientos </v>
      </c>
      <c r="DD294" s="76" t="str">
        <f t="shared" si="388"/>
        <v xml:space="preserve">Noventa y </v>
      </c>
      <c r="DE294" s="76" t="str">
        <f t="shared" si="389"/>
        <v>Un Pesos</v>
      </c>
      <c r="DF294" s="76" t="str">
        <f t="shared" si="390"/>
        <v xml:space="preserve">  Centavos</v>
      </c>
      <c r="DG294" s="76" t="str">
        <f t="shared" si="391"/>
        <v xml:space="preserve">  centavos</v>
      </c>
      <c r="DH294" s="76" t="str">
        <f t="shared" si="392"/>
        <v xml:space="preserve"> </v>
      </c>
      <c r="DI294" s="76" t="str">
        <f t="shared" si="393"/>
        <v/>
      </c>
      <c r="DJ294" s="76"/>
      <c r="DK294" s="76" t="str">
        <f t="shared" si="394"/>
        <v xml:space="preserve"> </v>
      </c>
      <c r="DL294" s="76" t="str">
        <f t="shared" si="395"/>
        <v/>
      </c>
      <c r="DM294" s="76"/>
      <c r="DN294" s="76" t="str">
        <f t="shared" si="396"/>
        <v xml:space="preserve"> </v>
      </c>
      <c r="DO294" s="76" t="str">
        <f t="shared" si="397"/>
        <v/>
      </c>
      <c r="DP294" s="76"/>
      <c r="DQ294" s="76" t="str">
        <f t="shared" si="398"/>
        <v xml:space="preserve"> </v>
      </c>
      <c r="DR294" s="76" t="str">
        <f t="shared" si="399"/>
        <v/>
      </c>
      <c r="DS294" s="76"/>
      <c r="DT294" s="76" t="e">
        <f t="shared" si="400"/>
        <v>#N/A</v>
      </c>
      <c r="DU294" s="76" t="str">
        <f t="shared" si="401"/>
        <v xml:space="preserve"> Pesos</v>
      </c>
      <c r="DV294" s="76" t="str">
        <f t="shared" si="402"/>
        <v xml:space="preserve"> </v>
      </c>
      <c r="DW294" s="76" t="str">
        <f t="shared" si="403"/>
        <v/>
      </c>
      <c r="DX294" s="76"/>
      <c r="DY294" s="76"/>
      <c r="DZ294" s="76"/>
      <c r="EA294" s="76" t="str">
        <f t="shared" si="404"/>
        <v xml:space="preserve"> </v>
      </c>
      <c r="EB294" s="76"/>
      <c r="EC294" s="76"/>
      <c r="ED294" s="76" t="str">
        <f t="shared" si="405"/>
        <v xml:space="preserve"> </v>
      </c>
      <c r="EE294" s="76"/>
      <c r="EF294" s="76"/>
      <c r="EG294" s="79" t="str">
        <f t="shared" si="406"/>
        <v xml:space="preserve"> </v>
      </c>
      <c r="EH294" s="76"/>
      <c r="EI294" s="76"/>
      <c r="EJ294" s="79" t="str">
        <f t="shared" si="407"/>
        <v xml:space="preserve"> </v>
      </c>
      <c r="EK294" s="76"/>
      <c r="EL294" s="76"/>
      <c r="EM294" s="79" t="str">
        <f t="shared" si="408"/>
        <v>Doscientos Noventa y Un Pesos</v>
      </c>
      <c r="EN294" s="79"/>
      <c r="EO294" s="79" t="str">
        <f t="shared" si="409"/>
        <v xml:space="preserve"> </v>
      </c>
      <c r="EP294" s="76"/>
    </row>
    <row r="295" spans="1:146" hidden="1" x14ac:dyDescent="0.2">
      <c r="A295" s="74">
        <v>292</v>
      </c>
      <c r="B295" s="75" t="str">
        <f t="shared" si="339"/>
        <v>Doscientos Noventa y Dos Pesos M/L</v>
      </c>
      <c r="C295" s="76"/>
      <c r="D295" s="77">
        <f t="shared" si="340"/>
        <v>292</v>
      </c>
      <c r="E295" s="76" t="str">
        <f t="shared" si="341"/>
        <v/>
      </c>
      <c r="F295" s="76" t="str">
        <f t="shared" si="342"/>
        <v xml:space="preserve"> Pesos</v>
      </c>
      <c r="G295" s="76" t="str">
        <f t="shared" si="343"/>
        <v xml:space="preserve">  billones</v>
      </c>
      <c r="H295" s="76"/>
      <c r="I295" s="76" t="str">
        <f t="shared" si="344"/>
        <v xml:space="preserve"> Pesos</v>
      </c>
      <c r="J295" s="76" t="s">
        <v>79</v>
      </c>
      <c r="K295" s="76"/>
      <c r="L295" s="76" t="str">
        <f t="shared" si="345"/>
        <v xml:space="preserve"> Pesos</v>
      </c>
      <c r="M295" s="76" t="str">
        <f t="shared" si="346"/>
        <v xml:space="preserve">  millones</v>
      </c>
      <c r="N295" s="76"/>
      <c r="O295" s="76" t="str">
        <f t="shared" si="347"/>
        <v xml:space="preserve"> Pesos</v>
      </c>
      <c r="P295" s="76" t="s">
        <v>79</v>
      </c>
      <c r="Q295" s="76"/>
      <c r="R295" s="76" t="str">
        <f t="shared" si="348"/>
        <v xml:space="preserve"> y </v>
      </c>
      <c r="S295" s="76" t="str">
        <f t="shared" si="349"/>
        <v xml:space="preserve"> Pesos</v>
      </c>
      <c r="T295" s="76" t="str">
        <f t="shared" si="350"/>
        <v xml:space="preserve"> Centavos</v>
      </c>
      <c r="U295" s="76" t="str">
        <f t="shared" si="351"/>
        <v xml:space="preserve"> centavos</v>
      </c>
      <c r="V295" s="76">
        <v>15</v>
      </c>
      <c r="W295" s="76">
        <v>14</v>
      </c>
      <c r="X295" s="76">
        <v>13</v>
      </c>
      <c r="Y295" s="76">
        <v>12</v>
      </c>
      <c r="Z295" s="76">
        <v>11</v>
      </c>
      <c r="AA295" s="76">
        <v>10</v>
      </c>
      <c r="AB295" s="76">
        <v>9</v>
      </c>
      <c r="AC295" s="76">
        <f t="shared" si="414"/>
        <v>8</v>
      </c>
      <c r="AD295" s="76">
        <f t="shared" si="414"/>
        <v>7</v>
      </c>
      <c r="AE295" s="76">
        <f t="shared" si="414"/>
        <v>6</v>
      </c>
      <c r="AF295" s="76">
        <f t="shared" si="414"/>
        <v>5</v>
      </c>
      <c r="AG295" s="76">
        <f t="shared" si="414"/>
        <v>4</v>
      </c>
      <c r="AH295" s="76">
        <f t="shared" si="414"/>
        <v>3</v>
      </c>
      <c r="AI295" s="76">
        <f t="shared" si="414"/>
        <v>2</v>
      </c>
      <c r="AJ295" s="76">
        <f t="shared" si="414"/>
        <v>1</v>
      </c>
      <c r="AK295" s="76">
        <f t="shared" si="414"/>
        <v>0</v>
      </c>
      <c r="AL295" s="76">
        <f t="shared" si="414"/>
        <v>-1</v>
      </c>
      <c r="AM295" s="76">
        <f t="shared" si="414"/>
        <v>-2</v>
      </c>
      <c r="AN295" s="76"/>
      <c r="AO295" s="78">
        <f t="shared" si="413"/>
        <v>0</v>
      </c>
      <c r="AP295" s="78">
        <f t="shared" si="413"/>
        <v>0</v>
      </c>
      <c r="AQ295" s="78">
        <f t="shared" si="413"/>
        <v>0</v>
      </c>
      <c r="AR295" s="78">
        <f t="shared" si="413"/>
        <v>0</v>
      </c>
      <c r="AS295" s="78">
        <f t="shared" si="413"/>
        <v>0</v>
      </c>
      <c r="AT295" s="78">
        <f t="shared" si="413"/>
        <v>0</v>
      </c>
      <c r="AU295" s="78">
        <f t="shared" si="412"/>
        <v>0</v>
      </c>
      <c r="AV295" s="78">
        <f t="shared" si="411"/>
        <v>0</v>
      </c>
      <c r="AW295" s="78">
        <f t="shared" si="411"/>
        <v>0</v>
      </c>
      <c r="AX295" s="78">
        <f t="shared" si="411"/>
        <v>0</v>
      </c>
      <c r="AY295" s="78">
        <f t="shared" si="411"/>
        <v>0</v>
      </c>
      <c r="AZ295" s="78">
        <f t="shared" si="411"/>
        <v>0</v>
      </c>
      <c r="BA295" s="78">
        <f t="shared" si="411"/>
        <v>2</v>
      </c>
      <c r="BB295" s="78">
        <f t="shared" si="411"/>
        <v>29</v>
      </c>
      <c r="BC295" s="78">
        <f t="shared" si="411"/>
        <v>292</v>
      </c>
      <c r="BD295" s="78">
        <f t="shared" si="411"/>
        <v>2920</v>
      </c>
      <c r="BE295" s="78">
        <f t="shared" si="411"/>
        <v>29200</v>
      </c>
      <c r="BF295" s="76"/>
      <c r="BG295" s="76">
        <f t="shared" si="352"/>
        <v>0</v>
      </c>
      <c r="BH295" s="78">
        <f t="shared" si="353"/>
        <v>0</v>
      </c>
      <c r="BI295" s="78">
        <f t="shared" si="354"/>
        <v>0</v>
      </c>
      <c r="BJ295" s="78">
        <f t="shared" si="355"/>
        <v>0</v>
      </c>
      <c r="BK295" s="78">
        <f t="shared" si="356"/>
        <v>0</v>
      </c>
      <c r="BL295" s="78">
        <f t="shared" si="357"/>
        <v>0</v>
      </c>
      <c r="BM295" s="78">
        <f t="shared" si="358"/>
        <v>0</v>
      </c>
      <c r="BN295" s="78">
        <f t="shared" si="359"/>
        <v>0</v>
      </c>
      <c r="BO295" s="78">
        <f t="shared" si="360"/>
        <v>0</v>
      </c>
      <c r="BP295" s="78">
        <f t="shared" si="361"/>
        <v>0</v>
      </c>
      <c r="BQ295" s="78">
        <f t="shared" si="362"/>
        <v>0</v>
      </c>
      <c r="BR295" s="78">
        <f t="shared" si="363"/>
        <v>0</v>
      </c>
      <c r="BS295" s="78">
        <f t="shared" si="364"/>
        <v>200</v>
      </c>
      <c r="BT295" s="78">
        <f t="shared" si="365"/>
        <v>90</v>
      </c>
      <c r="BU295" s="78">
        <f t="shared" si="366"/>
        <v>2</v>
      </c>
      <c r="BV295" s="78">
        <f t="shared" si="367"/>
        <v>0</v>
      </c>
      <c r="BW295" s="78">
        <f t="shared" si="368"/>
        <v>0</v>
      </c>
      <c r="BX295" s="76"/>
      <c r="BY295" s="76"/>
      <c r="BZ295" s="78">
        <f t="shared" si="369"/>
        <v>0</v>
      </c>
      <c r="CA295" s="78"/>
      <c r="CB295" s="78"/>
      <c r="CC295" s="78">
        <f t="shared" si="370"/>
        <v>0</v>
      </c>
      <c r="CD295" s="78"/>
      <c r="CE295" s="78"/>
      <c r="CF295" s="78">
        <f t="shared" si="371"/>
        <v>0</v>
      </c>
      <c r="CG295" s="76"/>
      <c r="CH295" s="78"/>
      <c r="CI295" s="78">
        <f t="shared" si="372"/>
        <v>0</v>
      </c>
      <c r="CJ295" s="76"/>
      <c r="CK295" s="78"/>
      <c r="CL295" s="78">
        <f t="shared" si="373"/>
        <v>92</v>
      </c>
      <c r="CM295" s="76"/>
      <c r="CN295" s="78">
        <f t="shared" si="374"/>
        <v>0</v>
      </c>
      <c r="CO295" s="76"/>
      <c r="CP295" s="76"/>
      <c r="CQ295" s="76" t="str">
        <f t="shared" si="375"/>
        <v/>
      </c>
      <c r="CR295" s="76" t="str">
        <f t="shared" si="376"/>
        <v/>
      </c>
      <c r="CS295" s="76" t="str">
        <f t="shared" si="377"/>
        <v xml:space="preserve">   billones</v>
      </c>
      <c r="CT295" s="76" t="str">
        <f t="shared" si="378"/>
        <v/>
      </c>
      <c r="CU295" s="76" t="str">
        <f t="shared" si="379"/>
        <v/>
      </c>
      <c r="CV295" s="76" t="str">
        <f t="shared" si="380"/>
        <v xml:space="preserve">  mil</v>
      </c>
      <c r="CW295" s="76" t="str">
        <f t="shared" si="381"/>
        <v/>
      </c>
      <c r="CX295" s="76" t="str">
        <f t="shared" si="382"/>
        <v/>
      </c>
      <c r="CY295" s="76" t="str">
        <f t="shared" si="383"/>
        <v xml:space="preserve">   millones</v>
      </c>
      <c r="CZ295" s="76" t="str">
        <f t="shared" si="384"/>
        <v/>
      </c>
      <c r="DA295" s="76" t="str">
        <f t="shared" si="385"/>
        <v/>
      </c>
      <c r="DB295" s="76" t="str">
        <f t="shared" si="386"/>
        <v xml:space="preserve">  mil</v>
      </c>
      <c r="DC295" s="76" t="str">
        <f t="shared" si="387"/>
        <v xml:space="preserve">Doscientos </v>
      </c>
      <c r="DD295" s="76" t="str">
        <f t="shared" si="388"/>
        <v xml:space="preserve">Noventa y </v>
      </c>
      <c r="DE295" s="76" t="str">
        <f t="shared" si="389"/>
        <v>Dos Pesos</v>
      </c>
      <c r="DF295" s="76" t="str">
        <f t="shared" si="390"/>
        <v xml:space="preserve">  Centavos</v>
      </c>
      <c r="DG295" s="76" t="str">
        <f t="shared" si="391"/>
        <v xml:space="preserve">  centavos</v>
      </c>
      <c r="DH295" s="76" t="str">
        <f t="shared" si="392"/>
        <v xml:space="preserve"> </v>
      </c>
      <c r="DI295" s="76" t="str">
        <f t="shared" si="393"/>
        <v/>
      </c>
      <c r="DJ295" s="76"/>
      <c r="DK295" s="76" t="str">
        <f t="shared" si="394"/>
        <v xml:space="preserve"> </v>
      </c>
      <c r="DL295" s="76" t="str">
        <f t="shared" si="395"/>
        <v/>
      </c>
      <c r="DM295" s="76"/>
      <c r="DN295" s="76" t="str">
        <f t="shared" si="396"/>
        <v xml:space="preserve"> </v>
      </c>
      <c r="DO295" s="76" t="str">
        <f t="shared" si="397"/>
        <v/>
      </c>
      <c r="DP295" s="76"/>
      <c r="DQ295" s="76" t="str">
        <f t="shared" si="398"/>
        <v xml:space="preserve"> </v>
      </c>
      <c r="DR295" s="76" t="str">
        <f t="shared" si="399"/>
        <v/>
      </c>
      <c r="DS295" s="76"/>
      <c r="DT295" s="76" t="e">
        <f t="shared" si="400"/>
        <v>#N/A</v>
      </c>
      <c r="DU295" s="76" t="str">
        <f t="shared" si="401"/>
        <v xml:space="preserve"> Pesos</v>
      </c>
      <c r="DV295" s="76" t="str">
        <f t="shared" si="402"/>
        <v xml:space="preserve"> </v>
      </c>
      <c r="DW295" s="76" t="str">
        <f t="shared" si="403"/>
        <v/>
      </c>
      <c r="DX295" s="76"/>
      <c r="DY295" s="76"/>
      <c r="DZ295" s="76"/>
      <c r="EA295" s="76" t="str">
        <f t="shared" si="404"/>
        <v xml:space="preserve"> </v>
      </c>
      <c r="EB295" s="76"/>
      <c r="EC295" s="76"/>
      <c r="ED295" s="76" t="str">
        <f t="shared" si="405"/>
        <v xml:space="preserve"> </v>
      </c>
      <c r="EE295" s="76"/>
      <c r="EF295" s="76"/>
      <c r="EG295" s="79" t="str">
        <f t="shared" si="406"/>
        <v xml:space="preserve"> </v>
      </c>
      <c r="EH295" s="76"/>
      <c r="EI295" s="76"/>
      <c r="EJ295" s="79" t="str">
        <f t="shared" si="407"/>
        <v xml:space="preserve"> </v>
      </c>
      <c r="EK295" s="76"/>
      <c r="EL295" s="76"/>
      <c r="EM295" s="79" t="str">
        <f t="shared" si="408"/>
        <v>Doscientos Noventa y Dos Pesos</v>
      </c>
      <c r="EN295" s="79"/>
      <c r="EO295" s="79" t="str">
        <f t="shared" si="409"/>
        <v xml:space="preserve"> </v>
      </c>
      <c r="EP295" s="76"/>
    </row>
    <row r="296" spans="1:146" hidden="1" x14ac:dyDescent="0.2">
      <c r="A296" s="74">
        <v>293</v>
      </c>
      <c r="B296" s="75" t="str">
        <f t="shared" si="339"/>
        <v>Doscientos Noventa y Tres Pesos M/L</v>
      </c>
      <c r="C296" s="76"/>
      <c r="D296" s="77">
        <f t="shared" si="340"/>
        <v>293</v>
      </c>
      <c r="E296" s="76" t="str">
        <f t="shared" si="341"/>
        <v/>
      </c>
      <c r="F296" s="76" t="str">
        <f t="shared" si="342"/>
        <v xml:space="preserve"> Pesos</v>
      </c>
      <c r="G296" s="76" t="str">
        <f t="shared" si="343"/>
        <v xml:space="preserve">  billones</v>
      </c>
      <c r="H296" s="76"/>
      <c r="I296" s="76" t="str">
        <f t="shared" si="344"/>
        <v xml:space="preserve"> Pesos</v>
      </c>
      <c r="J296" s="76" t="s">
        <v>79</v>
      </c>
      <c r="K296" s="76"/>
      <c r="L296" s="76" t="str">
        <f t="shared" si="345"/>
        <v xml:space="preserve"> Pesos</v>
      </c>
      <c r="M296" s="76" t="str">
        <f t="shared" si="346"/>
        <v xml:space="preserve">  millones</v>
      </c>
      <c r="N296" s="76"/>
      <c r="O296" s="76" t="str">
        <f t="shared" si="347"/>
        <v xml:space="preserve"> Pesos</v>
      </c>
      <c r="P296" s="76" t="s">
        <v>79</v>
      </c>
      <c r="Q296" s="76"/>
      <c r="R296" s="76" t="str">
        <f t="shared" si="348"/>
        <v xml:space="preserve"> y </v>
      </c>
      <c r="S296" s="76" t="str">
        <f t="shared" si="349"/>
        <v xml:space="preserve"> Pesos</v>
      </c>
      <c r="T296" s="76" t="str">
        <f t="shared" si="350"/>
        <v xml:space="preserve"> Centavos</v>
      </c>
      <c r="U296" s="76" t="str">
        <f t="shared" si="351"/>
        <v xml:space="preserve"> centavos</v>
      </c>
      <c r="V296" s="76">
        <v>15</v>
      </c>
      <c r="W296" s="76">
        <v>14</v>
      </c>
      <c r="X296" s="76">
        <v>13</v>
      </c>
      <c r="Y296" s="76">
        <v>12</v>
      </c>
      <c r="Z296" s="76">
        <v>11</v>
      </c>
      <c r="AA296" s="76">
        <v>10</v>
      </c>
      <c r="AB296" s="76">
        <v>9</v>
      </c>
      <c r="AC296" s="76">
        <f t="shared" si="414"/>
        <v>8</v>
      </c>
      <c r="AD296" s="76">
        <f t="shared" si="414"/>
        <v>7</v>
      </c>
      <c r="AE296" s="76">
        <f t="shared" si="414"/>
        <v>6</v>
      </c>
      <c r="AF296" s="76">
        <f t="shared" si="414"/>
        <v>5</v>
      </c>
      <c r="AG296" s="76">
        <f t="shared" si="414"/>
        <v>4</v>
      </c>
      <c r="AH296" s="76">
        <f t="shared" si="414"/>
        <v>3</v>
      </c>
      <c r="AI296" s="76">
        <f t="shared" si="414"/>
        <v>2</v>
      </c>
      <c r="AJ296" s="76">
        <f t="shared" si="414"/>
        <v>1</v>
      </c>
      <c r="AK296" s="76">
        <f t="shared" si="414"/>
        <v>0</v>
      </c>
      <c r="AL296" s="76">
        <f t="shared" si="414"/>
        <v>-1</v>
      </c>
      <c r="AM296" s="76">
        <f t="shared" si="414"/>
        <v>-2</v>
      </c>
      <c r="AN296" s="76"/>
      <c r="AO296" s="78">
        <f t="shared" si="413"/>
        <v>0</v>
      </c>
      <c r="AP296" s="78">
        <f t="shared" si="413"/>
        <v>0</v>
      </c>
      <c r="AQ296" s="78">
        <f t="shared" si="413"/>
        <v>0</v>
      </c>
      <c r="AR296" s="78">
        <f t="shared" si="413"/>
        <v>0</v>
      </c>
      <c r="AS296" s="78">
        <f t="shared" si="413"/>
        <v>0</v>
      </c>
      <c r="AT296" s="78">
        <f t="shared" si="413"/>
        <v>0</v>
      </c>
      <c r="AU296" s="78">
        <f t="shared" si="412"/>
        <v>0</v>
      </c>
      <c r="AV296" s="78">
        <f t="shared" si="411"/>
        <v>0</v>
      </c>
      <c r="AW296" s="78">
        <f t="shared" si="411"/>
        <v>0</v>
      </c>
      <c r="AX296" s="78">
        <f t="shared" si="411"/>
        <v>0</v>
      </c>
      <c r="AY296" s="78">
        <f t="shared" si="411"/>
        <v>0</v>
      </c>
      <c r="AZ296" s="78">
        <f t="shared" si="411"/>
        <v>0</v>
      </c>
      <c r="BA296" s="78">
        <f t="shared" si="411"/>
        <v>2</v>
      </c>
      <c r="BB296" s="78">
        <f t="shared" si="411"/>
        <v>29</v>
      </c>
      <c r="BC296" s="78">
        <f t="shared" si="411"/>
        <v>293</v>
      </c>
      <c r="BD296" s="78">
        <f t="shared" si="411"/>
        <v>2930</v>
      </c>
      <c r="BE296" s="78">
        <f t="shared" si="411"/>
        <v>29300</v>
      </c>
      <c r="BF296" s="76"/>
      <c r="BG296" s="76">
        <f t="shared" si="352"/>
        <v>0</v>
      </c>
      <c r="BH296" s="78">
        <f t="shared" si="353"/>
        <v>0</v>
      </c>
      <c r="BI296" s="78">
        <f t="shared" si="354"/>
        <v>0</v>
      </c>
      <c r="BJ296" s="78">
        <f t="shared" si="355"/>
        <v>0</v>
      </c>
      <c r="BK296" s="78">
        <f t="shared" si="356"/>
        <v>0</v>
      </c>
      <c r="BL296" s="78">
        <f t="shared" si="357"/>
        <v>0</v>
      </c>
      <c r="BM296" s="78">
        <f t="shared" si="358"/>
        <v>0</v>
      </c>
      <c r="BN296" s="78">
        <f t="shared" si="359"/>
        <v>0</v>
      </c>
      <c r="BO296" s="78">
        <f t="shared" si="360"/>
        <v>0</v>
      </c>
      <c r="BP296" s="78">
        <f t="shared" si="361"/>
        <v>0</v>
      </c>
      <c r="BQ296" s="78">
        <f t="shared" si="362"/>
        <v>0</v>
      </c>
      <c r="BR296" s="78">
        <f t="shared" si="363"/>
        <v>0</v>
      </c>
      <c r="BS296" s="78">
        <f t="shared" si="364"/>
        <v>200</v>
      </c>
      <c r="BT296" s="78">
        <f t="shared" si="365"/>
        <v>90</v>
      </c>
      <c r="BU296" s="78">
        <f t="shared" si="366"/>
        <v>3</v>
      </c>
      <c r="BV296" s="78">
        <f t="shared" si="367"/>
        <v>0</v>
      </c>
      <c r="BW296" s="78">
        <f t="shared" si="368"/>
        <v>0</v>
      </c>
      <c r="BX296" s="76"/>
      <c r="BY296" s="76"/>
      <c r="BZ296" s="78">
        <f t="shared" si="369"/>
        <v>0</v>
      </c>
      <c r="CA296" s="78"/>
      <c r="CB296" s="78"/>
      <c r="CC296" s="78">
        <f t="shared" si="370"/>
        <v>0</v>
      </c>
      <c r="CD296" s="78"/>
      <c r="CE296" s="78"/>
      <c r="CF296" s="78">
        <f t="shared" si="371"/>
        <v>0</v>
      </c>
      <c r="CG296" s="76"/>
      <c r="CH296" s="78"/>
      <c r="CI296" s="78">
        <f t="shared" si="372"/>
        <v>0</v>
      </c>
      <c r="CJ296" s="76"/>
      <c r="CK296" s="78"/>
      <c r="CL296" s="78">
        <f t="shared" si="373"/>
        <v>93</v>
      </c>
      <c r="CM296" s="76"/>
      <c r="CN296" s="78">
        <f t="shared" si="374"/>
        <v>0</v>
      </c>
      <c r="CO296" s="76"/>
      <c r="CP296" s="76"/>
      <c r="CQ296" s="76" t="str">
        <f t="shared" si="375"/>
        <v/>
      </c>
      <c r="CR296" s="76" t="str">
        <f t="shared" si="376"/>
        <v/>
      </c>
      <c r="CS296" s="76" t="str">
        <f t="shared" si="377"/>
        <v xml:space="preserve">   billones</v>
      </c>
      <c r="CT296" s="76" t="str">
        <f t="shared" si="378"/>
        <v/>
      </c>
      <c r="CU296" s="76" t="str">
        <f t="shared" si="379"/>
        <v/>
      </c>
      <c r="CV296" s="76" t="str">
        <f t="shared" si="380"/>
        <v xml:space="preserve">  mil</v>
      </c>
      <c r="CW296" s="76" t="str">
        <f t="shared" si="381"/>
        <v/>
      </c>
      <c r="CX296" s="76" t="str">
        <f t="shared" si="382"/>
        <v/>
      </c>
      <c r="CY296" s="76" t="str">
        <f t="shared" si="383"/>
        <v xml:space="preserve">   millones</v>
      </c>
      <c r="CZ296" s="76" t="str">
        <f t="shared" si="384"/>
        <v/>
      </c>
      <c r="DA296" s="76" t="str">
        <f t="shared" si="385"/>
        <v/>
      </c>
      <c r="DB296" s="76" t="str">
        <f t="shared" si="386"/>
        <v xml:space="preserve">  mil</v>
      </c>
      <c r="DC296" s="76" t="str">
        <f t="shared" si="387"/>
        <v xml:space="preserve">Doscientos </v>
      </c>
      <c r="DD296" s="76" t="str">
        <f t="shared" si="388"/>
        <v xml:space="preserve">Noventa y </v>
      </c>
      <c r="DE296" s="76" t="str">
        <f t="shared" si="389"/>
        <v>Tres Pesos</v>
      </c>
      <c r="DF296" s="76" t="str">
        <f t="shared" si="390"/>
        <v xml:space="preserve">  Centavos</v>
      </c>
      <c r="DG296" s="76" t="str">
        <f t="shared" si="391"/>
        <v xml:space="preserve">  centavos</v>
      </c>
      <c r="DH296" s="76" t="str">
        <f t="shared" si="392"/>
        <v xml:space="preserve"> </v>
      </c>
      <c r="DI296" s="76" t="str">
        <f t="shared" si="393"/>
        <v/>
      </c>
      <c r="DJ296" s="76"/>
      <c r="DK296" s="76" t="str">
        <f t="shared" si="394"/>
        <v xml:space="preserve"> </v>
      </c>
      <c r="DL296" s="76" t="str">
        <f t="shared" si="395"/>
        <v/>
      </c>
      <c r="DM296" s="76"/>
      <c r="DN296" s="76" t="str">
        <f t="shared" si="396"/>
        <v xml:space="preserve"> </v>
      </c>
      <c r="DO296" s="76" t="str">
        <f t="shared" si="397"/>
        <v/>
      </c>
      <c r="DP296" s="76"/>
      <c r="DQ296" s="76" t="str">
        <f t="shared" si="398"/>
        <v xml:space="preserve"> </v>
      </c>
      <c r="DR296" s="76" t="str">
        <f t="shared" si="399"/>
        <v/>
      </c>
      <c r="DS296" s="76"/>
      <c r="DT296" s="76" t="e">
        <f t="shared" si="400"/>
        <v>#N/A</v>
      </c>
      <c r="DU296" s="76" t="str">
        <f t="shared" si="401"/>
        <v xml:space="preserve"> Pesos</v>
      </c>
      <c r="DV296" s="76" t="str">
        <f t="shared" si="402"/>
        <v xml:space="preserve"> </v>
      </c>
      <c r="DW296" s="76" t="str">
        <f t="shared" si="403"/>
        <v/>
      </c>
      <c r="DX296" s="76"/>
      <c r="DY296" s="76"/>
      <c r="DZ296" s="76"/>
      <c r="EA296" s="76" t="str">
        <f t="shared" si="404"/>
        <v xml:space="preserve"> </v>
      </c>
      <c r="EB296" s="76"/>
      <c r="EC296" s="76"/>
      <c r="ED296" s="76" t="str">
        <f t="shared" si="405"/>
        <v xml:space="preserve"> </v>
      </c>
      <c r="EE296" s="76"/>
      <c r="EF296" s="76"/>
      <c r="EG296" s="79" t="str">
        <f t="shared" si="406"/>
        <v xml:space="preserve"> </v>
      </c>
      <c r="EH296" s="76"/>
      <c r="EI296" s="76"/>
      <c r="EJ296" s="79" t="str">
        <f t="shared" si="407"/>
        <v xml:space="preserve"> </v>
      </c>
      <c r="EK296" s="76"/>
      <c r="EL296" s="76"/>
      <c r="EM296" s="79" t="str">
        <f t="shared" si="408"/>
        <v>Doscientos Noventa y Tres Pesos</v>
      </c>
      <c r="EN296" s="79"/>
      <c r="EO296" s="79" t="str">
        <f t="shared" si="409"/>
        <v xml:space="preserve"> </v>
      </c>
      <c r="EP296" s="76"/>
    </row>
    <row r="297" spans="1:146" hidden="1" x14ac:dyDescent="0.2">
      <c r="A297" s="74">
        <v>294</v>
      </c>
      <c r="B297" s="75" t="str">
        <f t="shared" si="339"/>
        <v>Doscientos Noventa y Cuatro Pesos M/L</v>
      </c>
      <c r="C297" s="76"/>
      <c r="D297" s="77">
        <f t="shared" si="340"/>
        <v>294</v>
      </c>
      <c r="E297" s="76" t="str">
        <f t="shared" si="341"/>
        <v/>
      </c>
      <c r="F297" s="76" t="str">
        <f t="shared" si="342"/>
        <v xml:space="preserve"> Pesos</v>
      </c>
      <c r="G297" s="76" t="str">
        <f t="shared" si="343"/>
        <v xml:space="preserve">  billones</v>
      </c>
      <c r="H297" s="76"/>
      <c r="I297" s="76" t="str">
        <f t="shared" si="344"/>
        <v xml:space="preserve"> Pesos</v>
      </c>
      <c r="J297" s="76" t="s">
        <v>79</v>
      </c>
      <c r="K297" s="76"/>
      <c r="L297" s="76" t="str">
        <f t="shared" si="345"/>
        <v xml:space="preserve"> Pesos</v>
      </c>
      <c r="M297" s="76" t="str">
        <f t="shared" si="346"/>
        <v xml:space="preserve">  millones</v>
      </c>
      <c r="N297" s="76"/>
      <c r="O297" s="76" t="str">
        <f t="shared" si="347"/>
        <v xml:space="preserve"> Pesos</v>
      </c>
      <c r="P297" s="76" t="s">
        <v>79</v>
      </c>
      <c r="Q297" s="76"/>
      <c r="R297" s="76" t="str">
        <f t="shared" si="348"/>
        <v xml:space="preserve"> y </v>
      </c>
      <c r="S297" s="76" t="str">
        <f t="shared" si="349"/>
        <v xml:space="preserve"> Pesos</v>
      </c>
      <c r="T297" s="76" t="str">
        <f t="shared" si="350"/>
        <v xml:space="preserve"> Centavos</v>
      </c>
      <c r="U297" s="76" t="str">
        <f t="shared" si="351"/>
        <v xml:space="preserve"> centavos</v>
      </c>
      <c r="V297" s="76">
        <v>15</v>
      </c>
      <c r="W297" s="76">
        <v>14</v>
      </c>
      <c r="X297" s="76">
        <v>13</v>
      </c>
      <c r="Y297" s="76">
        <v>12</v>
      </c>
      <c r="Z297" s="76">
        <v>11</v>
      </c>
      <c r="AA297" s="76">
        <v>10</v>
      </c>
      <c r="AB297" s="76">
        <v>9</v>
      </c>
      <c r="AC297" s="76">
        <f t="shared" si="414"/>
        <v>8</v>
      </c>
      <c r="AD297" s="76">
        <f t="shared" si="414"/>
        <v>7</v>
      </c>
      <c r="AE297" s="76">
        <f t="shared" si="414"/>
        <v>6</v>
      </c>
      <c r="AF297" s="76">
        <f t="shared" si="414"/>
        <v>5</v>
      </c>
      <c r="AG297" s="76">
        <f t="shared" si="414"/>
        <v>4</v>
      </c>
      <c r="AH297" s="76">
        <f t="shared" si="414"/>
        <v>3</v>
      </c>
      <c r="AI297" s="76">
        <f t="shared" si="414"/>
        <v>2</v>
      </c>
      <c r="AJ297" s="76">
        <f t="shared" si="414"/>
        <v>1</v>
      </c>
      <c r="AK297" s="76">
        <f t="shared" si="414"/>
        <v>0</v>
      </c>
      <c r="AL297" s="76">
        <f t="shared" si="414"/>
        <v>-1</v>
      </c>
      <c r="AM297" s="76">
        <f t="shared" si="414"/>
        <v>-2</v>
      </c>
      <c r="AN297" s="76"/>
      <c r="AO297" s="78">
        <f t="shared" si="413"/>
        <v>0</v>
      </c>
      <c r="AP297" s="78">
        <f t="shared" si="413"/>
        <v>0</v>
      </c>
      <c r="AQ297" s="78">
        <f t="shared" si="413"/>
        <v>0</v>
      </c>
      <c r="AR297" s="78">
        <f t="shared" si="413"/>
        <v>0</v>
      </c>
      <c r="AS297" s="78">
        <f t="shared" si="413"/>
        <v>0</v>
      </c>
      <c r="AT297" s="78">
        <f t="shared" si="413"/>
        <v>0</v>
      </c>
      <c r="AU297" s="78">
        <f t="shared" si="412"/>
        <v>0</v>
      </c>
      <c r="AV297" s="78">
        <f t="shared" si="411"/>
        <v>0</v>
      </c>
      <c r="AW297" s="78">
        <f t="shared" si="411"/>
        <v>0</v>
      </c>
      <c r="AX297" s="78">
        <f t="shared" si="411"/>
        <v>0</v>
      </c>
      <c r="AY297" s="78">
        <f t="shared" si="411"/>
        <v>0</v>
      </c>
      <c r="AZ297" s="78">
        <f t="shared" si="411"/>
        <v>0</v>
      </c>
      <c r="BA297" s="78">
        <f t="shared" si="411"/>
        <v>2</v>
      </c>
      <c r="BB297" s="78">
        <f t="shared" si="411"/>
        <v>29</v>
      </c>
      <c r="BC297" s="78">
        <f t="shared" si="411"/>
        <v>294</v>
      </c>
      <c r="BD297" s="78">
        <f t="shared" si="411"/>
        <v>2940</v>
      </c>
      <c r="BE297" s="78">
        <f t="shared" si="411"/>
        <v>29400</v>
      </c>
      <c r="BF297" s="76"/>
      <c r="BG297" s="76">
        <f t="shared" si="352"/>
        <v>0</v>
      </c>
      <c r="BH297" s="78">
        <f t="shared" si="353"/>
        <v>0</v>
      </c>
      <c r="BI297" s="78">
        <f t="shared" si="354"/>
        <v>0</v>
      </c>
      <c r="BJ297" s="78">
        <f t="shared" si="355"/>
        <v>0</v>
      </c>
      <c r="BK297" s="78">
        <f t="shared" si="356"/>
        <v>0</v>
      </c>
      <c r="BL297" s="78">
        <f t="shared" si="357"/>
        <v>0</v>
      </c>
      <c r="BM297" s="78">
        <f t="shared" si="358"/>
        <v>0</v>
      </c>
      <c r="BN297" s="78">
        <f t="shared" si="359"/>
        <v>0</v>
      </c>
      <c r="BO297" s="78">
        <f t="shared" si="360"/>
        <v>0</v>
      </c>
      <c r="BP297" s="78">
        <f t="shared" si="361"/>
        <v>0</v>
      </c>
      <c r="BQ297" s="78">
        <f t="shared" si="362"/>
        <v>0</v>
      </c>
      <c r="BR297" s="78">
        <f t="shared" si="363"/>
        <v>0</v>
      </c>
      <c r="BS297" s="78">
        <f t="shared" si="364"/>
        <v>200</v>
      </c>
      <c r="BT297" s="78">
        <f t="shared" si="365"/>
        <v>90</v>
      </c>
      <c r="BU297" s="78">
        <f t="shared" si="366"/>
        <v>4</v>
      </c>
      <c r="BV297" s="78">
        <f t="shared" si="367"/>
        <v>0</v>
      </c>
      <c r="BW297" s="78">
        <f t="shared" si="368"/>
        <v>0</v>
      </c>
      <c r="BX297" s="76"/>
      <c r="BY297" s="76"/>
      <c r="BZ297" s="78">
        <f t="shared" si="369"/>
        <v>0</v>
      </c>
      <c r="CA297" s="78"/>
      <c r="CB297" s="78"/>
      <c r="CC297" s="78">
        <f t="shared" si="370"/>
        <v>0</v>
      </c>
      <c r="CD297" s="78"/>
      <c r="CE297" s="78"/>
      <c r="CF297" s="78">
        <f t="shared" si="371"/>
        <v>0</v>
      </c>
      <c r="CG297" s="76"/>
      <c r="CH297" s="78"/>
      <c r="CI297" s="78">
        <f t="shared" si="372"/>
        <v>0</v>
      </c>
      <c r="CJ297" s="76"/>
      <c r="CK297" s="78"/>
      <c r="CL297" s="78">
        <f t="shared" si="373"/>
        <v>94</v>
      </c>
      <c r="CM297" s="76"/>
      <c r="CN297" s="78">
        <f t="shared" si="374"/>
        <v>0</v>
      </c>
      <c r="CO297" s="76"/>
      <c r="CP297" s="76"/>
      <c r="CQ297" s="76" t="str">
        <f t="shared" si="375"/>
        <v/>
      </c>
      <c r="CR297" s="76" t="str">
        <f t="shared" si="376"/>
        <v/>
      </c>
      <c r="CS297" s="76" t="str">
        <f t="shared" si="377"/>
        <v xml:space="preserve">   billones</v>
      </c>
      <c r="CT297" s="76" t="str">
        <f t="shared" si="378"/>
        <v/>
      </c>
      <c r="CU297" s="76" t="str">
        <f t="shared" si="379"/>
        <v/>
      </c>
      <c r="CV297" s="76" t="str">
        <f t="shared" si="380"/>
        <v xml:space="preserve">  mil</v>
      </c>
      <c r="CW297" s="76" t="str">
        <f t="shared" si="381"/>
        <v/>
      </c>
      <c r="CX297" s="76" t="str">
        <f t="shared" si="382"/>
        <v/>
      </c>
      <c r="CY297" s="76" t="str">
        <f t="shared" si="383"/>
        <v xml:space="preserve">   millones</v>
      </c>
      <c r="CZ297" s="76" t="str">
        <f t="shared" si="384"/>
        <v/>
      </c>
      <c r="DA297" s="76" t="str">
        <f t="shared" si="385"/>
        <v/>
      </c>
      <c r="DB297" s="76" t="str">
        <f t="shared" si="386"/>
        <v xml:space="preserve">  mil</v>
      </c>
      <c r="DC297" s="76" t="str">
        <f t="shared" si="387"/>
        <v xml:space="preserve">Doscientos </v>
      </c>
      <c r="DD297" s="76" t="str">
        <f t="shared" si="388"/>
        <v xml:space="preserve">Noventa y </v>
      </c>
      <c r="DE297" s="76" t="str">
        <f t="shared" si="389"/>
        <v>Cuatro Pesos</v>
      </c>
      <c r="DF297" s="76" t="str">
        <f t="shared" si="390"/>
        <v xml:space="preserve">  Centavos</v>
      </c>
      <c r="DG297" s="76" t="str">
        <f t="shared" si="391"/>
        <v xml:space="preserve">  centavos</v>
      </c>
      <c r="DH297" s="76" t="str">
        <f t="shared" si="392"/>
        <v xml:space="preserve"> </v>
      </c>
      <c r="DI297" s="76" t="str">
        <f t="shared" si="393"/>
        <v/>
      </c>
      <c r="DJ297" s="76"/>
      <c r="DK297" s="76" t="str">
        <f t="shared" si="394"/>
        <v xml:space="preserve"> </v>
      </c>
      <c r="DL297" s="76" t="str">
        <f t="shared" si="395"/>
        <v/>
      </c>
      <c r="DM297" s="76"/>
      <c r="DN297" s="76" t="str">
        <f t="shared" si="396"/>
        <v xml:space="preserve"> </v>
      </c>
      <c r="DO297" s="76" t="str">
        <f t="shared" si="397"/>
        <v/>
      </c>
      <c r="DP297" s="76"/>
      <c r="DQ297" s="76" t="str">
        <f t="shared" si="398"/>
        <v xml:space="preserve"> </v>
      </c>
      <c r="DR297" s="76" t="str">
        <f t="shared" si="399"/>
        <v/>
      </c>
      <c r="DS297" s="76"/>
      <c r="DT297" s="76" t="e">
        <f t="shared" si="400"/>
        <v>#N/A</v>
      </c>
      <c r="DU297" s="76" t="str">
        <f t="shared" si="401"/>
        <v xml:space="preserve"> Pesos</v>
      </c>
      <c r="DV297" s="76" t="str">
        <f t="shared" si="402"/>
        <v xml:space="preserve"> </v>
      </c>
      <c r="DW297" s="76" t="str">
        <f t="shared" si="403"/>
        <v/>
      </c>
      <c r="DX297" s="76"/>
      <c r="DY297" s="76"/>
      <c r="DZ297" s="76"/>
      <c r="EA297" s="76" t="str">
        <f t="shared" si="404"/>
        <v xml:space="preserve"> </v>
      </c>
      <c r="EB297" s="76"/>
      <c r="EC297" s="76"/>
      <c r="ED297" s="76" t="str">
        <f t="shared" si="405"/>
        <v xml:space="preserve"> </v>
      </c>
      <c r="EE297" s="76"/>
      <c r="EF297" s="76"/>
      <c r="EG297" s="79" t="str">
        <f t="shared" si="406"/>
        <v xml:space="preserve"> </v>
      </c>
      <c r="EH297" s="76"/>
      <c r="EI297" s="76"/>
      <c r="EJ297" s="79" t="str">
        <f t="shared" si="407"/>
        <v xml:space="preserve"> </v>
      </c>
      <c r="EK297" s="76"/>
      <c r="EL297" s="76"/>
      <c r="EM297" s="79" t="str">
        <f t="shared" si="408"/>
        <v>Doscientos Noventa y Cuatro Pesos</v>
      </c>
      <c r="EN297" s="79"/>
      <c r="EO297" s="79" t="str">
        <f t="shared" si="409"/>
        <v xml:space="preserve"> </v>
      </c>
      <c r="EP297" s="76"/>
    </row>
    <row r="298" spans="1:146" hidden="1" x14ac:dyDescent="0.2">
      <c r="A298" s="74">
        <v>295</v>
      </c>
      <c r="B298" s="75" t="str">
        <f t="shared" si="339"/>
        <v>Doscientos Noventa y Cinco Pesos M/L</v>
      </c>
      <c r="C298" s="76"/>
      <c r="D298" s="77">
        <f t="shared" si="340"/>
        <v>295</v>
      </c>
      <c r="E298" s="76" t="str">
        <f t="shared" si="341"/>
        <v/>
      </c>
      <c r="F298" s="76" t="str">
        <f t="shared" si="342"/>
        <v xml:space="preserve"> Pesos</v>
      </c>
      <c r="G298" s="76" t="str">
        <f t="shared" si="343"/>
        <v xml:space="preserve">  billones</v>
      </c>
      <c r="H298" s="76"/>
      <c r="I298" s="76" t="str">
        <f t="shared" si="344"/>
        <v xml:space="preserve"> Pesos</v>
      </c>
      <c r="J298" s="76" t="s">
        <v>79</v>
      </c>
      <c r="K298" s="76"/>
      <c r="L298" s="76" t="str">
        <f t="shared" si="345"/>
        <v xml:space="preserve"> Pesos</v>
      </c>
      <c r="M298" s="76" t="str">
        <f t="shared" si="346"/>
        <v xml:space="preserve">  millones</v>
      </c>
      <c r="N298" s="76"/>
      <c r="O298" s="76" t="str">
        <f t="shared" si="347"/>
        <v xml:space="preserve"> Pesos</v>
      </c>
      <c r="P298" s="76" t="s">
        <v>79</v>
      </c>
      <c r="Q298" s="76"/>
      <c r="R298" s="76" t="str">
        <f t="shared" si="348"/>
        <v xml:space="preserve"> y </v>
      </c>
      <c r="S298" s="76" t="str">
        <f t="shared" si="349"/>
        <v xml:space="preserve"> Pesos</v>
      </c>
      <c r="T298" s="76" t="str">
        <f t="shared" si="350"/>
        <v xml:space="preserve"> Centavos</v>
      </c>
      <c r="U298" s="76" t="str">
        <f t="shared" si="351"/>
        <v xml:space="preserve"> centavos</v>
      </c>
      <c r="V298" s="76">
        <v>15</v>
      </c>
      <c r="W298" s="76">
        <v>14</v>
      </c>
      <c r="X298" s="76">
        <v>13</v>
      </c>
      <c r="Y298" s="76">
        <v>12</v>
      </c>
      <c r="Z298" s="76">
        <v>11</v>
      </c>
      <c r="AA298" s="76">
        <v>10</v>
      </c>
      <c r="AB298" s="76">
        <v>9</v>
      </c>
      <c r="AC298" s="76">
        <f t="shared" si="414"/>
        <v>8</v>
      </c>
      <c r="AD298" s="76">
        <f t="shared" si="414"/>
        <v>7</v>
      </c>
      <c r="AE298" s="76">
        <f t="shared" si="414"/>
        <v>6</v>
      </c>
      <c r="AF298" s="76">
        <f t="shared" si="414"/>
        <v>5</v>
      </c>
      <c r="AG298" s="76">
        <f t="shared" si="414"/>
        <v>4</v>
      </c>
      <c r="AH298" s="76">
        <f t="shared" si="414"/>
        <v>3</v>
      </c>
      <c r="AI298" s="76">
        <f t="shared" si="414"/>
        <v>2</v>
      </c>
      <c r="AJ298" s="76">
        <f t="shared" si="414"/>
        <v>1</v>
      </c>
      <c r="AK298" s="76">
        <f t="shared" si="414"/>
        <v>0</v>
      </c>
      <c r="AL298" s="76">
        <f t="shared" si="414"/>
        <v>-1</v>
      </c>
      <c r="AM298" s="76">
        <f t="shared" si="414"/>
        <v>-2</v>
      </c>
      <c r="AN298" s="76"/>
      <c r="AO298" s="78">
        <f t="shared" si="413"/>
        <v>0</v>
      </c>
      <c r="AP298" s="78">
        <f t="shared" si="413"/>
        <v>0</v>
      </c>
      <c r="AQ298" s="78">
        <f t="shared" si="413"/>
        <v>0</v>
      </c>
      <c r="AR298" s="78">
        <f t="shared" si="413"/>
        <v>0</v>
      </c>
      <c r="AS298" s="78">
        <f t="shared" si="413"/>
        <v>0</v>
      </c>
      <c r="AT298" s="78">
        <f t="shared" si="413"/>
        <v>0</v>
      </c>
      <c r="AU298" s="78">
        <f t="shared" si="412"/>
        <v>0</v>
      </c>
      <c r="AV298" s="78">
        <f t="shared" si="411"/>
        <v>0</v>
      </c>
      <c r="AW298" s="78">
        <f t="shared" si="411"/>
        <v>0</v>
      </c>
      <c r="AX298" s="78">
        <f t="shared" si="411"/>
        <v>0</v>
      </c>
      <c r="AY298" s="78">
        <f t="shared" si="411"/>
        <v>0</v>
      </c>
      <c r="AZ298" s="78">
        <f t="shared" si="411"/>
        <v>0</v>
      </c>
      <c r="BA298" s="78">
        <f t="shared" si="411"/>
        <v>2</v>
      </c>
      <c r="BB298" s="78">
        <f t="shared" si="411"/>
        <v>29</v>
      </c>
      <c r="BC298" s="78">
        <f t="shared" si="411"/>
        <v>295</v>
      </c>
      <c r="BD298" s="78">
        <f t="shared" si="411"/>
        <v>2950</v>
      </c>
      <c r="BE298" s="78">
        <f t="shared" si="411"/>
        <v>29500</v>
      </c>
      <c r="BF298" s="76"/>
      <c r="BG298" s="76">
        <f t="shared" si="352"/>
        <v>0</v>
      </c>
      <c r="BH298" s="78">
        <f t="shared" si="353"/>
        <v>0</v>
      </c>
      <c r="BI298" s="78">
        <f t="shared" si="354"/>
        <v>0</v>
      </c>
      <c r="BJ298" s="78">
        <f t="shared" si="355"/>
        <v>0</v>
      </c>
      <c r="BK298" s="78">
        <f t="shared" si="356"/>
        <v>0</v>
      </c>
      <c r="BL298" s="78">
        <f t="shared" si="357"/>
        <v>0</v>
      </c>
      <c r="BM298" s="78">
        <f t="shared" si="358"/>
        <v>0</v>
      </c>
      <c r="BN298" s="78">
        <f t="shared" si="359"/>
        <v>0</v>
      </c>
      <c r="BO298" s="78">
        <f t="shared" si="360"/>
        <v>0</v>
      </c>
      <c r="BP298" s="78">
        <f t="shared" si="361"/>
        <v>0</v>
      </c>
      <c r="BQ298" s="78">
        <f t="shared" si="362"/>
        <v>0</v>
      </c>
      <c r="BR298" s="78">
        <f t="shared" si="363"/>
        <v>0</v>
      </c>
      <c r="BS298" s="78">
        <f t="shared" si="364"/>
        <v>200</v>
      </c>
      <c r="BT298" s="78">
        <f t="shared" si="365"/>
        <v>90</v>
      </c>
      <c r="BU298" s="78">
        <f t="shared" si="366"/>
        <v>5</v>
      </c>
      <c r="BV298" s="78">
        <f t="shared" si="367"/>
        <v>0</v>
      </c>
      <c r="BW298" s="78">
        <f t="shared" si="368"/>
        <v>0</v>
      </c>
      <c r="BX298" s="76"/>
      <c r="BY298" s="76"/>
      <c r="BZ298" s="78">
        <f t="shared" si="369"/>
        <v>0</v>
      </c>
      <c r="CA298" s="78"/>
      <c r="CB298" s="78"/>
      <c r="CC298" s="78">
        <f t="shared" si="370"/>
        <v>0</v>
      </c>
      <c r="CD298" s="78"/>
      <c r="CE298" s="78"/>
      <c r="CF298" s="78">
        <f t="shared" si="371"/>
        <v>0</v>
      </c>
      <c r="CG298" s="76"/>
      <c r="CH298" s="78"/>
      <c r="CI298" s="78">
        <f t="shared" si="372"/>
        <v>0</v>
      </c>
      <c r="CJ298" s="76"/>
      <c r="CK298" s="78"/>
      <c r="CL298" s="78">
        <f t="shared" si="373"/>
        <v>95</v>
      </c>
      <c r="CM298" s="76"/>
      <c r="CN298" s="78">
        <f t="shared" si="374"/>
        <v>0</v>
      </c>
      <c r="CO298" s="76"/>
      <c r="CP298" s="76"/>
      <c r="CQ298" s="76" t="str">
        <f t="shared" si="375"/>
        <v/>
      </c>
      <c r="CR298" s="76" t="str">
        <f t="shared" si="376"/>
        <v/>
      </c>
      <c r="CS298" s="76" t="str">
        <f t="shared" si="377"/>
        <v xml:space="preserve">   billones</v>
      </c>
      <c r="CT298" s="76" t="str">
        <f t="shared" si="378"/>
        <v/>
      </c>
      <c r="CU298" s="76" t="str">
        <f t="shared" si="379"/>
        <v/>
      </c>
      <c r="CV298" s="76" t="str">
        <f t="shared" si="380"/>
        <v xml:space="preserve">  mil</v>
      </c>
      <c r="CW298" s="76" t="str">
        <f t="shared" si="381"/>
        <v/>
      </c>
      <c r="CX298" s="76" t="str">
        <f t="shared" si="382"/>
        <v/>
      </c>
      <c r="CY298" s="76" t="str">
        <f t="shared" si="383"/>
        <v xml:space="preserve">   millones</v>
      </c>
      <c r="CZ298" s="76" t="str">
        <f t="shared" si="384"/>
        <v/>
      </c>
      <c r="DA298" s="76" t="str">
        <f t="shared" si="385"/>
        <v/>
      </c>
      <c r="DB298" s="76" t="str">
        <f t="shared" si="386"/>
        <v xml:space="preserve">  mil</v>
      </c>
      <c r="DC298" s="76" t="str">
        <f t="shared" si="387"/>
        <v xml:space="preserve">Doscientos </v>
      </c>
      <c r="DD298" s="76" t="str">
        <f t="shared" si="388"/>
        <v xml:space="preserve">Noventa y </v>
      </c>
      <c r="DE298" s="76" t="str">
        <f t="shared" si="389"/>
        <v>Cinco Pesos</v>
      </c>
      <c r="DF298" s="76" t="str">
        <f t="shared" si="390"/>
        <v xml:space="preserve">  Centavos</v>
      </c>
      <c r="DG298" s="76" t="str">
        <f t="shared" si="391"/>
        <v xml:space="preserve">  centavos</v>
      </c>
      <c r="DH298" s="76" t="str">
        <f t="shared" si="392"/>
        <v xml:space="preserve"> </v>
      </c>
      <c r="DI298" s="76" t="str">
        <f t="shared" si="393"/>
        <v/>
      </c>
      <c r="DJ298" s="76"/>
      <c r="DK298" s="76" t="str">
        <f t="shared" si="394"/>
        <v xml:space="preserve"> </v>
      </c>
      <c r="DL298" s="76" t="str">
        <f t="shared" si="395"/>
        <v/>
      </c>
      <c r="DM298" s="76"/>
      <c r="DN298" s="76" t="str">
        <f t="shared" si="396"/>
        <v xml:space="preserve"> </v>
      </c>
      <c r="DO298" s="76" t="str">
        <f t="shared" si="397"/>
        <v/>
      </c>
      <c r="DP298" s="76"/>
      <c r="DQ298" s="76" t="str">
        <f t="shared" si="398"/>
        <v xml:space="preserve"> </v>
      </c>
      <c r="DR298" s="76" t="str">
        <f t="shared" si="399"/>
        <v/>
      </c>
      <c r="DS298" s="76"/>
      <c r="DT298" s="76" t="e">
        <f t="shared" si="400"/>
        <v>#N/A</v>
      </c>
      <c r="DU298" s="76" t="str">
        <f t="shared" si="401"/>
        <v xml:space="preserve"> Pesos</v>
      </c>
      <c r="DV298" s="76" t="str">
        <f t="shared" si="402"/>
        <v xml:space="preserve"> </v>
      </c>
      <c r="DW298" s="76" t="str">
        <f t="shared" si="403"/>
        <v/>
      </c>
      <c r="DX298" s="76"/>
      <c r="DY298" s="76"/>
      <c r="DZ298" s="76"/>
      <c r="EA298" s="76" t="str">
        <f t="shared" si="404"/>
        <v xml:space="preserve"> </v>
      </c>
      <c r="EB298" s="76"/>
      <c r="EC298" s="76"/>
      <c r="ED298" s="76" t="str">
        <f t="shared" si="405"/>
        <v xml:space="preserve"> </v>
      </c>
      <c r="EE298" s="76"/>
      <c r="EF298" s="76"/>
      <c r="EG298" s="79" t="str">
        <f t="shared" si="406"/>
        <v xml:space="preserve"> </v>
      </c>
      <c r="EH298" s="76"/>
      <c r="EI298" s="76"/>
      <c r="EJ298" s="79" t="str">
        <f t="shared" si="407"/>
        <v xml:space="preserve"> </v>
      </c>
      <c r="EK298" s="76"/>
      <c r="EL298" s="76"/>
      <c r="EM298" s="79" t="str">
        <f t="shared" si="408"/>
        <v>Doscientos Noventa y Cinco Pesos</v>
      </c>
      <c r="EN298" s="79"/>
      <c r="EO298" s="79" t="str">
        <f t="shared" si="409"/>
        <v xml:space="preserve"> </v>
      </c>
      <c r="EP298" s="76"/>
    </row>
    <row r="299" spans="1:146" hidden="1" x14ac:dyDescent="0.2">
      <c r="A299" s="74">
        <v>296</v>
      </c>
      <c r="B299" s="75" t="str">
        <f t="shared" si="339"/>
        <v>Doscientos Noventa y Seis Pesos M/L</v>
      </c>
      <c r="C299" s="76"/>
      <c r="D299" s="77">
        <f t="shared" si="340"/>
        <v>296</v>
      </c>
      <c r="E299" s="76" t="str">
        <f t="shared" si="341"/>
        <v/>
      </c>
      <c r="F299" s="76" t="str">
        <f t="shared" si="342"/>
        <v xml:space="preserve"> Pesos</v>
      </c>
      <c r="G299" s="76" t="str">
        <f t="shared" si="343"/>
        <v xml:space="preserve">  billones</v>
      </c>
      <c r="H299" s="76"/>
      <c r="I299" s="76" t="str">
        <f t="shared" si="344"/>
        <v xml:space="preserve"> Pesos</v>
      </c>
      <c r="J299" s="76" t="s">
        <v>79</v>
      </c>
      <c r="K299" s="76"/>
      <c r="L299" s="76" t="str">
        <f t="shared" si="345"/>
        <v xml:space="preserve"> Pesos</v>
      </c>
      <c r="M299" s="76" t="str">
        <f t="shared" si="346"/>
        <v xml:space="preserve">  millones</v>
      </c>
      <c r="N299" s="76"/>
      <c r="O299" s="76" t="str">
        <f t="shared" si="347"/>
        <v xml:space="preserve"> Pesos</v>
      </c>
      <c r="P299" s="76" t="s">
        <v>79</v>
      </c>
      <c r="Q299" s="76"/>
      <c r="R299" s="76" t="str">
        <f t="shared" si="348"/>
        <v xml:space="preserve"> y </v>
      </c>
      <c r="S299" s="76" t="str">
        <f t="shared" si="349"/>
        <v xml:space="preserve"> Pesos</v>
      </c>
      <c r="T299" s="76" t="str">
        <f t="shared" si="350"/>
        <v xml:space="preserve"> Centavos</v>
      </c>
      <c r="U299" s="76" t="str">
        <f t="shared" si="351"/>
        <v xml:space="preserve"> centavos</v>
      </c>
      <c r="V299" s="76">
        <v>15</v>
      </c>
      <c r="W299" s="76">
        <v>14</v>
      </c>
      <c r="X299" s="76">
        <v>13</v>
      </c>
      <c r="Y299" s="76">
        <v>12</v>
      </c>
      <c r="Z299" s="76">
        <v>11</v>
      </c>
      <c r="AA299" s="76">
        <v>10</v>
      </c>
      <c r="AB299" s="76">
        <v>9</v>
      </c>
      <c r="AC299" s="76">
        <f t="shared" si="414"/>
        <v>8</v>
      </c>
      <c r="AD299" s="76">
        <f t="shared" si="414"/>
        <v>7</v>
      </c>
      <c r="AE299" s="76">
        <f t="shared" si="414"/>
        <v>6</v>
      </c>
      <c r="AF299" s="76">
        <f t="shared" si="414"/>
        <v>5</v>
      </c>
      <c r="AG299" s="76">
        <f t="shared" si="414"/>
        <v>4</v>
      </c>
      <c r="AH299" s="76">
        <f t="shared" si="414"/>
        <v>3</v>
      </c>
      <c r="AI299" s="76">
        <f t="shared" si="414"/>
        <v>2</v>
      </c>
      <c r="AJ299" s="76">
        <f t="shared" si="414"/>
        <v>1</v>
      </c>
      <c r="AK299" s="76">
        <f t="shared" si="414"/>
        <v>0</v>
      </c>
      <c r="AL299" s="76">
        <f t="shared" si="414"/>
        <v>-1</v>
      </c>
      <c r="AM299" s="76">
        <f t="shared" si="414"/>
        <v>-2</v>
      </c>
      <c r="AN299" s="76"/>
      <c r="AO299" s="78">
        <f t="shared" si="413"/>
        <v>0</v>
      </c>
      <c r="AP299" s="78">
        <f t="shared" si="413"/>
        <v>0</v>
      </c>
      <c r="AQ299" s="78">
        <f t="shared" si="413"/>
        <v>0</v>
      </c>
      <c r="AR299" s="78">
        <f t="shared" si="413"/>
        <v>0</v>
      </c>
      <c r="AS299" s="78">
        <f t="shared" si="413"/>
        <v>0</v>
      </c>
      <c r="AT299" s="78">
        <f t="shared" si="413"/>
        <v>0</v>
      </c>
      <c r="AU299" s="78">
        <f t="shared" si="412"/>
        <v>0</v>
      </c>
      <c r="AV299" s="78">
        <f t="shared" si="411"/>
        <v>0</v>
      </c>
      <c r="AW299" s="78">
        <f t="shared" si="411"/>
        <v>0</v>
      </c>
      <c r="AX299" s="78">
        <f t="shared" si="411"/>
        <v>0</v>
      </c>
      <c r="AY299" s="78">
        <f t="shared" si="411"/>
        <v>0</v>
      </c>
      <c r="AZ299" s="78">
        <f t="shared" si="411"/>
        <v>0</v>
      </c>
      <c r="BA299" s="78">
        <f t="shared" si="411"/>
        <v>2</v>
      </c>
      <c r="BB299" s="78">
        <f t="shared" si="411"/>
        <v>29</v>
      </c>
      <c r="BC299" s="78">
        <f t="shared" si="411"/>
        <v>296</v>
      </c>
      <c r="BD299" s="78">
        <f t="shared" si="411"/>
        <v>2960</v>
      </c>
      <c r="BE299" s="78">
        <f t="shared" si="411"/>
        <v>29600</v>
      </c>
      <c r="BF299" s="76"/>
      <c r="BG299" s="76">
        <f t="shared" si="352"/>
        <v>0</v>
      </c>
      <c r="BH299" s="78">
        <f t="shared" si="353"/>
        <v>0</v>
      </c>
      <c r="BI299" s="78">
        <f t="shared" si="354"/>
        <v>0</v>
      </c>
      <c r="BJ299" s="78">
        <f t="shared" si="355"/>
        <v>0</v>
      </c>
      <c r="BK299" s="78">
        <f t="shared" si="356"/>
        <v>0</v>
      </c>
      <c r="BL299" s="78">
        <f t="shared" si="357"/>
        <v>0</v>
      </c>
      <c r="BM299" s="78">
        <f t="shared" si="358"/>
        <v>0</v>
      </c>
      <c r="BN299" s="78">
        <f t="shared" si="359"/>
        <v>0</v>
      </c>
      <c r="BO299" s="78">
        <f t="shared" si="360"/>
        <v>0</v>
      </c>
      <c r="BP299" s="78">
        <f t="shared" si="361"/>
        <v>0</v>
      </c>
      <c r="BQ299" s="78">
        <f t="shared" si="362"/>
        <v>0</v>
      </c>
      <c r="BR299" s="78">
        <f t="shared" si="363"/>
        <v>0</v>
      </c>
      <c r="BS299" s="78">
        <f t="shared" si="364"/>
        <v>200</v>
      </c>
      <c r="BT299" s="78">
        <f t="shared" si="365"/>
        <v>90</v>
      </c>
      <c r="BU299" s="78">
        <f t="shared" si="366"/>
        <v>6</v>
      </c>
      <c r="BV299" s="78">
        <f t="shared" si="367"/>
        <v>0</v>
      </c>
      <c r="BW299" s="78">
        <f t="shared" si="368"/>
        <v>0</v>
      </c>
      <c r="BX299" s="76"/>
      <c r="BY299" s="76"/>
      <c r="BZ299" s="78">
        <f t="shared" si="369"/>
        <v>0</v>
      </c>
      <c r="CA299" s="78"/>
      <c r="CB299" s="78"/>
      <c r="CC299" s="78">
        <f t="shared" si="370"/>
        <v>0</v>
      </c>
      <c r="CD299" s="78"/>
      <c r="CE299" s="78"/>
      <c r="CF299" s="78">
        <f t="shared" si="371"/>
        <v>0</v>
      </c>
      <c r="CG299" s="76"/>
      <c r="CH299" s="78"/>
      <c r="CI299" s="78">
        <f t="shared" si="372"/>
        <v>0</v>
      </c>
      <c r="CJ299" s="76"/>
      <c r="CK299" s="78"/>
      <c r="CL299" s="78">
        <f t="shared" si="373"/>
        <v>96</v>
      </c>
      <c r="CM299" s="76"/>
      <c r="CN299" s="78">
        <f t="shared" si="374"/>
        <v>0</v>
      </c>
      <c r="CO299" s="76"/>
      <c r="CP299" s="76"/>
      <c r="CQ299" s="76" t="str">
        <f t="shared" si="375"/>
        <v/>
      </c>
      <c r="CR299" s="76" t="str">
        <f t="shared" si="376"/>
        <v/>
      </c>
      <c r="CS299" s="76" t="str">
        <f t="shared" si="377"/>
        <v xml:space="preserve">   billones</v>
      </c>
      <c r="CT299" s="76" t="str">
        <f t="shared" si="378"/>
        <v/>
      </c>
      <c r="CU299" s="76" t="str">
        <f t="shared" si="379"/>
        <v/>
      </c>
      <c r="CV299" s="76" t="str">
        <f t="shared" si="380"/>
        <v xml:space="preserve">  mil</v>
      </c>
      <c r="CW299" s="76" t="str">
        <f t="shared" si="381"/>
        <v/>
      </c>
      <c r="CX299" s="76" t="str">
        <f t="shared" si="382"/>
        <v/>
      </c>
      <c r="CY299" s="76" t="str">
        <f t="shared" si="383"/>
        <v xml:space="preserve">   millones</v>
      </c>
      <c r="CZ299" s="76" t="str">
        <f t="shared" si="384"/>
        <v/>
      </c>
      <c r="DA299" s="76" t="str">
        <f t="shared" si="385"/>
        <v/>
      </c>
      <c r="DB299" s="76" t="str">
        <f t="shared" si="386"/>
        <v xml:space="preserve">  mil</v>
      </c>
      <c r="DC299" s="76" t="str">
        <f t="shared" si="387"/>
        <v xml:space="preserve">Doscientos </v>
      </c>
      <c r="DD299" s="76" t="str">
        <f t="shared" si="388"/>
        <v xml:space="preserve">Noventa y </v>
      </c>
      <c r="DE299" s="76" t="str">
        <f t="shared" si="389"/>
        <v>Seis Pesos</v>
      </c>
      <c r="DF299" s="76" t="str">
        <f t="shared" si="390"/>
        <v xml:space="preserve">  Centavos</v>
      </c>
      <c r="DG299" s="76" t="str">
        <f t="shared" si="391"/>
        <v xml:space="preserve">  centavos</v>
      </c>
      <c r="DH299" s="76" t="str">
        <f t="shared" si="392"/>
        <v xml:space="preserve"> </v>
      </c>
      <c r="DI299" s="76" t="str">
        <f t="shared" si="393"/>
        <v/>
      </c>
      <c r="DJ299" s="76"/>
      <c r="DK299" s="76" t="str">
        <f t="shared" si="394"/>
        <v xml:space="preserve"> </v>
      </c>
      <c r="DL299" s="76" t="str">
        <f t="shared" si="395"/>
        <v/>
      </c>
      <c r="DM299" s="76"/>
      <c r="DN299" s="76" t="str">
        <f t="shared" si="396"/>
        <v xml:space="preserve"> </v>
      </c>
      <c r="DO299" s="76" t="str">
        <f t="shared" si="397"/>
        <v/>
      </c>
      <c r="DP299" s="76"/>
      <c r="DQ299" s="76" t="str">
        <f t="shared" si="398"/>
        <v xml:space="preserve"> </v>
      </c>
      <c r="DR299" s="76" t="str">
        <f t="shared" si="399"/>
        <v/>
      </c>
      <c r="DS299" s="76"/>
      <c r="DT299" s="76" t="e">
        <f t="shared" si="400"/>
        <v>#N/A</v>
      </c>
      <c r="DU299" s="76" t="str">
        <f t="shared" si="401"/>
        <v xml:space="preserve"> Pesos</v>
      </c>
      <c r="DV299" s="76" t="str">
        <f t="shared" si="402"/>
        <v xml:space="preserve"> </v>
      </c>
      <c r="DW299" s="76" t="str">
        <f t="shared" si="403"/>
        <v/>
      </c>
      <c r="DX299" s="76"/>
      <c r="DY299" s="76"/>
      <c r="DZ299" s="76"/>
      <c r="EA299" s="76" t="str">
        <f t="shared" si="404"/>
        <v xml:space="preserve"> </v>
      </c>
      <c r="EB299" s="76"/>
      <c r="EC299" s="76"/>
      <c r="ED299" s="76" t="str">
        <f t="shared" si="405"/>
        <v xml:space="preserve"> </v>
      </c>
      <c r="EE299" s="76"/>
      <c r="EF299" s="76"/>
      <c r="EG299" s="79" t="str">
        <f t="shared" si="406"/>
        <v xml:space="preserve"> </v>
      </c>
      <c r="EH299" s="76"/>
      <c r="EI299" s="76"/>
      <c r="EJ299" s="79" t="str">
        <f t="shared" si="407"/>
        <v xml:space="preserve"> </v>
      </c>
      <c r="EK299" s="76"/>
      <c r="EL299" s="76"/>
      <c r="EM299" s="79" t="str">
        <f t="shared" si="408"/>
        <v>Doscientos Noventa y Seis Pesos</v>
      </c>
      <c r="EN299" s="79"/>
      <c r="EO299" s="79" t="str">
        <f t="shared" si="409"/>
        <v xml:space="preserve"> </v>
      </c>
      <c r="EP299" s="76"/>
    </row>
    <row r="300" spans="1:146" hidden="1" x14ac:dyDescent="0.2">
      <c r="A300" s="74">
        <v>297</v>
      </c>
      <c r="B300" s="75" t="str">
        <f t="shared" si="339"/>
        <v>Doscientos Noventa y Siete Pesos M/L</v>
      </c>
      <c r="C300" s="76"/>
      <c r="D300" s="77">
        <f t="shared" si="340"/>
        <v>297</v>
      </c>
      <c r="E300" s="76" t="str">
        <f t="shared" si="341"/>
        <v/>
      </c>
      <c r="F300" s="76" t="str">
        <f t="shared" si="342"/>
        <v xml:space="preserve"> Pesos</v>
      </c>
      <c r="G300" s="76" t="str">
        <f t="shared" si="343"/>
        <v xml:space="preserve">  billones</v>
      </c>
      <c r="H300" s="76"/>
      <c r="I300" s="76" t="str">
        <f t="shared" si="344"/>
        <v xml:space="preserve"> Pesos</v>
      </c>
      <c r="J300" s="76" t="s">
        <v>79</v>
      </c>
      <c r="K300" s="76"/>
      <c r="L300" s="76" t="str">
        <f t="shared" si="345"/>
        <v xml:space="preserve"> Pesos</v>
      </c>
      <c r="M300" s="76" t="str">
        <f t="shared" si="346"/>
        <v xml:space="preserve">  millones</v>
      </c>
      <c r="N300" s="76"/>
      <c r="O300" s="76" t="str">
        <f t="shared" si="347"/>
        <v xml:space="preserve"> Pesos</v>
      </c>
      <c r="P300" s="76" t="s">
        <v>79</v>
      </c>
      <c r="Q300" s="76"/>
      <c r="R300" s="76" t="str">
        <f t="shared" si="348"/>
        <v xml:space="preserve"> y </v>
      </c>
      <c r="S300" s="76" t="str">
        <f t="shared" si="349"/>
        <v xml:space="preserve"> Pesos</v>
      </c>
      <c r="T300" s="76" t="str">
        <f t="shared" si="350"/>
        <v xml:space="preserve"> Centavos</v>
      </c>
      <c r="U300" s="76" t="str">
        <f t="shared" si="351"/>
        <v xml:space="preserve"> centavos</v>
      </c>
      <c r="V300" s="76">
        <v>15</v>
      </c>
      <c r="W300" s="76">
        <v>14</v>
      </c>
      <c r="X300" s="76">
        <v>13</v>
      </c>
      <c r="Y300" s="76">
        <v>12</v>
      </c>
      <c r="Z300" s="76">
        <v>11</v>
      </c>
      <c r="AA300" s="76">
        <v>10</v>
      </c>
      <c r="AB300" s="76">
        <v>9</v>
      </c>
      <c r="AC300" s="76">
        <f t="shared" si="414"/>
        <v>8</v>
      </c>
      <c r="AD300" s="76">
        <f t="shared" si="414"/>
        <v>7</v>
      </c>
      <c r="AE300" s="76">
        <f t="shared" si="414"/>
        <v>6</v>
      </c>
      <c r="AF300" s="76">
        <f t="shared" si="414"/>
        <v>5</v>
      </c>
      <c r="AG300" s="76">
        <f t="shared" si="414"/>
        <v>4</v>
      </c>
      <c r="AH300" s="76">
        <f t="shared" si="414"/>
        <v>3</v>
      </c>
      <c r="AI300" s="76">
        <f t="shared" si="414"/>
        <v>2</v>
      </c>
      <c r="AJ300" s="76">
        <f t="shared" si="414"/>
        <v>1</v>
      </c>
      <c r="AK300" s="76">
        <f t="shared" si="414"/>
        <v>0</v>
      </c>
      <c r="AL300" s="76">
        <f t="shared" si="414"/>
        <v>-1</v>
      </c>
      <c r="AM300" s="76">
        <f t="shared" si="414"/>
        <v>-2</v>
      </c>
      <c r="AN300" s="76"/>
      <c r="AO300" s="78">
        <f t="shared" si="413"/>
        <v>0</v>
      </c>
      <c r="AP300" s="78">
        <f t="shared" si="413"/>
        <v>0</v>
      </c>
      <c r="AQ300" s="78">
        <f t="shared" si="413"/>
        <v>0</v>
      </c>
      <c r="AR300" s="78">
        <f t="shared" si="413"/>
        <v>0</v>
      </c>
      <c r="AS300" s="78">
        <f t="shared" si="413"/>
        <v>0</v>
      </c>
      <c r="AT300" s="78">
        <f t="shared" si="413"/>
        <v>0</v>
      </c>
      <c r="AU300" s="78">
        <f t="shared" si="412"/>
        <v>0</v>
      </c>
      <c r="AV300" s="78">
        <f t="shared" si="411"/>
        <v>0</v>
      </c>
      <c r="AW300" s="78">
        <f t="shared" si="411"/>
        <v>0</v>
      </c>
      <c r="AX300" s="78">
        <f t="shared" si="411"/>
        <v>0</v>
      </c>
      <c r="AY300" s="78">
        <f t="shared" si="411"/>
        <v>0</v>
      </c>
      <c r="AZ300" s="78">
        <f t="shared" si="411"/>
        <v>0</v>
      </c>
      <c r="BA300" s="78">
        <f t="shared" si="411"/>
        <v>2</v>
      </c>
      <c r="BB300" s="78">
        <f t="shared" si="411"/>
        <v>29</v>
      </c>
      <c r="BC300" s="78">
        <f t="shared" si="411"/>
        <v>297</v>
      </c>
      <c r="BD300" s="78">
        <f t="shared" si="411"/>
        <v>2970</v>
      </c>
      <c r="BE300" s="78">
        <f t="shared" si="411"/>
        <v>29700</v>
      </c>
      <c r="BF300" s="76"/>
      <c r="BG300" s="76">
        <f t="shared" si="352"/>
        <v>0</v>
      </c>
      <c r="BH300" s="78">
        <f t="shared" si="353"/>
        <v>0</v>
      </c>
      <c r="BI300" s="78">
        <f t="shared" si="354"/>
        <v>0</v>
      </c>
      <c r="BJ300" s="78">
        <f t="shared" si="355"/>
        <v>0</v>
      </c>
      <c r="BK300" s="78">
        <f t="shared" si="356"/>
        <v>0</v>
      </c>
      <c r="BL300" s="78">
        <f t="shared" si="357"/>
        <v>0</v>
      </c>
      <c r="BM300" s="78">
        <f t="shared" si="358"/>
        <v>0</v>
      </c>
      <c r="BN300" s="78">
        <f t="shared" si="359"/>
        <v>0</v>
      </c>
      <c r="BO300" s="78">
        <f t="shared" si="360"/>
        <v>0</v>
      </c>
      <c r="BP300" s="78">
        <f t="shared" si="361"/>
        <v>0</v>
      </c>
      <c r="BQ300" s="78">
        <f t="shared" si="362"/>
        <v>0</v>
      </c>
      <c r="BR300" s="78">
        <f t="shared" si="363"/>
        <v>0</v>
      </c>
      <c r="BS300" s="78">
        <f t="shared" si="364"/>
        <v>200</v>
      </c>
      <c r="BT300" s="78">
        <f t="shared" si="365"/>
        <v>90</v>
      </c>
      <c r="BU300" s="78">
        <f t="shared" si="366"/>
        <v>7</v>
      </c>
      <c r="BV300" s="78">
        <f t="shared" si="367"/>
        <v>0</v>
      </c>
      <c r="BW300" s="78">
        <f t="shared" si="368"/>
        <v>0</v>
      </c>
      <c r="BX300" s="76"/>
      <c r="BY300" s="76"/>
      <c r="BZ300" s="78">
        <f t="shared" si="369"/>
        <v>0</v>
      </c>
      <c r="CA300" s="78"/>
      <c r="CB300" s="78"/>
      <c r="CC300" s="78">
        <f t="shared" si="370"/>
        <v>0</v>
      </c>
      <c r="CD300" s="78"/>
      <c r="CE300" s="78"/>
      <c r="CF300" s="78">
        <f t="shared" si="371"/>
        <v>0</v>
      </c>
      <c r="CG300" s="76"/>
      <c r="CH300" s="78"/>
      <c r="CI300" s="78">
        <f t="shared" si="372"/>
        <v>0</v>
      </c>
      <c r="CJ300" s="76"/>
      <c r="CK300" s="78"/>
      <c r="CL300" s="78">
        <f t="shared" si="373"/>
        <v>97</v>
      </c>
      <c r="CM300" s="76"/>
      <c r="CN300" s="78">
        <f t="shared" si="374"/>
        <v>0</v>
      </c>
      <c r="CO300" s="76"/>
      <c r="CP300" s="76"/>
      <c r="CQ300" s="76" t="str">
        <f t="shared" si="375"/>
        <v/>
      </c>
      <c r="CR300" s="76" t="str">
        <f t="shared" si="376"/>
        <v/>
      </c>
      <c r="CS300" s="76" t="str">
        <f t="shared" si="377"/>
        <v xml:space="preserve">   billones</v>
      </c>
      <c r="CT300" s="76" t="str">
        <f t="shared" si="378"/>
        <v/>
      </c>
      <c r="CU300" s="76" t="str">
        <f t="shared" si="379"/>
        <v/>
      </c>
      <c r="CV300" s="76" t="str">
        <f t="shared" si="380"/>
        <v xml:space="preserve">  mil</v>
      </c>
      <c r="CW300" s="76" t="str">
        <f t="shared" si="381"/>
        <v/>
      </c>
      <c r="CX300" s="76" t="str">
        <f t="shared" si="382"/>
        <v/>
      </c>
      <c r="CY300" s="76" t="str">
        <f t="shared" si="383"/>
        <v xml:space="preserve">   millones</v>
      </c>
      <c r="CZ300" s="76" t="str">
        <f t="shared" si="384"/>
        <v/>
      </c>
      <c r="DA300" s="76" t="str">
        <f t="shared" si="385"/>
        <v/>
      </c>
      <c r="DB300" s="76" t="str">
        <f t="shared" si="386"/>
        <v xml:space="preserve">  mil</v>
      </c>
      <c r="DC300" s="76" t="str">
        <f t="shared" si="387"/>
        <v xml:space="preserve">Doscientos </v>
      </c>
      <c r="DD300" s="76" t="str">
        <f t="shared" si="388"/>
        <v xml:space="preserve">Noventa y </v>
      </c>
      <c r="DE300" s="76" t="str">
        <f t="shared" si="389"/>
        <v>Siete Pesos</v>
      </c>
      <c r="DF300" s="76" t="str">
        <f t="shared" si="390"/>
        <v xml:space="preserve">  Centavos</v>
      </c>
      <c r="DG300" s="76" t="str">
        <f t="shared" si="391"/>
        <v xml:space="preserve">  centavos</v>
      </c>
      <c r="DH300" s="76" t="str">
        <f t="shared" si="392"/>
        <v xml:space="preserve"> </v>
      </c>
      <c r="DI300" s="76" t="str">
        <f t="shared" si="393"/>
        <v/>
      </c>
      <c r="DJ300" s="76"/>
      <c r="DK300" s="76" t="str">
        <f t="shared" si="394"/>
        <v xml:space="preserve"> </v>
      </c>
      <c r="DL300" s="76" t="str">
        <f t="shared" si="395"/>
        <v/>
      </c>
      <c r="DM300" s="76"/>
      <c r="DN300" s="76" t="str">
        <f t="shared" si="396"/>
        <v xml:space="preserve"> </v>
      </c>
      <c r="DO300" s="76" t="str">
        <f t="shared" si="397"/>
        <v/>
      </c>
      <c r="DP300" s="76"/>
      <c r="DQ300" s="76" t="str">
        <f t="shared" si="398"/>
        <v xml:space="preserve"> </v>
      </c>
      <c r="DR300" s="76" t="str">
        <f t="shared" si="399"/>
        <v/>
      </c>
      <c r="DS300" s="76"/>
      <c r="DT300" s="76" t="e">
        <f t="shared" si="400"/>
        <v>#N/A</v>
      </c>
      <c r="DU300" s="76" t="str">
        <f t="shared" si="401"/>
        <v xml:space="preserve"> Pesos</v>
      </c>
      <c r="DV300" s="76" t="str">
        <f t="shared" si="402"/>
        <v xml:space="preserve"> </v>
      </c>
      <c r="DW300" s="76" t="str">
        <f t="shared" si="403"/>
        <v/>
      </c>
      <c r="DX300" s="76"/>
      <c r="DY300" s="76"/>
      <c r="DZ300" s="76"/>
      <c r="EA300" s="76" t="str">
        <f t="shared" si="404"/>
        <v xml:space="preserve"> </v>
      </c>
      <c r="EB300" s="76"/>
      <c r="EC300" s="76"/>
      <c r="ED300" s="76" t="str">
        <f t="shared" si="405"/>
        <v xml:space="preserve"> </v>
      </c>
      <c r="EE300" s="76"/>
      <c r="EF300" s="76"/>
      <c r="EG300" s="79" t="str">
        <f t="shared" si="406"/>
        <v xml:space="preserve"> </v>
      </c>
      <c r="EH300" s="76"/>
      <c r="EI300" s="76"/>
      <c r="EJ300" s="79" t="str">
        <f t="shared" si="407"/>
        <v xml:space="preserve"> </v>
      </c>
      <c r="EK300" s="76"/>
      <c r="EL300" s="76"/>
      <c r="EM300" s="79" t="str">
        <f t="shared" si="408"/>
        <v>Doscientos Noventa y Siete Pesos</v>
      </c>
      <c r="EN300" s="79"/>
      <c r="EO300" s="79" t="str">
        <f t="shared" si="409"/>
        <v xml:space="preserve"> </v>
      </c>
      <c r="EP300" s="76"/>
    </row>
    <row r="301" spans="1:146" hidden="1" x14ac:dyDescent="0.2">
      <c r="A301" s="74">
        <v>298</v>
      </c>
      <c r="B301" s="75" t="str">
        <f t="shared" si="339"/>
        <v>Doscientos Noventa y Ocho Pesos M/L</v>
      </c>
      <c r="C301" s="76"/>
      <c r="D301" s="77">
        <f t="shared" si="340"/>
        <v>298</v>
      </c>
      <c r="E301" s="76" t="str">
        <f t="shared" si="341"/>
        <v/>
      </c>
      <c r="F301" s="76" t="str">
        <f t="shared" si="342"/>
        <v xml:space="preserve"> Pesos</v>
      </c>
      <c r="G301" s="76" t="str">
        <f t="shared" si="343"/>
        <v xml:space="preserve">  billones</v>
      </c>
      <c r="H301" s="76"/>
      <c r="I301" s="76" t="str">
        <f t="shared" si="344"/>
        <v xml:space="preserve"> Pesos</v>
      </c>
      <c r="J301" s="76" t="s">
        <v>79</v>
      </c>
      <c r="K301" s="76"/>
      <c r="L301" s="76" t="str">
        <f t="shared" si="345"/>
        <v xml:space="preserve"> Pesos</v>
      </c>
      <c r="M301" s="76" t="str">
        <f t="shared" si="346"/>
        <v xml:space="preserve">  millones</v>
      </c>
      <c r="N301" s="76"/>
      <c r="O301" s="76" t="str">
        <f t="shared" si="347"/>
        <v xml:space="preserve"> Pesos</v>
      </c>
      <c r="P301" s="76" t="s">
        <v>79</v>
      </c>
      <c r="Q301" s="76"/>
      <c r="R301" s="76" t="str">
        <f t="shared" si="348"/>
        <v xml:space="preserve"> y </v>
      </c>
      <c r="S301" s="76" t="str">
        <f t="shared" si="349"/>
        <v xml:space="preserve"> Pesos</v>
      </c>
      <c r="T301" s="76" t="str">
        <f t="shared" si="350"/>
        <v xml:space="preserve"> Centavos</v>
      </c>
      <c r="U301" s="76" t="str">
        <f t="shared" si="351"/>
        <v xml:space="preserve"> centavos</v>
      </c>
      <c r="V301" s="76">
        <v>15</v>
      </c>
      <c r="W301" s="76">
        <v>14</v>
      </c>
      <c r="X301" s="76">
        <v>13</v>
      </c>
      <c r="Y301" s="76">
        <v>12</v>
      </c>
      <c r="Z301" s="76">
        <v>11</v>
      </c>
      <c r="AA301" s="76">
        <v>10</v>
      </c>
      <c r="AB301" s="76">
        <v>9</v>
      </c>
      <c r="AC301" s="76">
        <f t="shared" si="414"/>
        <v>8</v>
      </c>
      <c r="AD301" s="76">
        <f t="shared" si="414"/>
        <v>7</v>
      </c>
      <c r="AE301" s="76">
        <f t="shared" si="414"/>
        <v>6</v>
      </c>
      <c r="AF301" s="76">
        <f t="shared" si="414"/>
        <v>5</v>
      </c>
      <c r="AG301" s="76">
        <f t="shared" si="414"/>
        <v>4</v>
      </c>
      <c r="AH301" s="76">
        <f t="shared" si="414"/>
        <v>3</v>
      </c>
      <c r="AI301" s="76">
        <f t="shared" si="414"/>
        <v>2</v>
      </c>
      <c r="AJ301" s="76">
        <f t="shared" si="414"/>
        <v>1</v>
      </c>
      <c r="AK301" s="76">
        <f t="shared" si="414"/>
        <v>0</v>
      </c>
      <c r="AL301" s="76">
        <f t="shared" si="414"/>
        <v>-1</v>
      </c>
      <c r="AM301" s="76">
        <f t="shared" si="414"/>
        <v>-2</v>
      </c>
      <c r="AN301" s="76"/>
      <c r="AO301" s="78">
        <f t="shared" si="413"/>
        <v>0</v>
      </c>
      <c r="AP301" s="78">
        <f t="shared" si="413"/>
        <v>0</v>
      </c>
      <c r="AQ301" s="78">
        <f t="shared" si="413"/>
        <v>0</v>
      </c>
      <c r="AR301" s="78">
        <f t="shared" si="413"/>
        <v>0</v>
      </c>
      <c r="AS301" s="78">
        <f t="shared" si="413"/>
        <v>0</v>
      </c>
      <c r="AT301" s="78">
        <f t="shared" si="413"/>
        <v>0</v>
      </c>
      <c r="AU301" s="78">
        <f t="shared" si="412"/>
        <v>0</v>
      </c>
      <c r="AV301" s="78">
        <f t="shared" si="411"/>
        <v>0</v>
      </c>
      <c r="AW301" s="78">
        <f t="shared" si="411"/>
        <v>0</v>
      </c>
      <c r="AX301" s="78">
        <f t="shared" si="411"/>
        <v>0</v>
      </c>
      <c r="AY301" s="78">
        <f t="shared" si="411"/>
        <v>0</v>
      </c>
      <c r="AZ301" s="78">
        <f t="shared" si="411"/>
        <v>0</v>
      </c>
      <c r="BA301" s="78">
        <f t="shared" si="411"/>
        <v>2</v>
      </c>
      <c r="BB301" s="78">
        <f t="shared" si="411"/>
        <v>29</v>
      </c>
      <c r="BC301" s="78">
        <f t="shared" si="411"/>
        <v>298</v>
      </c>
      <c r="BD301" s="78">
        <f t="shared" si="411"/>
        <v>2980</v>
      </c>
      <c r="BE301" s="78">
        <f t="shared" si="411"/>
        <v>29800</v>
      </c>
      <c r="BF301" s="76"/>
      <c r="BG301" s="76">
        <f t="shared" si="352"/>
        <v>0</v>
      </c>
      <c r="BH301" s="78">
        <f t="shared" si="353"/>
        <v>0</v>
      </c>
      <c r="BI301" s="78">
        <f t="shared" si="354"/>
        <v>0</v>
      </c>
      <c r="BJ301" s="78">
        <f t="shared" si="355"/>
        <v>0</v>
      </c>
      <c r="BK301" s="78">
        <f t="shared" si="356"/>
        <v>0</v>
      </c>
      <c r="BL301" s="78">
        <f t="shared" si="357"/>
        <v>0</v>
      </c>
      <c r="BM301" s="78">
        <f t="shared" si="358"/>
        <v>0</v>
      </c>
      <c r="BN301" s="78">
        <f t="shared" si="359"/>
        <v>0</v>
      </c>
      <c r="BO301" s="78">
        <f t="shared" si="360"/>
        <v>0</v>
      </c>
      <c r="BP301" s="78">
        <f t="shared" si="361"/>
        <v>0</v>
      </c>
      <c r="BQ301" s="78">
        <f t="shared" si="362"/>
        <v>0</v>
      </c>
      <c r="BR301" s="78">
        <f t="shared" si="363"/>
        <v>0</v>
      </c>
      <c r="BS301" s="78">
        <f t="shared" si="364"/>
        <v>200</v>
      </c>
      <c r="BT301" s="78">
        <f t="shared" si="365"/>
        <v>90</v>
      </c>
      <c r="BU301" s="78">
        <f t="shared" si="366"/>
        <v>8</v>
      </c>
      <c r="BV301" s="78">
        <f t="shared" si="367"/>
        <v>0</v>
      </c>
      <c r="BW301" s="78">
        <f t="shared" si="368"/>
        <v>0</v>
      </c>
      <c r="BX301" s="76"/>
      <c r="BY301" s="76"/>
      <c r="BZ301" s="78">
        <f t="shared" si="369"/>
        <v>0</v>
      </c>
      <c r="CA301" s="78"/>
      <c r="CB301" s="78"/>
      <c r="CC301" s="78">
        <f t="shared" si="370"/>
        <v>0</v>
      </c>
      <c r="CD301" s="78"/>
      <c r="CE301" s="78"/>
      <c r="CF301" s="78">
        <f t="shared" si="371"/>
        <v>0</v>
      </c>
      <c r="CG301" s="76"/>
      <c r="CH301" s="78"/>
      <c r="CI301" s="78">
        <f t="shared" si="372"/>
        <v>0</v>
      </c>
      <c r="CJ301" s="76"/>
      <c r="CK301" s="78"/>
      <c r="CL301" s="78">
        <f t="shared" si="373"/>
        <v>98</v>
      </c>
      <c r="CM301" s="76"/>
      <c r="CN301" s="78">
        <f t="shared" si="374"/>
        <v>0</v>
      </c>
      <c r="CO301" s="76"/>
      <c r="CP301" s="76"/>
      <c r="CQ301" s="76" t="str">
        <f t="shared" si="375"/>
        <v/>
      </c>
      <c r="CR301" s="76" t="str">
        <f t="shared" si="376"/>
        <v/>
      </c>
      <c r="CS301" s="76" t="str">
        <f t="shared" si="377"/>
        <v xml:space="preserve">   billones</v>
      </c>
      <c r="CT301" s="76" t="str">
        <f t="shared" si="378"/>
        <v/>
      </c>
      <c r="CU301" s="76" t="str">
        <f t="shared" si="379"/>
        <v/>
      </c>
      <c r="CV301" s="76" t="str">
        <f t="shared" si="380"/>
        <v xml:space="preserve">  mil</v>
      </c>
      <c r="CW301" s="76" t="str">
        <f t="shared" si="381"/>
        <v/>
      </c>
      <c r="CX301" s="76" t="str">
        <f t="shared" si="382"/>
        <v/>
      </c>
      <c r="CY301" s="76" t="str">
        <f t="shared" si="383"/>
        <v xml:space="preserve">   millones</v>
      </c>
      <c r="CZ301" s="76" t="str">
        <f t="shared" si="384"/>
        <v/>
      </c>
      <c r="DA301" s="76" t="str">
        <f t="shared" si="385"/>
        <v/>
      </c>
      <c r="DB301" s="76" t="str">
        <f t="shared" si="386"/>
        <v xml:space="preserve">  mil</v>
      </c>
      <c r="DC301" s="76" t="str">
        <f t="shared" si="387"/>
        <v xml:space="preserve">Doscientos </v>
      </c>
      <c r="DD301" s="76" t="str">
        <f t="shared" si="388"/>
        <v xml:space="preserve">Noventa y </v>
      </c>
      <c r="DE301" s="76" t="str">
        <f t="shared" si="389"/>
        <v>Ocho Pesos</v>
      </c>
      <c r="DF301" s="76" t="str">
        <f t="shared" si="390"/>
        <v xml:space="preserve">  Centavos</v>
      </c>
      <c r="DG301" s="76" t="str">
        <f t="shared" si="391"/>
        <v xml:space="preserve">  centavos</v>
      </c>
      <c r="DH301" s="76" t="str">
        <f t="shared" si="392"/>
        <v xml:space="preserve"> </v>
      </c>
      <c r="DI301" s="76" t="str">
        <f t="shared" si="393"/>
        <v/>
      </c>
      <c r="DJ301" s="76"/>
      <c r="DK301" s="76" t="str">
        <f t="shared" si="394"/>
        <v xml:space="preserve"> </v>
      </c>
      <c r="DL301" s="76" t="str">
        <f t="shared" si="395"/>
        <v/>
      </c>
      <c r="DM301" s="76"/>
      <c r="DN301" s="76" t="str">
        <f t="shared" si="396"/>
        <v xml:space="preserve"> </v>
      </c>
      <c r="DO301" s="76" t="str">
        <f t="shared" si="397"/>
        <v/>
      </c>
      <c r="DP301" s="76"/>
      <c r="DQ301" s="76" t="str">
        <f t="shared" si="398"/>
        <v xml:space="preserve"> </v>
      </c>
      <c r="DR301" s="76" t="str">
        <f t="shared" si="399"/>
        <v/>
      </c>
      <c r="DS301" s="76"/>
      <c r="DT301" s="76" t="e">
        <f t="shared" si="400"/>
        <v>#N/A</v>
      </c>
      <c r="DU301" s="76" t="str">
        <f t="shared" si="401"/>
        <v xml:space="preserve"> Pesos</v>
      </c>
      <c r="DV301" s="76" t="str">
        <f t="shared" si="402"/>
        <v xml:space="preserve"> </v>
      </c>
      <c r="DW301" s="76" t="str">
        <f t="shared" si="403"/>
        <v/>
      </c>
      <c r="DX301" s="76"/>
      <c r="DY301" s="76"/>
      <c r="DZ301" s="76"/>
      <c r="EA301" s="76" t="str">
        <f t="shared" si="404"/>
        <v xml:space="preserve"> </v>
      </c>
      <c r="EB301" s="76"/>
      <c r="EC301" s="76"/>
      <c r="ED301" s="76" t="str">
        <f t="shared" si="405"/>
        <v xml:space="preserve"> </v>
      </c>
      <c r="EE301" s="76"/>
      <c r="EF301" s="76"/>
      <c r="EG301" s="79" t="str">
        <f t="shared" si="406"/>
        <v xml:space="preserve"> </v>
      </c>
      <c r="EH301" s="76"/>
      <c r="EI301" s="76"/>
      <c r="EJ301" s="79" t="str">
        <f t="shared" si="407"/>
        <v xml:space="preserve"> </v>
      </c>
      <c r="EK301" s="76"/>
      <c r="EL301" s="76"/>
      <c r="EM301" s="79" t="str">
        <f t="shared" si="408"/>
        <v>Doscientos Noventa y Ocho Pesos</v>
      </c>
      <c r="EN301" s="79"/>
      <c r="EO301" s="79" t="str">
        <f t="shared" si="409"/>
        <v xml:space="preserve"> </v>
      </c>
      <c r="EP301" s="76"/>
    </row>
    <row r="302" spans="1:146" hidden="1" x14ac:dyDescent="0.2">
      <c r="A302" s="74">
        <v>299</v>
      </c>
      <c r="B302" s="75" t="str">
        <f t="shared" si="339"/>
        <v>Doscientos Noventa y Nueve Pesos M/L</v>
      </c>
      <c r="C302" s="76"/>
      <c r="D302" s="77">
        <f t="shared" si="340"/>
        <v>299</v>
      </c>
      <c r="E302" s="76" t="str">
        <f t="shared" si="341"/>
        <v/>
      </c>
      <c r="F302" s="76" t="str">
        <f t="shared" si="342"/>
        <v xml:space="preserve"> Pesos</v>
      </c>
      <c r="G302" s="76" t="str">
        <f t="shared" si="343"/>
        <v xml:space="preserve">  billones</v>
      </c>
      <c r="H302" s="76"/>
      <c r="I302" s="76" t="str">
        <f t="shared" si="344"/>
        <v xml:space="preserve"> Pesos</v>
      </c>
      <c r="J302" s="76" t="s">
        <v>79</v>
      </c>
      <c r="K302" s="76"/>
      <c r="L302" s="76" t="str">
        <f t="shared" si="345"/>
        <v xml:space="preserve"> Pesos</v>
      </c>
      <c r="M302" s="76" t="str">
        <f t="shared" si="346"/>
        <v xml:space="preserve">  millones</v>
      </c>
      <c r="N302" s="76"/>
      <c r="O302" s="76" t="str">
        <f t="shared" si="347"/>
        <v xml:space="preserve"> Pesos</v>
      </c>
      <c r="P302" s="76" t="s">
        <v>79</v>
      </c>
      <c r="Q302" s="76"/>
      <c r="R302" s="76" t="str">
        <f t="shared" si="348"/>
        <v xml:space="preserve"> y </v>
      </c>
      <c r="S302" s="76" t="str">
        <f t="shared" si="349"/>
        <v xml:space="preserve"> Pesos</v>
      </c>
      <c r="T302" s="76" t="str">
        <f t="shared" si="350"/>
        <v xml:space="preserve"> Centavos</v>
      </c>
      <c r="U302" s="76" t="str">
        <f t="shared" si="351"/>
        <v xml:space="preserve"> centavos</v>
      </c>
      <c r="V302" s="76">
        <v>15</v>
      </c>
      <c r="W302" s="76">
        <v>14</v>
      </c>
      <c r="X302" s="76">
        <v>13</v>
      </c>
      <c r="Y302" s="76">
        <v>12</v>
      </c>
      <c r="Z302" s="76">
        <v>11</v>
      </c>
      <c r="AA302" s="76">
        <v>10</v>
      </c>
      <c r="AB302" s="76">
        <v>9</v>
      </c>
      <c r="AC302" s="76">
        <f t="shared" si="414"/>
        <v>8</v>
      </c>
      <c r="AD302" s="76">
        <f t="shared" si="414"/>
        <v>7</v>
      </c>
      <c r="AE302" s="76">
        <f t="shared" si="414"/>
        <v>6</v>
      </c>
      <c r="AF302" s="76">
        <f t="shared" si="414"/>
        <v>5</v>
      </c>
      <c r="AG302" s="76">
        <f t="shared" si="414"/>
        <v>4</v>
      </c>
      <c r="AH302" s="76">
        <f t="shared" si="414"/>
        <v>3</v>
      </c>
      <c r="AI302" s="76">
        <f t="shared" si="414"/>
        <v>2</v>
      </c>
      <c r="AJ302" s="76">
        <f t="shared" si="414"/>
        <v>1</v>
      </c>
      <c r="AK302" s="76">
        <f t="shared" si="414"/>
        <v>0</v>
      </c>
      <c r="AL302" s="76">
        <f t="shared" si="414"/>
        <v>-1</v>
      </c>
      <c r="AM302" s="76">
        <f t="shared" si="414"/>
        <v>-2</v>
      </c>
      <c r="AN302" s="76"/>
      <c r="AO302" s="78">
        <f t="shared" si="413"/>
        <v>0</v>
      </c>
      <c r="AP302" s="78">
        <f t="shared" si="413"/>
        <v>0</v>
      </c>
      <c r="AQ302" s="78">
        <f t="shared" si="413"/>
        <v>0</v>
      </c>
      <c r="AR302" s="78">
        <f t="shared" si="413"/>
        <v>0</v>
      </c>
      <c r="AS302" s="78">
        <f t="shared" si="413"/>
        <v>0</v>
      </c>
      <c r="AT302" s="78">
        <f t="shared" si="413"/>
        <v>0</v>
      </c>
      <c r="AU302" s="78">
        <f t="shared" si="412"/>
        <v>0</v>
      </c>
      <c r="AV302" s="78">
        <f t="shared" si="411"/>
        <v>0</v>
      </c>
      <c r="AW302" s="78">
        <f t="shared" si="411"/>
        <v>0</v>
      </c>
      <c r="AX302" s="78">
        <f t="shared" si="411"/>
        <v>0</v>
      </c>
      <c r="AY302" s="78">
        <f t="shared" si="411"/>
        <v>0</v>
      </c>
      <c r="AZ302" s="78">
        <f t="shared" si="411"/>
        <v>0</v>
      </c>
      <c r="BA302" s="78">
        <f t="shared" si="411"/>
        <v>2</v>
      </c>
      <c r="BB302" s="78">
        <f t="shared" si="411"/>
        <v>29</v>
      </c>
      <c r="BC302" s="78">
        <f t="shared" si="411"/>
        <v>299</v>
      </c>
      <c r="BD302" s="78">
        <f t="shared" si="411"/>
        <v>2990</v>
      </c>
      <c r="BE302" s="78">
        <f t="shared" si="411"/>
        <v>29900</v>
      </c>
      <c r="BF302" s="76"/>
      <c r="BG302" s="76">
        <f t="shared" si="352"/>
        <v>0</v>
      </c>
      <c r="BH302" s="78">
        <f t="shared" si="353"/>
        <v>0</v>
      </c>
      <c r="BI302" s="78">
        <f t="shared" si="354"/>
        <v>0</v>
      </c>
      <c r="BJ302" s="78">
        <f t="shared" si="355"/>
        <v>0</v>
      </c>
      <c r="BK302" s="78">
        <f t="shared" si="356"/>
        <v>0</v>
      </c>
      <c r="BL302" s="78">
        <f t="shared" si="357"/>
        <v>0</v>
      </c>
      <c r="BM302" s="78">
        <f t="shared" si="358"/>
        <v>0</v>
      </c>
      <c r="BN302" s="78">
        <f t="shared" si="359"/>
        <v>0</v>
      </c>
      <c r="BO302" s="78">
        <f t="shared" si="360"/>
        <v>0</v>
      </c>
      <c r="BP302" s="78">
        <f t="shared" si="361"/>
        <v>0</v>
      </c>
      <c r="BQ302" s="78">
        <f t="shared" si="362"/>
        <v>0</v>
      </c>
      <c r="BR302" s="78">
        <f t="shared" si="363"/>
        <v>0</v>
      </c>
      <c r="BS302" s="78">
        <f t="shared" si="364"/>
        <v>200</v>
      </c>
      <c r="BT302" s="78">
        <f t="shared" si="365"/>
        <v>90</v>
      </c>
      <c r="BU302" s="78">
        <f t="shared" si="366"/>
        <v>9</v>
      </c>
      <c r="BV302" s="78">
        <f t="shared" si="367"/>
        <v>0</v>
      </c>
      <c r="BW302" s="78">
        <f t="shared" si="368"/>
        <v>0</v>
      </c>
      <c r="BX302" s="76"/>
      <c r="BY302" s="76"/>
      <c r="BZ302" s="78">
        <f t="shared" si="369"/>
        <v>0</v>
      </c>
      <c r="CA302" s="78"/>
      <c r="CB302" s="78"/>
      <c r="CC302" s="78">
        <f t="shared" si="370"/>
        <v>0</v>
      </c>
      <c r="CD302" s="78"/>
      <c r="CE302" s="78"/>
      <c r="CF302" s="78">
        <f t="shared" si="371"/>
        <v>0</v>
      </c>
      <c r="CG302" s="76"/>
      <c r="CH302" s="78"/>
      <c r="CI302" s="78">
        <f t="shared" si="372"/>
        <v>0</v>
      </c>
      <c r="CJ302" s="76"/>
      <c r="CK302" s="78"/>
      <c r="CL302" s="78">
        <f t="shared" si="373"/>
        <v>99</v>
      </c>
      <c r="CM302" s="76"/>
      <c r="CN302" s="78">
        <f t="shared" si="374"/>
        <v>0</v>
      </c>
      <c r="CO302" s="76"/>
      <c r="CP302" s="76"/>
      <c r="CQ302" s="76" t="str">
        <f t="shared" si="375"/>
        <v/>
      </c>
      <c r="CR302" s="76" t="str">
        <f t="shared" si="376"/>
        <v/>
      </c>
      <c r="CS302" s="76" t="str">
        <f t="shared" si="377"/>
        <v xml:space="preserve">   billones</v>
      </c>
      <c r="CT302" s="76" t="str">
        <f t="shared" si="378"/>
        <v/>
      </c>
      <c r="CU302" s="76" t="str">
        <f t="shared" si="379"/>
        <v/>
      </c>
      <c r="CV302" s="76" t="str">
        <f t="shared" si="380"/>
        <v xml:space="preserve">  mil</v>
      </c>
      <c r="CW302" s="76" t="str">
        <f t="shared" si="381"/>
        <v/>
      </c>
      <c r="CX302" s="76" t="str">
        <f t="shared" si="382"/>
        <v/>
      </c>
      <c r="CY302" s="76" t="str">
        <f t="shared" si="383"/>
        <v xml:space="preserve">   millones</v>
      </c>
      <c r="CZ302" s="76" t="str">
        <f t="shared" si="384"/>
        <v/>
      </c>
      <c r="DA302" s="76" t="str">
        <f t="shared" si="385"/>
        <v/>
      </c>
      <c r="DB302" s="76" t="str">
        <f t="shared" si="386"/>
        <v xml:space="preserve">  mil</v>
      </c>
      <c r="DC302" s="76" t="str">
        <f t="shared" si="387"/>
        <v xml:space="preserve">Doscientos </v>
      </c>
      <c r="DD302" s="76" t="str">
        <f t="shared" si="388"/>
        <v xml:space="preserve">Noventa y </v>
      </c>
      <c r="DE302" s="76" t="str">
        <f t="shared" si="389"/>
        <v>Nueve Pesos</v>
      </c>
      <c r="DF302" s="76" t="str">
        <f t="shared" si="390"/>
        <v xml:space="preserve">  Centavos</v>
      </c>
      <c r="DG302" s="76" t="str">
        <f t="shared" si="391"/>
        <v xml:space="preserve">  centavos</v>
      </c>
      <c r="DH302" s="76" t="str">
        <f t="shared" si="392"/>
        <v xml:space="preserve"> </v>
      </c>
      <c r="DI302" s="76" t="str">
        <f t="shared" si="393"/>
        <v/>
      </c>
      <c r="DJ302" s="76"/>
      <c r="DK302" s="76" t="str">
        <f t="shared" si="394"/>
        <v xml:space="preserve"> </v>
      </c>
      <c r="DL302" s="76" t="str">
        <f t="shared" si="395"/>
        <v/>
      </c>
      <c r="DM302" s="76"/>
      <c r="DN302" s="76" t="str">
        <f t="shared" si="396"/>
        <v xml:space="preserve"> </v>
      </c>
      <c r="DO302" s="76" t="str">
        <f t="shared" si="397"/>
        <v/>
      </c>
      <c r="DP302" s="76"/>
      <c r="DQ302" s="76" t="str">
        <f t="shared" si="398"/>
        <v xml:space="preserve"> </v>
      </c>
      <c r="DR302" s="76" t="str">
        <f t="shared" si="399"/>
        <v/>
      </c>
      <c r="DS302" s="76"/>
      <c r="DT302" s="76" t="e">
        <f t="shared" si="400"/>
        <v>#N/A</v>
      </c>
      <c r="DU302" s="76" t="str">
        <f t="shared" si="401"/>
        <v xml:space="preserve"> Pesos</v>
      </c>
      <c r="DV302" s="76" t="str">
        <f t="shared" si="402"/>
        <v xml:space="preserve"> </v>
      </c>
      <c r="DW302" s="76" t="str">
        <f t="shared" si="403"/>
        <v/>
      </c>
      <c r="DX302" s="76"/>
      <c r="DY302" s="76"/>
      <c r="DZ302" s="76"/>
      <c r="EA302" s="76" t="str">
        <f t="shared" si="404"/>
        <v xml:space="preserve"> </v>
      </c>
      <c r="EB302" s="76"/>
      <c r="EC302" s="76"/>
      <c r="ED302" s="76" t="str">
        <f t="shared" si="405"/>
        <v xml:space="preserve"> </v>
      </c>
      <c r="EE302" s="76"/>
      <c r="EF302" s="76"/>
      <c r="EG302" s="79" t="str">
        <f t="shared" si="406"/>
        <v xml:space="preserve"> </v>
      </c>
      <c r="EH302" s="76"/>
      <c r="EI302" s="76"/>
      <c r="EJ302" s="79" t="str">
        <f t="shared" si="407"/>
        <v xml:space="preserve"> </v>
      </c>
      <c r="EK302" s="76"/>
      <c r="EL302" s="76"/>
      <c r="EM302" s="79" t="str">
        <f t="shared" si="408"/>
        <v>Doscientos Noventa y Nueve Pesos</v>
      </c>
      <c r="EN302" s="79"/>
      <c r="EO302" s="79" t="str">
        <f t="shared" si="409"/>
        <v xml:space="preserve"> </v>
      </c>
      <c r="EP302" s="76"/>
    </row>
    <row r="303" spans="1:146" hidden="1" x14ac:dyDescent="0.2">
      <c r="A303" s="74">
        <v>300</v>
      </c>
      <c r="B303" s="75" t="str">
        <f t="shared" si="339"/>
        <v>Trescientos Pesos M/L</v>
      </c>
      <c r="C303" s="76"/>
      <c r="D303" s="77">
        <f t="shared" si="340"/>
        <v>300</v>
      </c>
      <c r="E303" s="76" t="str">
        <f t="shared" si="341"/>
        <v/>
      </c>
      <c r="F303" s="76" t="str">
        <f t="shared" si="342"/>
        <v xml:space="preserve"> Pesos</v>
      </c>
      <c r="G303" s="76" t="str">
        <f t="shared" si="343"/>
        <v xml:space="preserve">  billones</v>
      </c>
      <c r="H303" s="76"/>
      <c r="I303" s="76" t="str">
        <f t="shared" si="344"/>
        <v xml:space="preserve"> Pesos</v>
      </c>
      <c r="J303" s="76" t="s">
        <v>79</v>
      </c>
      <c r="K303" s="76"/>
      <c r="L303" s="76" t="str">
        <f t="shared" si="345"/>
        <v xml:space="preserve"> Pesos</v>
      </c>
      <c r="M303" s="76" t="str">
        <f t="shared" si="346"/>
        <v xml:space="preserve">  millones</v>
      </c>
      <c r="N303" s="76"/>
      <c r="O303" s="76" t="str">
        <f t="shared" si="347"/>
        <v xml:space="preserve"> Pesos</v>
      </c>
      <c r="P303" s="76" t="s">
        <v>79</v>
      </c>
      <c r="Q303" s="76"/>
      <c r="R303" s="76" t="str">
        <f t="shared" si="348"/>
        <v xml:space="preserve"> Pesos</v>
      </c>
      <c r="S303" s="76" t="str">
        <f t="shared" si="349"/>
        <v xml:space="preserve"> Pesos</v>
      </c>
      <c r="T303" s="76" t="str">
        <f t="shared" si="350"/>
        <v xml:space="preserve"> Centavos</v>
      </c>
      <c r="U303" s="76" t="str">
        <f t="shared" si="351"/>
        <v xml:space="preserve"> centavos</v>
      </c>
      <c r="V303" s="76">
        <v>15</v>
      </c>
      <c r="W303" s="76">
        <v>14</v>
      </c>
      <c r="X303" s="76">
        <v>13</v>
      </c>
      <c r="Y303" s="76">
        <v>12</v>
      </c>
      <c r="Z303" s="76">
        <v>11</v>
      </c>
      <c r="AA303" s="76">
        <v>10</v>
      </c>
      <c r="AB303" s="76">
        <v>9</v>
      </c>
      <c r="AC303" s="76">
        <f t="shared" si="414"/>
        <v>8</v>
      </c>
      <c r="AD303" s="76">
        <f t="shared" si="414"/>
        <v>7</v>
      </c>
      <c r="AE303" s="76">
        <f t="shared" si="414"/>
        <v>6</v>
      </c>
      <c r="AF303" s="76">
        <f t="shared" si="414"/>
        <v>5</v>
      </c>
      <c r="AG303" s="76">
        <f t="shared" si="414"/>
        <v>4</v>
      </c>
      <c r="AH303" s="76">
        <f t="shared" si="414"/>
        <v>3</v>
      </c>
      <c r="AI303" s="76">
        <f t="shared" si="414"/>
        <v>2</v>
      </c>
      <c r="AJ303" s="76">
        <f t="shared" si="414"/>
        <v>1</v>
      </c>
      <c r="AK303" s="76">
        <f t="shared" si="414"/>
        <v>0</v>
      </c>
      <c r="AL303" s="76">
        <f t="shared" si="414"/>
        <v>-1</v>
      </c>
      <c r="AM303" s="76">
        <f t="shared" si="414"/>
        <v>-2</v>
      </c>
      <c r="AN303" s="76"/>
      <c r="AO303" s="78">
        <f t="shared" si="413"/>
        <v>0</v>
      </c>
      <c r="AP303" s="78">
        <f t="shared" si="413"/>
        <v>0</v>
      </c>
      <c r="AQ303" s="78">
        <f t="shared" si="413"/>
        <v>0</v>
      </c>
      <c r="AR303" s="78">
        <f t="shared" si="413"/>
        <v>0</v>
      </c>
      <c r="AS303" s="78">
        <f t="shared" si="413"/>
        <v>0</v>
      </c>
      <c r="AT303" s="78">
        <f t="shared" si="413"/>
        <v>0</v>
      </c>
      <c r="AU303" s="78">
        <f t="shared" si="412"/>
        <v>0</v>
      </c>
      <c r="AV303" s="78">
        <f t="shared" si="411"/>
        <v>0</v>
      </c>
      <c r="AW303" s="78">
        <f t="shared" si="411"/>
        <v>0</v>
      </c>
      <c r="AX303" s="78">
        <f t="shared" si="411"/>
        <v>0</v>
      </c>
      <c r="AY303" s="78">
        <f t="shared" si="411"/>
        <v>0</v>
      </c>
      <c r="AZ303" s="78">
        <f t="shared" si="411"/>
        <v>0</v>
      </c>
      <c r="BA303" s="78">
        <f t="shared" ref="BA303:BE310" si="415">INT($D303/10^AI303)</f>
        <v>3</v>
      </c>
      <c r="BB303" s="78">
        <f t="shared" si="415"/>
        <v>30</v>
      </c>
      <c r="BC303" s="78">
        <f t="shared" si="415"/>
        <v>300</v>
      </c>
      <c r="BD303" s="78">
        <f t="shared" si="415"/>
        <v>3000</v>
      </c>
      <c r="BE303" s="78">
        <f t="shared" si="415"/>
        <v>30000</v>
      </c>
      <c r="BF303" s="76"/>
      <c r="BG303" s="76">
        <f t="shared" si="352"/>
        <v>0</v>
      </c>
      <c r="BH303" s="78">
        <f t="shared" si="353"/>
        <v>0</v>
      </c>
      <c r="BI303" s="78">
        <f t="shared" si="354"/>
        <v>0</v>
      </c>
      <c r="BJ303" s="78">
        <f t="shared" si="355"/>
        <v>0</v>
      </c>
      <c r="BK303" s="78">
        <f t="shared" si="356"/>
        <v>0</v>
      </c>
      <c r="BL303" s="78">
        <f t="shared" si="357"/>
        <v>0</v>
      </c>
      <c r="BM303" s="78">
        <f t="shared" si="358"/>
        <v>0</v>
      </c>
      <c r="BN303" s="78">
        <f t="shared" si="359"/>
        <v>0</v>
      </c>
      <c r="BO303" s="78">
        <f t="shared" si="360"/>
        <v>0</v>
      </c>
      <c r="BP303" s="78">
        <f t="shared" si="361"/>
        <v>0</v>
      </c>
      <c r="BQ303" s="78">
        <f t="shared" si="362"/>
        <v>0</v>
      </c>
      <c r="BR303" s="78">
        <f t="shared" si="363"/>
        <v>0</v>
      </c>
      <c r="BS303" s="78">
        <f t="shared" si="364"/>
        <v>300</v>
      </c>
      <c r="BT303" s="78">
        <f t="shared" si="365"/>
        <v>0</v>
      </c>
      <c r="BU303" s="78">
        <f t="shared" si="366"/>
        <v>0</v>
      </c>
      <c r="BV303" s="78">
        <f t="shared" si="367"/>
        <v>0</v>
      </c>
      <c r="BW303" s="78">
        <f t="shared" si="368"/>
        <v>0</v>
      </c>
      <c r="BX303" s="76"/>
      <c r="BY303" s="76"/>
      <c r="BZ303" s="78">
        <f t="shared" si="369"/>
        <v>0</v>
      </c>
      <c r="CA303" s="78"/>
      <c r="CB303" s="78"/>
      <c r="CC303" s="78">
        <f t="shared" si="370"/>
        <v>0</v>
      </c>
      <c r="CD303" s="78"/>
      <c r="CE303" s="78"/>
      <c r="CF303" s="78">
        <f t="shared" si="371"/>
        <v>0</v>
      </c>
      <c r="CG303" s="76"/>
      <c r="CH303" s="78"/>
      <c r="CI303" s="78">
        <f t="shared" si="372"/>
        <v>0</v>
      </c>
      <c r="CJ303" s="76"/>
      <c r="CK303" s="78"/>
      <c r="CL303" s="78">
        <f t="shared" si="373"/>
        <v>0</v>
      </c>
      <c r="CM303" s="76"/>
      <c r="CN303" s="78">
        <f t="shared" si="374"/>
        <v>0</v>
      </c>
      <c r="CO303" s="76"/>
      <c r="CP303" s="76"/>
      <c r="CQ303" s="76" t="str">
        <f t="shared" si="375"/>
        <v/>
      </c>
      <c r="CR303" s="76" t="str">
        <f t="shared" si="376"/>
        <v/>
      </c>
      <c r="CS303" s="76" t="str">
        <f t="shared" si="377"/>
        <v xml:space="preserve">   billones</v>
      </c>
      <c r="CT303" s="76" t="str">
        <f t="shared" si="378"/>
        <v/>
      </c>
      <c r="CU303" s="76" t="str">
        <f t="shared" si="379"/>
        <v/>
      </c>
      <c r="CV303" s="76" t="str">
        <f t="shared" si="380"/>
        <v xml:space="preserve">  mil</v>
      </c>
      <c r="CW303" s="76" t="str">
        <f t="shared" si="381"/>
        <v/>
      </c>
      <c r="CX303" s="76" t="str">
        <f t="shared" si="382"/>
        <v/>
      </c>
      <c r="CY303" s="76" t="str">
        <f t="shared" si="383"/>
        <v xml:space="preserve">   millones</v>
      </c>
      <c r="CZ303" s="76" t="str">
        <f t="shared" si="384"/>
        <v/>
      </c>
      <c r="DA303" s="76" t="str">
        <f t="shared" si="385"/>
        <v/>
      </c>
      <c r="DB303" s="76" t="str">
        <f t="shared" si="386"/>
        <v xml:space="preserve">  mil</v>
      </c>
      <c r="DC303" s="76" t="str">
        <f t="shared" si="387"/>
        <v xml:space="preserve">Trescientos </v>
      </c>
      <c r="DD303" s="76" t="str">
        <f t="shared" si="388"/>
        <v xml:space="preserve">  Pesos</v>
      </c>
      <c r="DE303" s="76" t="str">
        <f t="shared" si="389"/>
        <v xml:space="preserve">  Pesos</v>
      </c>
      <c r="DF303" s="76" t="str">
        <f t="shared" si="390"/>
        <v xml:space="preserve">  Centavos</v>
      </c>
      <c r="DG303" s="76" t="str">
        <f t="shared" si="391"/>
        <v xml:space="preserve">  centavos</v>
      </c>
      <c r="DH303" s="76" t="str">
        <f t="shared" si="392"/>
        <v xml:space="preserve"> </v>
      </c>
      <c r="DI303" s="76" t="str">
        <f t="shared" si="393"/>
        <v/>
      </c>
      <c r="DJ303" s="76"/>
      <c r="DK303" s="76" t="str">
        <f t="shared" si="394"/>
        <v xml:space="preserve"> </v>
      </c>
      <c r="DL303" s="76" t="str">
        <f t="shared" si="395"/>
        <v/>
      </c>
      <c r="DM303" s="76"/>
      <c r="DN303" s="76" t="str">
        <f t="shared" si="396"/>
        <v xml:space="preserve"> </v>
      </c>
      <c r="DO303" s="76" t="str">
        <f t="shared" si="397"/>
        <v/>
      </c>
      <c r="DP303" s="76"/>
      <c r="DQ303" s="76" t="str">
        <f t="shared" si="398"/>
        <v xml:space="preserve"> </v>
      </c>
      <c r="DR303" s="76" t="str">
        <f t="shared" si="399"/>
        <v/>
      </c>
      <c r="DS303" s="76"/>
      <c r="DT303" s="76" t="str">
        <f t="shared" si="400"/>
        <v xml:space="preserve"> </v>
      </c>
      <c r="DU303" s="76" t="str">
        <f t="shared" si="401"/>
        <v xml:space="preserve"> Pesos</v>
      </c>
      <c r="DV303" s="76" t="str">
        <f t="shared" si="402"/>
        <v xml:space="preserve"> </v>
      </c>
      <c r="DW303" s="76" t="str">
        <f t="shared" si="403"/>
        <v/>
      </c>
      <c r="DX303" s="76"/>
      <c r="DY303" s="76"/>
      <c r="DZ303" s="76"/>
      <c r="EA303" s="76" t="str">
        <f t="shared" si="404"/>
        <v xml:space="preserve"> </v>
      </c>
      <c r="EB303" s="76"/>
      <c r="EC303" s="76"/>
      <c r="ED303" s="76" t="str">
        <f t="shared" si="405"/>
        <v xml:space="preserve"> </v>
      </c>
      <c r="EE303" s="76"/>
      <c r="EF303" s="76"/>
      <c r="EG303" s="79" t="str">
        <f t="shared" si="406"/>
        <v xml:space="preserve"> </v>
      </c>
      <c r="EH303" s="76"/>
      <c r="EI303" s="76"/>
      <c r="EJ303" s="79" t="str">
        <f t="shared" si="407"/>
        <v xml:space="preserve"> </v>
      </c>
      <c r="EK303" s="76"/>
      <c r="EL303" s="76"/>
      <c r="EM303" s="79" t="str">
        <f t="shared" si="408"/>
        <v>Trescientos   Pesos</v>
      </c>
      <c r="EN303" s="79"/>
      <c r="EO303" s="79" t="str">
        <f t="shared" si="409"/>
        <v xml:space="preserve"> </v>
      </c>
      <c r="EP303" s="76"/>
    </row>
    <row r="304" spans="1:146" hidden="1" x14ac:dyDescent="0.2">
      <c r="A304" s="74">
        <v>301</v>
      </c>
      <c r="B304" s="75" t="str">
        <f t="shared" si="339"/>
        <v>Trescientos Un Pesos M/L</v>
      </c>
      <c r="C304" s="76"/>
      <c r="D304" s="77">
        <f t="shared" si="340"/>
        <v>301</v>
      </c>
      <c r="E304" s="76" t="str">
        <f t="shared" si="341"/>
        <v/>
      </c>
      <c r="F304" s="76" t="str">
        <f t="shared" si="342"/>
        <v xml:space="preserve"> Pesos</v>
      </c>
      <c r="G304" s="76" t="str">
        <f t="shared" si="343"/>
        <v xml:space="preserve">  billones</v>
      </c>
      <c r="H304" s="76"/>
      <c r="I304" s="76" t="str">
        <f t="shared" si="344"/>
        <v xml:space="preserve"> Pesos</v>
      </c>
      <c r="J304" s="76" t="s">
        <v>79</v>
      </c>
      <c r="K304" s="76"/>
      <c r="L304" s="76" t="str">
        <f t="shared" si="345"/>
        <v xml:space="preserve"> Pesos</v>
      </c>
      <c r="M304" s="76" t="str">
        <f t="shared" si="346"/>
        <v xml:space="preserve">  millones</v>
      </c>
      <c r="N304" s="76"/>
      <c r="O304" s="76" t="str">
        <f t="shared" si="347"/>
        <v xml:space="preserve"> Pesos</v>
      </c>
      <c r="P304" s="76" t="s">
        <v>79</v>
      </c>
      <c r="Q304" s="76"/>
      <c r="R304" s="76" t="str">
        <f t="shared" si="348"/>
        <v xml:space="preserve"> y </v>
      </c>
      <c r="S304" s="76" t="str">
        <f t="shared" si="349"/>
        <v xml:space="preserve"> Pesos</v>
      </c>
      <c r="T304" s="76" t="str">
        <f t="shared" si="350"/>
        <v xml:space="preserve"> Centavos</v>
      </c>
      <c r="U304" s="76" t="str">
        <f t="shared" si="351"/>
        <v xml:space="preserve"> centavos</v>
      </c>
      <c r="V304" s="76">
        <v>15</v>
      </c>
      <c r="W304" s="76">
        <v>14</v>
      </c>
      <c r="X304" s="76">
        <v>13</v>
      </c>
      <c r="Y304" s="76">
        <v>12</v>
      </c>
      <c r="Z304" s="76">
        <v>11</v>
      </c>
      <c r="AA304" s="76">
        <v>10</v>
      </c>
      <c r="AB304" s="76">
        <v>9</v>
      </c>
      <c r="AC304" s="76">
        <f t="shared" si="414"/>
        <v>8</v>
      </c>
      <c r="AD304" s="76">
        <f t="shared" si="414"/>
        <v>7</v>
      </c>
      <c r="AE304" s="76">
        <f t="shared" si="414"/>
        <v>6</v>
      </c>
      <c r="AF304" s="76">
        <f t="shared" si="414"/>
        <v>5</v>
      </c>
      <c r="AG304" s="76">
        <f t="shared" si="414"/>
        <v>4</v>
      </c>
      <c r="AH304" s="76">
        <f t="shared" si="414"/>
        <v>3</v>
      </c>
      <c r="AI304" s="76">
        <f t="shared" si="414"/>
        <v>2</v>
      </c>
      <c r="AJ304" s="76">
        <f t="shared" si="414"/>
        <v>1</v>
      </c>
      <c r="AK304" s="76">
        <f t="shared" si="414"/>
        <v>0</v>
      </c>
      <c r="AL304" s="76">
        <f t="shared" si="414"/>
        <v>-1</v>
      </c>
      <c r="AM304" s="76">
        <f t="shared" si="414"/>
        <v>-2</v>
      </c>
      <c r="AN304" s="76"/>
      <c r="AO304" s="78">
        <f t="shared" si="413"/>
        <v>0</v>
      </c>
      <c r="AP304" s="78">
        <f t="shared" si="413"/>
        <v>0</v>
      </c>
      <c r="AQ304" s="78">
        <f t="shared" si="413"/>
        <v>0</v>
      </c>
      <c r="AR304" s="78">
        <f t="shared" si="413"/>
        <v>0</v>
      </c>
      <c r="AS304" s="78">
        <f t="shared" si="413"/>
        <v>0</v>
      </c>
      <c r="AT304" s="78">
        <f t="shared" si="413"/>
        <v>0</v>
      </c>
      <c r="AU304" s="78">
        <f t="shared" si="412"/>
        <v>0</v>
      </c>
      <c r="AV304" s="78">
        <f t="shared" ref="AV304:AZ310" si="416">INT($D304/10^AD304)</f>
        <v>0</v>
      </c>
      <c r="AW304" s="78">
        <f t="shared" si="416"/>
        <v>0</v>
      </c>
      <c r="AX304" s="78">
        <f t="shared" si="416"/>
        <v>0</v>
      </c>
      <c r="AY304" s="78">
        <f t="shared" si="416"/>
        <v>0</v>
      </c>
      <c r="AZ304" s="78">
        <f t="shared" si="416"/>
        <v>0</v>
      </c>
      <c r="BA304" s="78">
        <f t="shared" si="415"/>
        <v>3</v>
      </c>
      <c r="BB304" s="78">
        <f t="shared" si="415"/>
        <v>30</v>
      </c>
      <c r="BC304" s="78">
        <f t="shared" si="415"/>
        <v>301</v>
      </c>
      <c r="BD304" s="78">
        <f t="shared" si="415"/>
        <v>3010</v>
      </c>
      <c r="BE304" s="78">
        <f t="shared" si="415"/>
        <v>30100</v>
      </c>
      <c r="BF304" s="76"/>
      <c r="BG304" s="76">
        <f t="shared" si="352"/>
        <v>0</v>
      </c>
      <c r="BH304" s="78">
        <f t="shared" si="353"/>
        <v>0</v>
      </c>
      <c r="BI304" s="78">
        <f t="shared" si="354"/>
        <v>0</v>
      </c>
      <c r="BJ304" s="78">
        <f t="shared" si="355"/>
        <v>0</v>
      </c>
      <c r="BK304" s="78">
        <f t="shared" si="356"/>
        <v>0</v>
      </c>
      <c r="BL304" s="78">
        <f t="shared" si="357"/>
        <v>0</v>
      </c>
      <c r="BM304" s="78">
        <f t="shared" si="358"/>
        <v>0</v>
      </c>
      <c r="BN304" s="78">
        <f t="shared" si="359"/>
        <v>0</v>
      </c>
      <c r="BO304" s="78">
        <f t="shared" si="360"/>
        <v>0</v>
      </c>
      <c r="BP304" s="78">
        <f t="shared" si="361"/>
        <v>0</v>
      </c>
      <c r="BQ304" s="78">
        <f t="shared" si="362"/>
        <v>0</v>
      </c>
      <c r="BR304" s="78">
        <f t="shared" si="363"/>
        <v>0</v>
      </c>
      <c r="BS304" s="78">
        <f t="shared" si="364"/>
        <v>300</v>
      </c>
      <c r="BT304" s="78">
        <f t="shared" si="365"/>
        <v>0</v>
      </c>
      <c r="BU304" s="78">
        <f t="shared" si="366"/>
        <v>1</v>
      </c>
      <c r="BV304" s="78">
        <f t="shared" si="367"/>
        <v>0</v>
      </c>
      <c r="BW304" s="78">
        <f t="shared" si="368"/>
        <v>0</v>
      </c>
      <c r="BX304" s="76"/>
      <c r="BY304" s="76"/>
      <c r="BZ304" s="78">
        <f t="shared" si="369"/>
        <v>0</v>
      </c>
      <c r="CA304" s="78"/>
      <c r="CB304" s="78"/>
      <c r="CC304" s="78">
        <f t="shared" si="370"/>
        <v>0</v>
      </c>
      <c r="CD304" s="78"/>
      <c r="CE304" s="78"/>
      <c r="CF304" s="78">
        <f t="shared" si="371"/>
        <v>0</v>
      </c>
      <c r="CG304" s="76"/>
      <c r="CH304" s="78"/>
      <c r="CI304" s="78">
        <f t="shared" si="372"/>
        <v>0</v>
      </c>
      <c r="CJ304" s="76"/>
      <c r="CK304" s="78"/>
      <c r="CL304" s="78">
        <f t="shared" si="373"/>
        <v>1</v>
      </c>
      <c r="CM304" s="76"/>
      <c r="CN304" s="78">
        <f t="shared" si="374"/>
        <v>0</v>
      </c>
      <c r="CO304" s="76"/>
      <c r="CP304" s="76"/>
      <c r="CQ304" s="76" t="str">
        <f t="shared" si="375"/>
        <v/>
      </c>
      <c r="CR304" s="76" t="str">
        <f t="shared" si="376"/>
        <v/>
      </c>
      <c r="CS304" s="76" t="str">
        <f t="shared" si="377"/>
        <v xml:space="preserve">   billones</v>
      </c>
      <c r="CT304" s="76" t="str">
        <f t="shared" si="378"/>
        <v/>
      </c>
      <c r="CU304" s="76" t="str">
        <f t="shared" si="379"/>
        <v/>
      </c>
      <c r="CV304" s="76" t="str">
        <f t="shared" si="380"/>
        <v xml:space="preserve">  mil</v>
      </c>
      <c r="CW304" s="76" t="str">
        <f t="shared" si="381"/>
        <v/>
      </c>
      <c r="CX304" s="76" t="str">
        <f t="shared" si="382"/>
        <v/>
      </c>
      <c r="CY304" s="76" t="str">
        <f t="shared" si="383"/>
        <v xml:space="preserve">   millones</v>
      </c>
      <c r="CZ304" s="76" t="str">
        <f t="shared" si="384"/>
        <v/>
      </c>
      <c r="DA304" s="76" t="str">
        <f t="shared" si="385"/>
        <v/>
      </c>
      <c r="DB304" s="76" t="str">
        <f t="shared" si="386"/>
        <v xml:space="preserve">  mil</v>
      </c>
      <c r="DC304" s="76" t="str">
        <f t="shared" si="387"/>
        <v xml:space="preserve">Trescientos </v>
      </c>
      <c r="DD304" s="76" t="str">
        <f t="shared" si="388"/>
        <v xml:space="preserve">  y </v>
      </c>
      <c r="DE304" s="76" t="str">
        <f t="shared" si="389"/>
        <v>Un Pesos</v>
      </c>
      <c r="DF304" s="76" t="str">
        <f t="shared" si="390"/>
        <v xml:space="preserve">  Centavos</v>
      </c>
      <c r="DG304" s="76" t="str">
        <f t="shared" si="391"/>
        <v xml:space="preserve">  centavos</v>
      </c>
      <c r="DH304" s="76" t="str">
        <f t="shared" si="392"/>
        <v xml:space="preserve"> </v>
      </c>
      <c r="DI304" s="76" t="str">
        <f t="shared" si="393"/>
        <v/>
      </c>
      <c r="DJ304" s="76"/>
      <c r="DK304" s="76" t="str">
        <f t="shared" si="394"/>
        <v xml:space="preserve"> </v>
      </c>
      <c r="DL304" s="76" t="str">
        <f t="shared" si="395"/>
        <v/>
      </c>
      <c r="DM304" s="76"/>
      <c r="DN304" s="76" t="str">
        <f t="shared" si="396"/>
        <v xml:space="preserve"> </v>
      </c>
      <c r="DO304" s="76" t="str">
        <f t="shared" si="397"/>
        <v/>
      </c>
      <c r="DP304" s="76"/>
      <c r="DQ304" s="76" t="str">
        <f t="shared" si="398"/>
        <v xml:space="preserve"> </v>
      </c>
      <c r="DR304" s="76" t="str">
        <f t="shared" si="399"/>
        <v/>
      </c>
      <c r="DS304" s="76"/>
      <c r="DT304" s="76" t="str">
        <f t="shared" si="400"/>
        <v>Un</v>
      </c>
      <c r="DU304" s="76" t="str">
        <f t="shared" si="401"/>
        <v xml:space="preserve"> Pesos</v>
      </c>
      <c r="DV304" s="76" t="str">
        <f t="shared" si="402"/>
        <v xml:space="preserve"> </v>
      </c>
      <c r="DW304" s="76" t="str">
        <f t="shared" si="403"/>
        <v/>
      </c>
      <c r="DX304" s="76"/>
      <c r="DY304" s="76"/>
      <c r="DZ304" s="76"/>
      <c r="EA304" s="76" t="str">
        <f t="shared" si="404"/>
        <v xml:space="preserve"> </v>
      </c>
      <c r="EB304" s="76"/>
      <c r="EC304" s="76"/>
      <c r="ED304" s="76" t="str">
        <f t="shared" si="405"/>
        <v xml:space="preserve"> </v>
      </c>
      <c r="EE304" s="76"/>
      <c r="EF304" s="76"/>
      <c r="EG304" s="79" t="str">
        <f t="shared" si="406"/>
        <v xml:space="preserve"> </v>
      </c>
      <c r="EH304" s="76"/>
      <c r="EI304" s="76"/>
      <c r="EJ304" s="79" t="str">
        <f t="shared" si="407"/>
        <v xml:space="preserve"> </v>
      </c>
      <c r="EK304" s="76"/>
      <c r="EL304" s="76"/>
      <c r="EM304" s="79" t="str">
        <f t="shared" si="408"/>
        <v>Trescientos Un Pesos</v>
      </c>
      <c r="EN304" s="79"/>
      <c r="EO304" s="79" t="str">
        <f t="shared" si="409"/>
        <v xml:space="preserve"> </v>
      </c>
      <c r="EP304" s="76"/>
    </row>
    <row r="305" spans="1:146" hidden="1" x14ac:dyDescent="0.2">
      <c r="A305" s="74">
        <v>302</v>
      </c>
      <c r="B305" s="75" t="str">
        <f t="shared" si="339"/>
        <v>Trescientos Dos Pesos M/L</v>
      </c>
      <c r="C305" s="76"/>
      <c r="D305" s="77">
        <f t="shared" si="340"/>
        <v>302</v>
      </c>
      <c r="E305" s="76" t="str">
        <f t="shared" si="341"/>
        <v/>
      </c>
      <c r="F305" s="76" t="str">
        <f t="shared" si="342"/>
        <v xml:space="preserve"> Pesos</v>
      </c>
      <c r="G305" s="76" t="str">
        <f t="shared" si="343"/>
        <v xml:space="preserve">  billones</v>
      </c>
      <c r="H305" s="76"/>
      <c r="I305" s="76" t="str">
        <f t="shared" si="344"/>
        <v xml:space="preserve"> Pesos</v>
      </c>
      <c r="J305" s="76" t="s">
        <v>79</v>
      </c>
      <c r="K305" s="76"/>
      <c r="L305" s="76" t="str">
        <f t="shared" si="345"/>
        <v xml:space="preserve"> Pesos</v>
      </c>
      <c r="M305" s="76" t="str">
        <f t="shared" si="346"/>
        <v xml:space="preserve">  millones</v>
      </c>
      <c r="N305" s="76"/>
      <c r="O305" s="76" t="str">
        <f t="shared" si="347"/>
        <v xml:space="preserve"> Pesos</v>
      </c>
      <c r="P305" s="76" t="s">
        <v>79</v>
      </c>
      <c r="Q305" s="76"/>
      <c r="R305" s="76" t="str">
        <f t="shared" si="348"/>
        <v xml:space="preserve"> y </v>
      </c>
      <c r="S305" s="76" t="str">
        <f t="shared" si="349"/>
        <v xml:space="preserve"> Pesos</v>
      </c>
      <c r="T305" s="76" t="str">
        <f t="shared" si="350"/>
        <v xml:space="preserve"> Centavos</v>
      </c>
      <c r="U305" s="76" t="str">
        <f t="shared" si="351"/>
        <v xml:space="preserve"> centavos</v>
      </c>
      <c r="V305" s="76">
        <v>15</v>
      </c>
      <c r="W305" s="76">
        <v>14</v>
      </c>
      <c r="X305" s="76">
        <v>13</v>
      </c>
      <c r="Y305" s="76">
        <v>12</v>
      </c>
      <c r="Z305" s="76">
        <v>11</v>
      </c>
      <c r="AA305" s="76">
        <v>10</v>
      </c>
      <c r="AB305" s="76">
        <v>9</v>
      </c>
      <c r="AC305" s="76">
        <f t="shared" si="414"/>
        <v>8</v>
      </c>
      <c r="AD305" s="76">
        <f t="shared" si="414"/>
        <v>7</v>
      </c>
      <c r="AE305" s="76">
        <f t="shared" si="414"/>
        <v>6</v>
      </c>
      <c r="AF305" s="76">
        <f t="shared" si="414"/>
        <v>5</v>
      </c>
      <c r="AG305" s="76">
        <f t="shared" si="414"/>
        <v>4</v>
      </c>
      <c r="AH305" s="76">
        <f t="shared" si="414"/>
        <v>3</v>
      </c>
      <c r="AI305" s="76">
        <f t="shared" si="414"/>
        <v>2</v>
      </c>
      <c r="AJ305" s="76">
        <f t="shared" si="414"/>
        <v>1</v>
      </c>
      <c r="AK305" s="76">
        <f t="shared" si="414"/>
        <v>0</v>
      </c>
      <c r="AL305" s="76">
        <f t="shared" si="414"/>
        <v>-1</v>
      </c>
      <c r="AM305" s="76">
        <f t="shared" si="414"/>
        <v>-2</v>
      </c>
      <c r="AN305" s="76"/>
      <c r="AO305" s="78">
        <f t="shared" si="413"/>
        <v>0</v>
      </c>
      <c r="AP305" s="78">
        <f t="shared" si="413"/>
        <v>0</v>
      </c>
      <c r="AQ305" s="78">
        <f t="shared" si="413"/>
        <v>0</v>
      </c>
      <c r="AR305" s="78">
        <f t="shared" si="413"/>
        <v>0</v>
      </c>
      <c r="AS305" s="78">
        <f t="shared" si="413"/>
        <v>0</v>
      </c>
      <c r="AT305" s="78">
        <f t="shared" si="413"/>
        <v>0</v>
      </c>
      <c r="AU305" s="78">
        <f t="shared" si="412"/>
        <v>0</v>
      </c>
      <c r="AV305" s="78">
        <f t="shared" si="416"/>
        <v>0</v>
      </c>
      <c r="AW305" s="78">
        <f t="shared" si="416"/>
        <v>0</v>
      </c>
      <c r="AX305" s="78">
        <f t="shared" si="416"/>
        <v>0</v>
      </c>
      <c r="AY305" s="78">
        <f t="shared" si="416"/>
        <v>0</v>
      </c>
      <c r="AZ305" s="78">
        <f t="shared" si="416"/>
        <v>0</v>
      </c>
      <c r="BA305" s="78">
        <f t="shared" si="415"/>
        <v>3</v>
      </c>
      <c r="BB305" s="78">
        <f t="shared" si="415"/>
        <v>30</v>
      </c>
      <c r="BC305" s="78">
        <f t="shared" si="415"/>
        <v>302</v>
      </c>
      <c r="BD305" s="78">
        <f t="shared" si="415"/>
        <v>3020</v>
      </c>
      <c r="BE305" s="78">
        <f t="shared" si="415"/>
        <v>30200</v>
      </c>
      <c r="BF305" s="76"/>
      <c r="BG305" s="76">
        <f t="shared" si="352"/>
        <v>0</v>
      </c>
      <c r="BH305" s="78">
        <f t="shared" si="353"/>
        <v>0</v>
      </c>
      <c r="BI305" s="78">
        <f t="shared" si="354"/>
        <v>0</v>
      </c>
      <c r="BJ305" s="78">
        <f t="shared" si="355"/>
        <v>0</v>
      </c>
      <c r="BK305" s="78">
        <f t="shared" si="356"/>
        <v>0</v>
      </c>
      <c r="BL305" s="78">
        <f t="shared" si="357"/>
        <v>0</v>
      </c>
      <c r="BM305" s="78">
        <f t="shared" si="358"/>
        <v>0</v>
      </c>
      <c r="BN305" s="78">
        <f t="shared" si="359"/>
        <v>0</v>
      </c>
      <c r="BO305" s="78">
        <f t="shared" si="360"/>
        <v>0</v>
      </c>
      <c r="BP305" s="78">
        <f t="shared" si="361"/>
        <v>0</v>
      </c>
      <c r="BQ305" s="78">
        <f t="shared" si="362"/>
        <v>0</v>
      </c>
      <c r="BR305" s="78">
        <f t="shared" si="363"/>
        <v>0</v>
      </c>
      <c r="BS305" s="78">
        <f t="shared" si="364"/>
        <v>300</v>
      </c>
      <c r="BT305" s="78">
        <f t="shared" si="365"/>
        <v>0</v>
      </c>
      <c r="BU305" s="78">
        <f t="shared" si="366"/>
        <v>2</v>
      </c>
      <c r="BV305" s="78">
        <f t="shared" si="367"/>
        <v>0</v>
      </c>
      <c r="BW305" s="78">
        <f t="shared" si="368"/>
        <v>0</v>
      </c>
      <c r="BX305" s="76"/>
      <c r="BY305" s="76"/>
      <c r="BZ305" s="78">
        <f t="shared" si="369"/>
        <v>0</v>
      </c>
      <c r="CA305" s="78"/>
      <c r="CB305" s="78"/>
      <c r="CC305" s="78">
        <f t="shared" si="370"/>
        <v>0</v>
      </c>
      <c r="CD305" s="78"/>
      <c r="CE305" s="78"/>
      <c r="CF305" s="78">
        <f t="shared" si="371"/>
        <v>0</v>
      </c>
      <c r="CG305" s="76"/>
      <c r="CH305" s="78"/>
      <c r="CI305" s="78">
        <f t="shared" si="372"/>
        <v>0</v>
      </c>
      <c r="CJ305" s="76"/>
      <c r="CK305" s="78"/>
      <c r="CL305" s="78">
        <f t="shared" si="373"/>
        <v>2</v>
      </c>
      <c r="CM305" s="76"/>
      <c r="CN305" s="78">
        <f t="shared" si="374"/>
        <v>0</v>
      </c>
      <c r="CO305" s="76"/>
      <c r="CP305" s="76"/>
      <c r="CQ305" s="76" t="str">
        <f t="shared" si="375"/>
        <v/>
      </c>
      <c r="CR305" s="76" t="str">
        <f t="shared" si="376"/>
        <v/>
      </c>
      <c r="CS305" s="76" t="str">
        <f t="shared" si="377"/>
        <v xml:space="preserve">   billones</v>
      </c>
      <c r="CT305" s="76" t="str">
        <f t="shared" si="378"/>
        <v/>
      </c>
      <c r="CU305" s="76" t="str">
        <f t="shared" si="379"/>
        <v/>
      </c>
      <c r="CV305" s="76" t="str">
        <f t="shared" si="380"/>
        <v xml:space="preserve">  mil</v>
      </c>
      <c r="CW305" s="76" t="str">
        <f t="shared" si="381"/>
        <v/>
      </c>
      <c r="CX305" s="76" t="str">
        <f t="shared" si="382"/>
        <v/>
      </c>
      <c r="CY305" s="76" t="str">
        <f t="shared" si="383"/>
        <v xml:space="preserve">   millones</v>
      </c>
      <c r="CZ305" s="76" t="str">
        <f t="shared" si="384"/>
        <v/>
      </c>
      <c r="DA305" s="76" t="str">
        <f t="shared" si="385"/>
        <v/>
      </c>
      <c r="DB305" s="76" t="str">
        <f t="shared" si="386"/>
        <v xml:space="preserve">  mil</v>
      </c>
      <c r="DC305" s="76" t="str">
        <f t="shared" si="387"/>
        <v xml:space="preserve">Trescientos </v>
      </c>
      <c r="DD305" s="76" t="str">
        <f t="shared" si="388"/>
        <v xml:space="preserve">  y </v>
      </c>
      <c r="DE305" s="76" t="str">
        <f t="shared" si="389"/>
        <v>Dos Pesos</v>
      </c>
      <c r="DF305" s="76" t="str">
        <f t="shared" si="390"/>
        <v xml:space="preserve">  Centavos</v>
      </c>
      <c r="DG305" s="76" t="str">
        <f t="shared" si="391"/>
        <v xml:space="preserve">  centavos</v>
      </c>
      <c r="DH305" s="76" t="str">
        <f t="shared" si="392"/>
        <v xml:space="preserve"> </v>
      </c>
      <c r="DI305" s="76" t="str">
        <f t="shared" si="393"/>
        <v/>
      </c>
      <c r="DJ305" s="76"/>
      <c r="DK305" s="76" t="str">
        <f t="shared" si="394"/>
        <v xml:space="preserve"> </v>
      </c>
      <c r="DL305" s="76" t="str">
        <f t="shared" si="395"/>
        <v/>
      </c>
      <c r="DM305" s="76"/>
      <c r="DN305" s="76" t="str">
        <f t="shared" si="396"/>
        <v xml:space="preserve"> </v>
      </c>
      <c r="DO305" s="76" t="str">
        <f t="shared" si="397"/>
        <v/>
      </c>
      <c r="DP305" s="76"/>
      <c r="DQ305" s="76" t="str">
        <f t="shared" si="398"/>
        <v xml:space="preserve"> </v>
      </c>
      <c r="DR305" s="76" t="str">
        <f t="shared" si="399"/>
        <v/>
      </c>
      <c r="DS305" s="76"/>
      <c r="DT305" s="76" t="str">
        <f t="shared" si="400"/>
        <v>Dos</v>
      </c>
      <c r="DU305" s="76" t="str">
        <f t="shared" si="401"/>
        <v xml:space="preserve"> Pesos</v>
      </c>
      <c r="DV305" s="76" t="str">
        <f t="shared" si="402"/>
        <v xml:space="preserve"> </v>
      </c>
      <c r="DW305" s="76" t="str">
        <f t="shared" si="403"/>
        <v/>
      </c>
      <c r="DX305" s="76"/>
      <c r="DY305" s="76"/>
      <c r="DZ305" s="76"/>
      <c r="EA305" s="76" t="str">
        <f t="shared" si="404"/>
        <v xml:space="preserve"> </v>
      </c>
      <c r="EB305" s="76"/>
      <c r="EC305" s="76"/>
      <c r="ED305" s="76" t="str">
        <f t="shared" si="405"/>
        <v xml:space="preserve"> </v>
      </c>
      <c r="EE305" s="76"/>
      <c r="EF305" s="76"/>
      <c r="EG305" s="79" t="str">
        <f t="shared" si="406"/>
        <v xml:space="preserve"> </v>
      </c>
      <c r="EH305" s="76"/>
      <c r="EI305" s="76"/>
      <c r="EJ305" s="79" t="str">
        <f t="shared" si="407"/>
        <v xml:space="preserve"> </v>
      </c>
      <c r="EK305" s="76"/>
      <c r="EL305" s="76"/>
      <c r="EM305" s="79" t="str">
        <f t="shared" si="408"/>
        <v>Trescientos Dos Pesos</v>
      </c>
      <c r="EN305" s="79"/>
      <c r="EO305" s="79" t="str">
        <f t="shared" si="409"/>
        <v xml:space="preserve"> </v>
      </c>
      <c r="EP305" s="76"/>
    </row>
    <row r="306" spans="1:146" hidden="1" x14ac:dyDescent="0.2">
      <c r="A306" s="74">
        <v>303</v>
      </c>
      <c r="B306" s="75" t="str">
        <f t="shared" si="339"/>
        <v>Trescientos Tres Pesos M/L</v>
      </c>
      <c r="C306" s="76"/>
      <c r="D306" s="77">
        <f t="shared" si="340"/>
        <v>303</v>
      </c>
      <c r="E306" s="76" t="str">
        <f t="shared" si="341"/>
        <v/>
      </c>
      <c r="F306" s="76" t="str">
        <f t="shared" si="342"/>
        <v xml:space="preserve"> Pesos</v>
      </c>
      <c r="G306" s="76" t="str">
        <f t="shared" si="343"/>
        <v xml:space="preserve">  billones</v>
      </c>
      <c r="H306" s="76"/>
      <c r="I306" s="76" t="str">
        <f t="shared" si="344"/>
        <v xml:space="preserve"> Pesos</v>
      </c>
      <c r="J306" s="76" t="s">
        <v>79</v>
      </c>
      <c r="K306" s="76"/>
      <c r="L306" s="76" t="str">
        <f t="shared" si="345"/>
        <v xml:space="preserve"> Pesos</v>
      </c>
      <c r="M306" s="76" t="str">
        <f t="shared" si="346"/>
        <v xml:space="preserve">  millones</v>
      </c>
      <c r="N306" s="76"/>
      <c r="O306" s="76" t="str">
        <f t="shared" si="347"/>
        <v xml:space="preserve"> Pesos</v>
      </c>
      <c r="P306" s="76" t="s">
        <v>79</v>
      </c>
      <c r="Q306" s="76"/>
      <c r="R306" s="76" t="str">
        <f t="shared" si="348"/>
        <v xml:space="preserve"> y </v>
      </c>
      <c r="S306" s="76" t="str">
        <f t="shared" si="349"/>
        <v xml:space="preserve"> Pesos</v>
      </c>
      <c r="T306" s="76" t="str">
        <f t="shared" si="350"/>
        <v xml:space="preserve"> Centavos</v>
      </c>
      <c r="U306" s="76" t="str">
        <f t="shared" si="351"/>
        <v xml:space="preserve"> centavos</v>
      </c>
      <c r="V306" s="76">
        <v>15</v>
      </c>
      <c r="W306" s="76">
        <v>14</v>
      </c>
      <c r="X306" s="76">
        <v>13</v>
      </c>
      <c r="Y306" s="76">
        <v>12</v>
      </c>
      <c r="Z306" s="76">
        <v>11</v>
      </c>
      <c r="AA306" s="76">
        <v>10</v>
      </c>
      <c r="AB306" s="76">
        <v>9</v>
      </c>
      <c r="AC306" s="76">
        <f t="shared" si="414"/>
        <v>8</v>
      </c>
      <c r="AD306" s="76">
        <f t="shared" si="414"/>
        <v>7</v>
      </c>
      <c r="AE306" s="76">
        <f t="shared" si="414"/>
        <v>6</v>
      </c>
      <c r="AF306" s="76">
        <f t="shared" si="414"/>
        <v>5</v>
      </c>
      <c r="AG306" s="76">
        <f t="shared" si="414"/>
        <v>4</v>
      </c>
      <c r="AH306" s="76">
        <f t="shared" si="414"/>
        <v>3</v>
      </c>
      <c r="AI306" s="76">
        <f t="shared" si="414"/>
        <v>2</v>
      </c>
      <c r="AJ306" s="76">
        <f t="shared" si="414"/>
        <v>1</v>
      </c>
      <c r="AK306" s="76">
        <f t="shared" si="414"/>
        <v>0</v>
      </c>
      <c r="AL306" s="76">
        <f t="shared" si="414"/>
        <v>-1</v>
      </c>
      <c r="AM306" s="76">
        <f t="shared" si="414"/>
        <v>-2</v>
      </c>
      <c r="AN306" s="76"/>
      <c r="AO306" s="78">
        <f t="shared" si="413"/>
        <v>0</v>
      </c>
      <c r="AP306" s="78">
        <f t="shared" si="413"/>
        <v>0</v>
      </c>
      <c r="AQ306" s="78">
        <f t="shared" si="413"/>
        <v>0</v>
      </c>
      <c r="AR306" s="78">
        <f t="shared" si="413"/>
        <v>0</v>
      </c>
      <c r="AS306" s="78">
        <f t="shared" si="413"/>
        <v>0</v>
      </c>
      <c r="AT306" s="78">
        <f t="shared" si="413"/>
        <v>0</v>
      </c>
      <c r="AU306" s="78">
        <f t="shared" si="412"/>
        <v>0</v>
      </c>
      <c r="AV306" s="78">
        <f t="shared" si="416"/>
        <v>0</v>
      </c>
      <c r="AW306" s="78">
        <f t="shared" si="416"/>
        <v>0</v>
      </c>
      <c r="AX306" s="78">
        <f t="shared" si="416"/>
        <v>0</v>
      </c>
      <c r="AY306" s="78">
        <f t="shared" si="416"/>
        <v>0</v>
      </c>
      <c r="AZ306" s="78">
        <f t="shared" si="416"/>
        <v>0</v>
      </c>
      <c r="BA306" s="78">
        <f t="shared" si="415"/>
        <v>3</v>
      </c>
      <c r="BB306" s="78">
        <f t="shared" si="415"/>
        <v>30</v>
      </c>
      <c r="BC306" s="78">
        <f t="shared" si="415"/>
        <v>303</v>
      </c>
      <c r="BD306" s="78">
        <f t="shared" si="415"/>
        <v>3030</v>
      </c>
      <c r="BE306" s="78">
        <f t="shared" si="415"/>
        <v>30300</v>
      </c>
      <c r="BF306" s="76"/>
      <c r="BG306" s="76">
        <f t="shared" si="352"/>
        <v>0</v>
      </c>
      <c r="BH306" s="78">
        <f t="shared" si="353"/>
        <v>0</v>
      </c>
      <c r="BI306" s="78">
        <f t="shared" si="354"/>
        <v>0</v>
      </c>
      <c r="BJ306" s="78">
        <f t="shared" si="355"/>
        <v>0</v>
      </c>
      <c r="BK306" s="78">
        <f t="shared" si="356"/>
        <v>0</v>
      </c>
      <c r="BL306" s="78">
        <f t="shared" si="357"/>
        <v>0</v>
      </c>
      <c r="BM306" s="78">
        <f t="shared" si="358"/>
        <v>0</v>
      </c>
      <c r="BN306" s="78">
        <f t="shared" si="359"/>
        <v>0</v>
      </c>
      <c r="BO306" s="78">
        <f t="shared" si="360"/>
        <v>0</v>
      </c>
      <c r="BP306" s="78">
        <f t="shared" si="361"/>
        <v>0</v>
      </c>
      <c r="BQ306" s="78">
        <f t="shared" si="362"/>
        <v>0</v>
      </c>
      <c r="BR306" s="78">
        <f t="shared" si="363"/>
        <v>0</v>
      </c>
      <c r="BS306" s="78">
        <f t="shared" si="364"/>
        <v>300</v>
      </c>
      <c r="BT306" s="78">
        <f t="shared" si="365"/>
        <v>0</v>
      </c>
      <c r="BU306" s="78">
        <f t="shared" si="366"/>
        <v>3</v>
      </c>
      <c r="BV306" s="78">
        <f t="shared" si="367"/>
        <v>0</v>
      </c>
      <c r="BW306" s="78">
        <f t="shared" si="368"/>
        <v>0</v>
      </c>
      <c r="BX306" s="76"/>
      <c r="BY306" s="76"/>
      <c r="BZ306" s="78">
        <f t="shared" si="369"/>
        <v>0</v>
      </c>
      <c r="CA306" s="78"/>
      <c r="CB306" s="78"/>
      <c r="CC306" s="78">
        <f t="shared" si="370"/>
        <v>0</v>
      </c>
      <c r="CD306" s="78"/>
      <c r="CE306" s="78"/>
      <c r="CF306" s="78">
        <f t="shared" si="371"/>
        <v>0</v>
      </c>
      <c r="CG306" s="76"/>
      <c r="CH306" s="78"/>
      <c r="CI306" s="78">
        <f t="shared" si="372"/>
        <v>0</v>
      </c>
      <c r="CJ306" s="76"/>
      <c r="CK306" s="78"/>
      <c r="CL306" s="78">
        <f t="shared" si="373"/>
        <v>3</v>
      </c>
      <c r="CM306" s="76"/>
      <c r="CN306" s="78">
        <f t="shared" si="374"/>
        <v>0</v>
      </c>
      <c r="CO306" s="76"/>
      <c r="CP306" s="76"/>
      <c r="CQ306" s="76" t="str">
        <f t="shared" si="375"/>
        <v/>
      </c>
      <c r="CR306" s="76" t="str">
        <f t="shared" si="376"/>
        <v/>
      </c>
      <c r="CS306" s="76" t="str">
        <f t="shared" si="377"/>
        <v xml:space="preserve">   billones</v>
      </c>
      <c r="CT306" s="76" t="str">
        <f t="shared" si="378"/>
        <v/>
      </c>
      <c r="CU306" s="76" t="str">
        <f t="shared" si="379"/>
        <v/>
      </c>
      <c r="CV306" s="76" t="str">
        <f t="shared" si="380"/>
        <v xml:space="preserve">  mil</v>
      </c>
      <c r="CW306" s="76" t="str">
        <f t="shared" si="381"/>
        <v/>
      </c>
      <c r="CX306" s="76" t="str">
        <f t="shared" si="382"/>
        <v/>
      </c>
      <c r="CY306" s="76" t="str">
        <f t="shared" si="383"/>
        <v xml:space="preserve">   millones</v>
      </c>
      <c r="CZ306" s="76" t="str">
        <f t="shared" si="384"/>
        <v/>
      </c>
      <c r="DA306" s="76" t="str">
        <f t="shared" si="385"/>
        <v/>
      </c>
      <c r="DB306" s="76" t="str">
        <f t="shared" si="386"/>
        <v xml:space="preserve">  mil</v>
      </c>
      <c r="DC306" s="76" t="str">
        <f t="shared" si="387"/>
        <v xml:space="preserve">Trescientos </v>
      </c>
      <c r="DD306" s="76" t="str">
        <f t="shared" si="388"/>
        <v xml:space="preserve">  y </v>
      </c>
      <c r="DE306" s="76" t="str">
        <f t="shared" si="389"/>
        <v>Tres Pesos</v>
      </c>
      <c r="DF306" s="76" t="str">
        <f t="shared" si="390"/>
        <v xml:space="preserve">  Centavos</v>
      </c>
      <c r="DG306" s="76" t="str">
        <f t="shared" si="391"/>
        <v xml:space="preserve">  centavos</v>
      </c>
      <c r="DH306" s="76" t="str">
        <f t="shared" si="392"/>
        <v xml:space="preserve"> </v>
      </c>
      <c r="DI306" s="76" t="str">
        <f t="shared" si="393"/>
        <v/>
      </c>
      <c r="DJ306" s="76"/>
      <c r="DK306" s="76" t="str">
        <f t="shared" si="394"/>
        <v xml:space="preserve"> </v>
      </c>
      <c r="DL306" s="76" t="str">
        <f t="shared" si="395"/>
        <v/>
      </c>
      <c r="DM306" s="76"/>
      <c r="DN306" s="76" t="str">
        <f t="shared" si="396"/>
        <v xml:space="preserve"> </v>
      </c>
      <c r="DO306" s="76" t="str">
        <f t="shared" si="397"/>
        <v/>
      </c>
      <c r="DP306" s="76"/>
      <c r="DQ306" s="76" t="str">
        <f t="shared" si="398"/>
        <v xml:space="preserve"> </v>
      </c>
      <c r="DR306" s="76" t="str">
        <f t="shared" si="399"/>
        <v/>
      </c>
      <c r="DS306" s="76"/>
      <c r="DT306" s="76" t="str">
        <f t="shared" si="400"/>
        <v>Tres</v>
      </c>
      <c r="DU306" s="76" t="str">
        <f t="shared" si="401"/>
        <v xml:space="preserve"> Pesos</v>
      </c>
      <c r="DV306" s="76" t="str">
        <f t="shared" si="402"/>
        <v xml:space="preserve"> </v>
      </c>
      <c r="DW306" s="76" t="str">
        <f t="shared" si="403"/>
        <v/>
      </c>
      <c r="DX306" s="76"/>
      <c r="DY306" s="76"/>
      <c r="DZ306" s="76"/>
      <c r="EA306" s="76" t="str">
        <f t="shared" si="404"/>
        <v xml:space="preserve"> </v>
      </c>
      <c r="EB306" s="76"/>
      <c r="EC306" s="76"/>
      <c r="ED306" s="76" t="str">
        <f t="shared" si="405"/>
        <v xml:space="preserve"> </v>
      </c>
      <c r="EE306" s="76"/>
      <c r="EF306" s="76"/>
      <c r="EG306" s="79" t="str">
        <f t="shared" si="406"/>
        <v xml:space="preserve"> </v>
      </c>
      <c r="EH306" s="76"/>
      <c r="EI306" s="76"/>
      <c r="EJ306" s="79" t="str">
        <f t="shared" si="407"/>
        <v xml:space="preserve"> </v>
      </c>
      <c r="EK306" s="76"/>
      <c r="EL306" s="76"/>
      <c r="EM306" s="79" t="str">
        <f t="shared" si="408"/>
        <v>Trescientos Tres Pesos</v>
      </c>
      <c r="EN306" s="79"/>
      <c r="EO306" s="79" t="str">
        <f t="shared" si="409"/>
        <v xml:space="preserve"> </v>
      </c>
      <c r="EP306" s="76"/>
    </row>
    <row r="307" spans="1:146" hidden="1" x14ac:dyDescent="0.2">
      <c r="A307" s="74">
        <v>304</v>
      </c>
      <c r="B307" s="75" t="str">
        <f t="shared" si="339"/>
        <v>Trescientos Cuatro Pesos M/L</v>
      </c>
      <c r="C307" s="76"/>
      <c r="D307" s="77">
        <f t="shared" si="340"/>
        <v>304</v>
      </c>
      <c r="E307" s="76" t="str">
        <f t="shared" si="341"/>
        <v/>
      </c>
      <c r="F307" s="76" t="str">
        <f t="shared" si="342"/>
        <v xml:space="preserve"> Pesos</v>
      </c>
      <c r="G307" s="76" t="str">
        <f t="shared" si="343"/>
        <v xml:space="preserve">  billones</v>
      </c>
      <c r="H307" s="76"/>
      <c r="I307" s="76" t="str">
        <f t="shared" si="344"/>
        <v xml:space="preserve"> Pesos</v>
      </c>
      <c r="J307" s="76" t="s">
        <v>79</v>
      </c>
      <c r="K307" s="76"/>
      <c r="L307" s="76" t="str">
        <f t="shared" si="345"/>
        <v xml:space="preserve"> Pesos</v>
      </c>
      <c r="M307" s="76" t="str">
        <f t="shared" si="346"/>
        <v xml:space="preserve">  millones</v>
      </c>
      <c r="N307" s="76"/>
      <c r="O307" s="76" t="str">
        <f t="shared" si="347"/>
        <v xml:space="preserve"> Pesos</v>
      </c>
      <c r="P307" s="76" t="s">
        <v>79</v>
      </c>
      <c r="Q307" s="76"/>
      <c r="R307" s="76" t="str">
        <f t="shared" si="348"/>
        <v xml:space="preserve"> y </v>
      </c>
      <c r="S307" s="76" t="str">
        <f t="shared" si="349"/>
        <v xml:space="preserve"> Pesos</v>
      </c>
      <c r="T307" s="76" t="str">
        <f t="shared" si="350"/>
        <v xml:space="preserve"> Centavos</v>
      </c>
      <c r="U307" s="76" t="str">
        <f t="shared" si="351"/>
        <v xml:space="preserve"> centavos</v>
      </c>
      <c r="V307" s="76">
        <v>15</v>
      </c>
      <c r="W307" s="76">
        <v>14</v>
      </c>
      <c r="X307" s="76">
        <v>13</v>
      </c>
      <c r="Y307" s="76">
        <v>12</v>
      </c>
      <c r="Z307" s="76">
        <v>11</v>
      </c>
      <c r="AA307" s="76">
        <v>10</v>
      </c>
      <c r="AB307" s="76">
        <v>9</v>
      </c>
      <c r="AC307" s="76">
        <f t="shared" si="414"/>
        <v>8</v>
      </c>
      <c r="AD307" s="76">
        <f t="shared" si="414"/>
        <v>7</v>
      </c>
      <c r="AE307" s="76">
        <f t="shared" si="414"/>
        <v>6</v>
      </c>
      <c r="AF307" s="76">
        <f t="shared" si="414"/>
        <v>5</v>
      </c>
      <c r="AG307" s="76">
        <f t="shared" si="414"/>
        <v>4</v>
      </c>
      <c r="AH307" s="76">
        <f t="shared" si="414"/>
        <v>3</v>
      </c>
      <c r="AI307" s="76">
        <f t="shared" si="414"/>
        <v>2</v>
      </c>
      <c r="AJ307" s="76">
        <f t="shared" si="414"/>
        <v>1</v>
      </c>
      <c r="AK307" s="76">
        <f t="shared" si="414"/>
        <v>0</v>
      </c>
      <c r="AL307" s="76">
        <f t="shared" si="414"/>
        <v>-1</v>
      </c>
      <c r="AM307" s="76">
        <f t="shared" si="414"/>
        <v>-2</v>
      </c>
      <c r="AN307" s="76"/>
      <c r="AO307" s="78">
        <f t="shared" si="413"/>
        <v>0</v>
      </c>
      <c r="AP307" s="78">
        <f t="shared" si="413"/>
        <v>0</v>
      </c>
      <c r="AQ307" s="78">
        <f t="shared" si="413"/>
        <v>0</v>
      </c>
      <c r="AR307" s="78">
        <f t="shared" si="413"/>
        <v>0</v>
      </c>
      <c r="AS307" s="78">
        <f t="shared" si="413"/>
        <v>0</v>
      </c>
      <c r="AT307" s="78">
        <f t="shared" si="413"/>
        <v>0</v>
      </c>
      <c r="AU307" s="78">
        <f t="shared" si="412"/>
        <v>0</v>
      </c>
      <c r="AV307" s="78">
        <f t="shared" si="416"/>
        <v>0</v>
      </c>
      <c r="AW307" s="78">
        <f t="shared" si="416"/>
        <v>0</v>
      </c>
      <c r="AX307" s="78">
        <f t="shared" si="416"/>
        <v>0</v>
      </c>
      <c r="AY307" s="78">
        <f t="shared" si="416"/>
        <v>0</v>
      </c>
      <c r="AZ307" s="78">
        <f t="shared" si="416"/>
        <v>0</v>
      </c>
      <c r="BA307" s="78">
        <f t="shared" si="415"/>
        <v>3</v>
      </c>
      <c r="BB307" s="78">
        <f t="shared" si="415"/>
        <v>30</v>
      </c>
      <c r="BC307" s="78">
        <f t="shared" si="415"/>
        <v>304</v>
      </c>
      <c r="BD307" s="78">
        <f t="shared" si="415"/>
        <v>3040</v>
      </c>
      <c r="BE307" s="78">
        <f t="shared" si="415"/>
        <v>30400</v>
      </c>
      <c r="BF307" s="76"/>
      <c r="BG307" s="76">
        <f t="shared" si="352"/>
        <v>0</v>
      </c>
      <c r="BH307" s="78">
        <f t="shared" si="353"/>
        <v>0</v>
      </c>
      <c r="BI307" s="78">
        <f t="shared" si="354"/>
        <v>0</v>
      </c>
      <c r="BJ307" s="78">
        <f t="shared" si="355"/>
        <v>0</v>
      </c>
      <c r="BK307" s="78">
        <f t="shared" si="356"/>
        <v>0</v>
      </c>
      <c r="BL307" s="78">
        <f t="shared" si="357"/>
        <v>0</v>
      </c>
      <c r="BM307" s="78">
        <f t="shared" si="358"/>
        <v>0</v>
      </c>
      <c r="BN307" s="78">
        <f t="shared" si="359"/>
        <v>0</v>
      </c>
      <c r="BO307" s="78">
        <f t="shared" si="360"/>
        <v>0</v>
      </c>
      <c r="BP307" s="78">
        <f t="shared" si="361"/>
        <v>0</v>
      </c>
      <c r="BQ307" s="78">
        <f t="shared" si="362"/>
        <v>0</v>
      </c>
      <c r="BR307" s="78">
        <f t="shared" si="363"/>
        <v>0</v>
      </c>
      <c r="BS307" s="78">
        <f t="shared" si="364"/>
        <v>300</v>
      </c>
      <c r="BT307" s="78">
        <f t="shared" si="365"/>
        <v>0</v>
      </c>
      <c r="BU307" s="78">
        <f t="shared" si="366"/>
        <v>4</v>
      </c>
      <c r="BV307" s="78">
        <f t="shared" si="367"/>
        <v>0</v>
      </c>
      <c r="BW307" s="78">
        <f t="shared" si="368"/>
        <v>0</v>
      </c>
      <c r="BX307" s="76"/>
      <c r="BY307" s="76"/>
      <c r="BZ307" s="78">
        <f t="shared" si="369"/>
        <v>0</v>
      </c>
      <c r="CA307" s="78"/>
      <c r="CB307" s="78"/>
      <c r="CC307" s="78">
        <f t="shared" si="370"/>
        <v>0</v>
      </c>
      <c r="CD307" s="78"/>
      <c r="CE307" s="78"/>
      <c r="CF307" s="78">
        <f t="shared" si="371"/>
        <v>0</v>
      </c>
      <c r="CG307" s="76"/>
      <c r="CH307" s="78"/>
      <c r="CI307" s="78">
        <f t="shared" si="372"/>
        <v>0</v>
      </c>
      <c r="CJ307" s="76"/>
      <c r="CK307" s="78"/>
      <c r="CL307" s="78">
        <f t="shared" si="373"/>
        <v>4</v>
      </c>
      <c r="CM307" s="76"/>
      <c r="CN307" s="78">
        <f t="shared" si="374"/>
        <v>0</v>
      </c>
      <c r="CO307" s="76"/>
      <c r="CP307" s="76"/>
      <c r="CQ307" s="76" t="str">
        <f t="shared" si="375"/>
        <v/>
      </c>
      <c r="CR307" s="76" t="str">
        <f t="shared" si="376"/>
        <v/>
      </c>
      <c r="CS307" s="76" t="str">
        <f t="shared" si="377"/>
        <v xml:space="preserve">   billones</v>
      </c>
      <c r="CT307" s="76" t="str">
        <f t="shared" si="378"/>
        <v/>
      </c>
      <c r="CU307" s="76" t="str">
        <f t="shared" si="379"/>
        <v/>
      </c>
      <c r="CV307" s="76" t="str">
        <f t="shared" si="380"/>
        <v xml:space="preserve">  mil</v>
      </c>
      <c r="CW307" s="76" t="str">
        <f t="shared" si="381"/>
        <v/>
      </c>
      <c r="CX307" s="76" t="str">
        <f t="shared" si="382"/>
        <v/>
      </c>
      <c r="CY307" s="76" t="str">
        <f t="shared" si="383"/>
        <v xml:space="preserve">   millones</v>
      </c>
      <c r="CZ307" s="76" t="str">
        <f t="shared" si="384"/>
        <v/>
      </c>
      <c r="DA307" s="76" t="str">
        <f t="shared" si="385"/>
        <v/>
      </c>
      <c r="DB307" s="76" t="str">
        <f t="shared" si="386"/>
        <v xml:space="preserve">  mil</v>
      </c>
      <c r="DC307" s="76" t="str">
        <f t="shared" si="387"/>
        <v xml:space="preserve">Trescientos </v>
      </c>
      <c r="DD307" s="76" t="str">
        <f t="shared" si="388"/>
        <v xml:space="preserve">  y </v>
      </c>
      <c r="DE307" s="76" t="str">
        <f t="shared" si="389"/>
        <v>Cuatro Pesos</v>
      </c>
      <c r="DF307" s="76" t="str">
        <f t="shared" si="390"/>
        <v xml:space="preserve">  Centavos</v>
      </c>
      <c r="DG307" s="76" t="str">
        <f t="shared" si="391"/>
        <v xml:space="preserve">  centavos</v>
      </c>
      <c r="DH307" s="76" t="str">
        <f t="shared" si="392"/>
        <v xml:space="preserve"> </v>
      </c>
      <c r="DI307" s="76" t="str">
        <f t="shared" si="393"/>
        <v/>
      </c>
      <c r="DJ307" s="76"/>
      <c r="DK307" s="76" t="str">
        <f t="shared" si="394"/>
        <v xml:space="preserve"> </v>
      </c>
      <c r="DL307" s="76" t="str">
        <f t="shared" si="395"/>
        <v/>
      </c>
      <c r="DM307" s="76"/>
      <c r="DN307" s="76" t="str">
        <f t="shared" si="396"/>
        <v xml:space="preserve"> </v>
      </c>
      <c r="DO307" s="76" t="str">
        <f t="shared" si="397"/>
        <v/>
      </c>
      <c r="DP307" s="76"/>
      <c r="DQ307" s="76" t="str">
        <f t="shared" si="398"/>
        <v xml:space="preserve"> </v>
      </c>
      <c r="DR307" s="76" t="str">
        <f t="shared" si="399"/>
        <v/>
      </c>
      <c r="DS307" s="76"/>
      <c r="DT307" s="76" t="str">
        <f t="shared" si="400"/>
        <v>Cuatro</v>
      </c>
      <c r="DU307" s="76" t="str">
        <f t="shared" si="401"/>
        <v xml:space="preserve"> Pesos</v>
      </c>
      <c r="DV307" s="76" t="str">
        <f t="shared" si="402"/>
        <v xml:space="preserve"> </v>
      </c>
      <c r="DW307" s="76" t="str">
        <f t="shared" si="403"/>
        <v/>
      </c>
      <c r="DX307" s="76"/>
      <c r="DY307" s="76"/>
      <c r="DZ307" s="76"/>
      <c r="EA307" s="76" t="str">
        <f t="shared" si="404"/>
        <v xml:space="preserve"> </v>
      </c>
      <c r="EB307" s="76"/>
      <c r="EC307" s="76"/>
      <c r="ED307" s="76" t="str">
        <f t="shared" si="405"/>
        <v xml:space="preserve"> </v>
      </c>
      <c r="EE307" s="76"/>
      <c r="EF307" s="76"/>
      <c r="EG307" s="79" t="str">
        <f t="shared" si="406"/>
        <v xml:space="preserve"> </v>
      </c>
      <c r="EH307" s="76"/>
      <c r="EI307" s="76"/>
      <c r="EJ307" s="79" t="str">
        <f t="shared" si="407"/>
        <v xml:space="preserve"> </v>
      </c>
      <c r="EK307" s="76"/>
      <c r="EL307" s="76"/>
      <c r="EM307" s="79" t="str">
        <f t="shared" si="408"/>
        <v>Trescientos Cuatro Pesos</v>
      </c>
      <c r="EN307" s="79"/>
      <c r="EO307" s="79" t="str">
        <f t="shared" si="409"/>
        <v xml:space="preserve"> </v>
      </c>
      <c r="EP307" s="76"/>
    </row>
    <row r="308" spans="1:146" hidden="1" x14ac:dyDescent="0.2">
      <c r="A308" s="74">
        <v>305</v>
      </c>
      <c r="B308" s="75" t="str">
        <f t="shared" si="339"/>
        <v>Trescientos Cinco Pesos M/L</v>
      </c>
      <c r="C308" s="76"/>
      <c r="D308" s="77">
        <f t="shared" si="340"/>
        <v>305</v>
      </c>
      <c r="E308" s="76" t="str">
        <f t="shared" si="341"/>
        <v/>
      </c>
      <c r="F308" s="76" t="str">
        <f t="shared" si="342"/>
        <v xml:space="preserve"> Pesos</v>
      </c>
      <c r="G308" s="76" t="str">
        <f t="shared" si="343"/>
        <v xml:space="preserve">  billones</v>
      </c>
      <c r="H308" s="76"/>
      <c r="I308" s="76" t="str">
        <f t="shared" si="344"/>
        <v xml:space="preserve"> Pesos</v>
      </c>
      <c r="J308" s="76" t="s">
        <v>79</v>
      </c>
      <c r="K308" s="76"/>
      <c r="L308" s="76" t="str">
        <f t="shared" si="345"/>
        <v xml:space="preserve"> Pesos</v>
      </c>
      <c r="M308" s="76" t="str">
        <f t="shared" si="346"/>
        <v xml:space="preserve">  millones</v>
      </c>
      <c r="N308" s="76"/>
      <c r="O308" s="76" t="str">
        <f t="shared" si="347"/>
        <v xml:space="preserve"> Pesos</v>
      </c>
      <c r="P308" s="76" t="s">
        <v>79</v>
      </c>
      <c r="Q308" s="76"/>
      <c r="R308" s="76" t="str">
        <f t="shared" si="348"/>
        <v xml:space="preserve"> y </v>
      </c>
      <c r="S308" s="76" t="str">
        <f t="shared" si="349"/>
        <v xml:space="preserve"> Pesos</v>
      </c>
      <c r="T308" s="76" t="str">
        <f t="shared" si="350"/>
        <v xml:space="preserve"> Centavos</v>
      </c>
      <c r="U308" s="76" t="str">
        <f t="shared" si="351"/>
        <v xml:space="preserve"> centavos</v>
      </c>
      <c r="V308" s="76">
        <v>15</v>
      </c>
      <c r="W308" s="76">
        <v>14</v>
      </c>
      <c r="X308" s="76">
        <v>13</v>
      </c>
      <c r="Y308" s="76">
        <v>12</v>
      </c>
      <c r="Z308" s="76">
        <v>11</v>
      </c>
      <c r="AA308" s="76">
        <v>10</v>
      </c>
      <c r="AB308" s="76">
        <v>9</v>
      </c>
      <c r="AC308" s="76">
        <f t="shared" ref="AC308:AM310" si="417">AB308-1</f>
        <v>8</v>
      </c>
      <c r="AD308" s="76">
        <f t="shared" si="417"/>
        <v>7</v>
      </c>
      <c r="AE308" s="76">
        <f t="shared" si="417"/>
        <v>6</v>
      </c>
      <c r="AF308" s="76">
        <f t="shared" si="417"/>
        <v>5</v>
      </c>
      <c r="AG308" s="76">
        <f t="shared" si="417"/>
        <v>4</v>
      </c>
      <c r="AH308" s="76">
        <f t="shared" si="417"/>
        <v>3</v>
      </c>
      <c r="AI308" s="76">
        <f t="shared" si="417"/>
        <v>2</v>
      </c>
      <c r="AJ308" s="76">
        <f t="shared" si="417"/>
        <v>1</v>
      </c>
      <c r="AK308" s="76">
        <f t="shared" si="417"/>
        <v>0</v>
      </c>
      <c r="AL308" s="76">
        <f t="shared" si="417"/>
        <v>-1</v>
      </c>
      <c r="AM308" s="76">
        <f t="shared" si="417"/>
        <v>-2</v>
      </c>
      <c r="AN308" s="76"/>
      <c r="AO308" s="78">
        <f t="shared" si="413"/>
        <v>0</v>
      </c>
      <c r="AP308" s="78">
        <f t="shared" si="413"/>
        <v>0</v>
      </c>
      <c r="AQ308" s="78">
        <f t="shared" si="413"/>
        <v>0</v>
      </c>
      <c r="AR308" s="78">
        <f t="shared" si="413"/>
        <v>0</v>
      </c>
      <c r="AS308" s="78">
        <f t="shared" si="413"/>
        <v>0</v>
      </c>
      <c r="AT308" s="78">
        <f t="shared" si="413"/>
        <v>0</v>
      </c>
      <c r="AU308" s="78">
        <f t="shared" si="412"/>
        <v>0</v>
      </c>
      <c r="AV308" s="78">
        <f t="shared" si="416"/>
        <v>0</v>
      </c>
      <c r="AW308" s="78">
        <f t="shared" si="416"/>
        <v>0</v>
      </c>
      <c r="AX308" s="78">
        <f t="shared" si="416"/>
        <v>0</v>
      </c>
      <c r="AY308" s="78">
        <f t="shared" si="416"/>
        <v>0</v>
      </c>
      <c r="AZ308" s="78">
        <f t="shared" si="416"/>
        <v>0</v>
      </c>
      <c r="BA308" s="78">
        <f t="shared" si="415"/>
        <v>3</v>
      </c>
      <c r="BB308" s="78">
        <f t="shared" si="415"/>
        <v>30</v>
      </c>
      <c r="BC308" s="78">
        <f t="shared" si="415"/>
        <v>305</v>
      </c>
      <c r="BD308" s="78">
        <f t="shared" si="415"/>
        <v>3050</v>
      </c>
      <c r="BE308" s="78">
        <f t="shared" si="415"/>
        <v>30500</v>
      </c>
      <c r="BF308" s="76"/>
      <c r="BG308" s="76">
        <f t="shared" si="352"/>
        <v>0</v>
      </c>
      <c r="BH308" s="78">
        <f t="shared" si="353"/>
        <v>0</v>
      </c>
      <c r="BI308" s="78">
        <f t="shared" si="354"/>
        <v>0</v>
      </c>
      <c r="BJ308" s="78">
        <f t="shared" si="355"/>
        <v>0</v>
      </c>
      <c r="BK308" s="78">
        <f t="shared" si="356"/>
        <v>0</v>
      </c>
      <c r="BL308" s="78">
        <f t="shared" si="357"/>
        <v>0</v>
      </c>
      <c r="BM308" s="78">
        <f t="shared" si="358"/>
        <v>0</v>
      </c>
      <c r="BN308" s="78">
        <f t="shared" si="359"/>
        <v>0</v>
      </c>
      <c r="BO308" s="78">
        <f t="shared" si="360"/>
        <v>0</v>
      </c>
      <c r="BP308" s="78">
        <f t="shared" si="361"/>
        <v>0</v>
      </c>
      <c r="BQ308" s="78">
        <f t="shared" si="362"/>
        <v>0</v>
      </c>
      <c r="BR308" s="78">
        <f t="shared" si="363"/>
        <v>0</v>
      </c>
      <c r="BS308" s="78">
        <f t="shared" si="364"/>
        <v>300</v>
      </c>
      <c r="BT308" s="78">
        <f t="shared" si="365"/>
        <v>0</v>
      </c>
      <c r="BU308" s="78">
        <f t="shared" si="366"/>
        <v>5</v>
      </c>
      <c r="BV308" s="78">
        <f t="shared" si="367"/>
        <v>0</v>
      </c>
      <c r="BW308" s="78">
        <f t="shared" si="368"/>
        <v>0</v>
      </c>
      <c r="BX308" s="76"/>
      <c r="BY308" s="76"/>
      <c r="BZ308" s="78">
        <f t="shared" si="369"/>
        <v>0</v>
      </c>
      <c r="CA308" s="78"/>
      <c r="CB308" s="78"/>
      <c r="CC308" s="78">
        <f t="shared" si="370"/>
        <v>0</v>
      </c>
      <c r="CD308" s="78"/>
      <c r="CE308" s="78"/>
      <c r="CF308" s="78">
        <f t="shared" si="371"/>
        <v>0</v>
      </c>
      <c r="CG308" s="76"/>
      <c r="CH308" s="78"/>
      <c r="CI308" s="78">
        <f t="shared" si="372"/>
        <v>0</v>
      </c>
      <c r="CJ308" s="76"/>
      <c r="CK308" s="78"/>
      <c r="CL308" s="78">
        <f t="shared" si="373"/>
        <v>5</v>
      </c>
      <c r="CM308" s="76"/>
      <c r="CN308" s="78">
        <f t="shared" si="374"/>
        <v>0</v>
      </c>
      <c r="CO308" s="76"/>
      <c r="CP308" s="76"/>
      <c r="CQ308" s="76" t="str">
        <f t="shared" si="375"/>
        <v/>
      </c>
      <c r="CR308" s="76" t="str">
        <f t="shared" si="376"/>
        <v/>
      </c>
      <c r="CS308" s="76" t="str">
        <f t="shared" si="377"/>
        <v xml:space="preserve">   billones</v>
      </c>
      <c r="CT308" s="76" t="str">
        <f t="shared" si="378"/>
        <v/>
      </c>
      <c r="CU308" s="76" t="str">
        <f t="shared" si="379"/>
        <v/>
      </c>
      <c r="CV308" s="76" t="str">
        <f t="shared" si="380"/>
        <v xml:space="preserve">  mil</v>
      </c>
      <c r="CW308" s="76" t="str">
        <f t="shared" si="381"/>
        <v/>
      </c>
      <c r="CX308" s="76" t="str">
        <f t="shared" si="382"/>
        <v/>
      </c>
      <c r="CY308" s="76" t="str">
        <f t="shared" si="383"/>
        <v xml:space="preserve">   millones</v>
      </c>
      <c r="CZ308" s="76" t="str">
        <f t="shared" si="384"/>
        <v/>
      </c>
      <c r="DA308" s="76" t="str">
        <f t="shared" si="385"/>
        <v/>
      </c>
      <c r="DB308" s="76" t="str">
        <f t="shared" si="386"/>
        <v xml:space="preserve">  mil</v>
      </c>
      <c r="DC308" s="76" t="str">
        <f t="shared" si="387"/>
        <v xml:space="preserve">Trescientos </v>
      </c>
      <c r="DD308" s="76" t="str">
        <f t="shared" si="388"/>
        <v xml:space="preserve">  y </v>
      </c>
      <c r="DE308" s="76" t="str">
        <f t="shared" si="389"/>
        <v>Cinco Pesos</v>
      </c>
      <c r="DF308" s="76" t="str">
        <f t="shared" si="390"/>
        <v xml:space="preserve">  Centavos</v>
      </c>
      <c r="DG308" s="76" t="str">
        <f t="shared" si="391"/>
        <v xml:space="preserve">  centavos</v>
      </c>
      <c r="DH308" s="76" t="str">
        <f t="shared" si="392"/>
        <v xml:space="preserve"> </v>
      </c>
      <c r="DI308" s="76" t="str">
        <f t="shared" si="393"/>
        <v/>
      </c>
      <c r="DJ308" s="76"/>
      <c r="DK308" s="76" t="str">
        <f t="shared" si="394"/>
        <v xml:space="preserve"> </v>
      </c>
      <c r="DL308" s="76" t="str">
        <f t="shared" si="395"/>
        <v/>
      </c>
      <c r="DM308" s="76"/>
      <c r="DN308" s="76" t="str">
        <f t="shared" si="396"/>
        <v xml:space="preserve"> </v>
      </c>
      <c r="DO308" s="76" t="str">
        <f t="shared" si="397"/>
        <v/>
      </c>
      <c r="DP308" s="76"/>
      <c r="DQ308" s="76" t="str">
        <f t="shared" si="398"/>
        <v xml:space="preserve"> </v>
      </c>
      <c r="DR308" s="76" t="str">
        <f t="shared" si="399"/>
        <v/>
      </c>
      <c r="DS308" s="76"/>
      <c r="DT308" s="76" t="str">
        <f t="shared" si="400"/>
        <v>Cinco</v>
      </c>
      <c r="DU308" s="76" t="str">
        <f t="shared" si="401"/>
        <v xml:space="preserve"> Pesos</v>
      </c>
      <c r="DV308" s="76" t="str">
        <f t="shared" si="402"/>
        <v xml:space="preserve"> </v>
      </c>
      <c r="DW308" s="76" t="str">
        <f t="shared" si="403"/>
        <v/>
      </c>
      <c r="DX308" s="76"/>
      <c r="DY308" s="76"/>
      <c r="DZ308" s="76"/>
      <c r="EA308" s="76" t="str">
        <f t="shared" si="404"/>
        <v xml:space="preserve"> </v>
      </c>
      <c r="EB308" s="76"/>
      <c r="EC308" s="76"/>
      <c r="ED308" s="76" t="str">
        <f t="shared" si="405"/>
        <v xml:space="preserve"> </v>
      </c>
      <c r="EE308" s="76"/>
      <c r="EF308" s="76"/>
      <c r="EG308" s="79" t="str">
        <f t="shared" si="406"/>
        <v xml:space="preserve"> </v>
      </c>
      <c r="EH308" s="76"/>
      <c r="EI308" s="76"/>
      <c r="EJ308" s="79" t="str">
        <f t="shared" si="407"/>
        <v xml:space="preserve"> </v>
      </c>
      <c r="EK308" s="76"/>
      <c r="EL308" s="76"/>
      <c r="EM308" s="79" t="str">
        <f t="shared" si="408"/>
        <v>Trescientos Cinco Pesos</v>
      </c>
      <c r="EN308" s="79"/>
      <c r="EO308" s="79" t="str">
        <f t="shared" si="409"/>
        <v xml:space="preserve"> </v>
      </c>
      <c r="EP308" s="76"/>
    </row>
    <row r="309" spans="1:146" hidden="1" x14ac:dyDescent="0.2">
      <c r="A309" s="74">
        <v>306</v>
      </c>
      <c r="B309" s="75" t="str">
        <f t="shared" si="339"/>
        <v>Trescientos Seis Pesos M/L</v>
      </c>
      <c r="C309" s="76"/>
      <c r="D309" s="77">
        <f t="shared" si="340"/>
        <v>306</v>
      </c>
      <c r="E309" s="76" t="str">
        <f t="shared" si="341"/>
        <v/>
      </c>
      <c r="F309" s="76" t="str">
        <f t="shared" si="342"/>
        <v xml:space="preserve"> Pesos</v>
      </c>
      <c r="G309" s="76" t="str">
        <f t="shared" si="343"/>
        <v xml:space="preserve">  billones</v>
      </c>
      <c r="H309" s="76"/>
      <c r="I309" s="76" t="str">
        <f t="shared" si="344"/>
        <v xml:space="preserve"> Pesos</v>
      </c>
      <c r="J309" s="76" t="s">
        <v>79</v>
      </c>
      <c r="K309" s="76"/>
      <c r="L309" s="76" t="str">
        <f t="shared" si="345"/>
        <v xml:space="preserve"> Pesos</v>
      </c>
      <c r="M309" s="76" t="str">
        <f t="shared" si="346"/>
        <v xml:space="preserve">  millones</v>
      </c>
      <c r="N309" s="76"/>
      <c r="O309" s="76" t="str">
        <f t="shared" si="347"/>
        <v xml:space="preserve"> Pesos</v>
      </c>
      <c r="P309" s="76" t="s">
        <v>79</v>
      </c>
      <c r="Q309" s="76"/>
      <c r="R309" s="76" t="str">
        <f t="shared" si="348"/>
        <v xml:space="preserve"> y </v>
      </c>
      <c r="S309" s="76" t="str">
        <f t="shared" si="349"/>
        <v xml:space="preserve"> Pesos</v>
      </c>
      <c r="T309" s="76" t="str">
        <f t="shared" si="350"/>
        <v xml:space="preserve"> Centavos</v>
      </c>
      <c r="U309" s="76" t="str">
        <f t="shared" si="351"/>
        <v xml:space="preserve"> centavos</v>
      </c>
      <c r="V309" s="76">
        <v>15</v>
      </c>
      <c r="W309" s="76">
        <v>14</v>
      </c>
      <c r="X309" s="76">
        <v>13</v>
      </c>
      <c r="Y309" s="76">
        <v>12</v>
      </c>
      <c r="Z309" s="76">
        <v>11</v>
      </c>
      <c r="AA309" s="76">
        <v>10</v>
      </c>
      <c r="AB309" s="76">
        <v>9</v>
      </c>
      <c r="AC309" s="76">
        <f t="shared" si="417"/>
        <v>8</v>
      </c>
      <c r="AD309" s="76">
        <f t="shared" si="417"/>
        <v>7</v>
      </c>
      <c r="AE309" s="76">
        <f t="shared" si="417"/>
        <v>6</v>
      </c>
      <c r="AF309" s="76">
        <f t="shared" si="417"/>
        <v>5</v>
      </c>
      <c r="AG309" s="76">
        <f t="shared" si="417"/>
        <v>4</v>
      </c>
      <c r="AH309" s="76">
        <f t="shared" si="417"/>
        <v>3</v>
      </c>
      <c r="AI309" s="76">
        <f t="shared" si="417"/>
        <v>2</v>
      </c>
      <c r="AJ309" s="76">
        <f t="shared" si="417"/>
        <v>1</v>
      </c>
      <c r="AK309" s="76">
        <f t="shared" si="417"/>
        <v>0</v>
      </c>
      <c r="AL309" s="76">
        <f t="shared" si="417"/>
        <v>-1</v>
      </c>
      <c r="AM309" s="76">
        <f t="shared" si="417"/>
        <v>-2</v>
      </c>
      <c r="AN309" s="76"/>
      <c r="AO309" s="78">
        <f t="shared" si="413"/>
        <v>0</v>
      </c>
      <c r="AP309" s="78">
        <f t="shared" si="413"/>
        <v>0</v>
      </c>
      <c r="AQ309" s="78">
        <f t="shared" si="413"/>
        <v>0</v>
      </c>
      <c r="AR309" s="78">
        <f t="shared" si="413"/>
        <v>0</v>
      </c>
      <c r="AS309" s="78">
        <f t="shared" si="413"/>
        <v>0</v>
      </c>
      <c r="AT309" s="78">
        <f t="shared" si="413"/>
        <v>0</v>
      </c>
      <c r="AU309" s="78">
        <f t="shared" si="412"/>
        <v>0</v>
      </c>
      <c r="AV309" s="78">
        <f t="shared" si="416"/>
        <v>0</v>
      </c>
      <c r="AW309" s="78">
        <f t="shared" si="416"/>
        <v>0</v>
      </c>
      <c r="AX309" s="78">
        <f t="shared" si="416"/>
        <v>0</v>
      </c>
      <c r="AY309" s="78">
        <f t="shared" si="416"/>
        <v>0</v>
      </c>
      <c r="AZ309" s="78">
        <f t="shared" si="416"/>
        <v>0</v>
      </c>
      <c r="BA309" s="78">
        <f t="shared" si="415"/>
        <v>3</v>
      </c>
      <c r="BB309" s="78">
        <f t="shared" si="415"/>
        <v>30</v>
      </c>
      <c r="BC309" s="78">
        <f t="shared" si="415"/>
        <v>306</v>
      </c>
      <c r="BD309" s="78">
        <f t="shared" si="415"/>
        <v>3060</v>
      </c>
      <c r="BE309" s="78">
        <f t="shared" si="415"/>
        <v>30600</v>
      </c>
      <c r="BF309" s="76"/>
      <c r="BG309" s="76">
        <f t="shared" si="352"/>
        <v>0</v>
      </c>
      <c r="BH309" s="78">
        <f t="shared" si="353"/>
        <v>0</v>
      </c>
      <c r="BI309" s="78">
        <f t="shared" si="354"/>
        <v>0</v>
      </c>
      <c r="BJ309" s="78">
        <f t="shared" si="355"/>
        <v>0</v>
      </c>
      <c r="BK309" s="78">
        <f t="shared" si="356"/>
        <v>0</v>
      </c>
      <c r="BL309" s="78">
        <f t="shared" si="357"/>
        <v>0</v>
      </c>
      <c r="BM309" s="78">
        <f t="shared" si="358"/>
        <v>0</v>
      </c>
      <c r="BN309" s="78">
        <f t="shared" si="359"/>
        <v>0</v>
      </c>
      <c r="BO309" s="78">
        <f t="shared" si="360"/>
        <v>0</v>
      </c>
      <c r="BP309" s="78">
        <f t="shared" si="361"/>
        <v>0</v>
      </c>
      <c r="BQ309" s="78">
        <f t="shared" si="362"/>
        <v>0</v>
      </c>
      <c r="BR309" s="78">
        <f t="shared" si="363"/>
        <v>0</v>
      </c>
      <c r="BS309" s="78">
        <f t="shared" si="364"/>
        <v>300</v>
      </c>
      <c r="BT309" s="78">
        <f t="shared" si="365"/>
        <v>0</v>
      </c>
      <c r="BU309" s="78">
        <f t="shared" si="366"/>
        <v>6</v>
      </c>
      <c r="BV309" s="78">
        <f t="shared" si="367"/>
        <v>0</v>
      </c>
      <c r="BW309" s="78">
        <f t="shared" si="368"/>
        <v>0</v>
      </c>
      <c r="BX309" s="76"/>
      <c r="BY309" s="76"/>
      <c r="BZ309" s="78">
        <f t="shared" si="369"/>
        <v>0</v>
      </c>
      <c r="CA309" s="78"/>
      <c r="CB309" s="78"/>
      <c r="CC309" s="78">
        <f t="shared" si="370"/>
        <v>0</v>
      </c>
      <c r="CD309" s="78"/>
      <c r="CE309" s="78"/>
      <c r="CF309" s="78">
        <f t="shared" si="371"/>
        <v>0</v>
      </c>
      <c r="CG309" s="76"/>
      <c r="CH309" s="78"/>
      <c r="CI309" s="78">
        <f t="shared" si="372"/>
        <v>0</v>
      </c>
      <c r="CJ309" s="76"/>
      <c r="CK309" s="78"/>
      <c r="CL309" s="78">
        <f t="shared" si="373"/>
        <v>6</v>
      </c>
      <c r="CM309" s="76"/>
      <c r="CN309" s="78">
        <f t="shared" si="374"/>
        <v>0</v>
      </c>
      <c r="CO309" s="76"/>
      <c r="CP309" s="76"/>
      <c r="CQ309" s="76" t="str">
        <f t="shared" si="375"/>
        <v/>
      </c>
      <c r="CR309" s="76" t="str">
        <f t="shared" si="376"/>
        <v/>
      </c>
      <c r="CS309" s="76" t="str">
        <f t="shared" si="377"/>
        <v xml:space="preserve">   billones</v>
      </c>
      <c r="CT309" s="76" t="str">
        <f t="shared" si="378"/>
        <v/>
      </c>
      <c r="CU309" s="76" t="str">
        <f t="shared" si="379"/>
        <v/>
      </c>
      <c r="CV309" s="76" t="str">
        <f t="shared" si="380"/>
        <v xml:space="preserve">  mil</v>
      </c>
      <c r="CW309" s="76" t="str">
        <f t="shared" si="381"/>
        <v/>
      </c>
      <c r="CX309" s="76" t="str">
        <f t="shared" si="382"/>
        <v/>
      </c>
      <c r="CY309" s="76" t="str">
        <f t="shared" si="383"/>
        <v xml:space="preserve">   millones</v>
      </c>
      <c r="CZ309" s="76" t="str">
        <f t="shared" si="384"/>
        <v/>
      </c>
      <c r="DA309" s="76" t="str">
        <f t="shared" si="385"/>
        <v/>
      </c>
      <c r="DB309" s="76" t="str">
        <f t="shared" si="386"/>
        <v xml:space="preserve">  mil</v>
      </c>
      <c r="DC309" s="76" t="str">
        <f t="shared" si="387"/>
        <v xml:space="preserve">Trescientos </v>
      </c>
      <c r="DD309" s="76" t="str">
        <f t="shared" si="388"/>
        <v xml:space="preserve">  y </v>
      </c>
      <c r="DE309" s="76" t="str">
        <f t="shared" si="389"/>
        <v>Seis Pesos</v>
      </c>
      <c r="DF309" s="76" t="str">
        <f t="shared" si="390"/>
        <v xml:space="preserve">  Centavos</v>
      </c>
      <c r="DG309" s="76" t="str">
        <f t="shared" si="391"/>
        <v xml:space="preserve">  centavos</v>
      </c>
      <c r="DH309" s="76" t="str">
        <f t="shared" si="392"/>
        <v xml:space="preserve"> </v>
      </c>
      <c r="DI309" s="76" t="str">
        <f t="shared" si="393"/>
        <v/>
      </c>
      <c r="DJ309" s="76"/>
      <c r="DK309" s="76" t="str">
        <f t="shared" si="394"/>
        <v xml:space="preserve"> </v>
      </c>
      <c r="DL309" s="76" t="str">
        <f t="shared" si="395"/>
        <v/>
      </c>
      <c r="DM309" s="76"/>
      <c r="DN309" s="76" t="str">
        <f t="shared" si="396"/>
        <v xml:space="preserve"> </v>
      </c>
      <c r="DO309" s="76" t="str">
        <f t="shared" si="397"/>
        <v/>
      </c>
      <c r="DP309" s="76"/>
      <c r="DQ309" s="76" t="str">
        <f t="shared" si="398"/>
        <v xml:space="preserve"> </v>
      </c>
      <c r="DR309" s="76" t="str">
        <f t="shared" si="399"/>
        <v/>
      </c>
      <c r="DS309" s="76"/>
      <c r="DT309" s="76" t="str">
        <f t="shared" si="400"/>
        <v>Seis</v>
      </c>
      <c r="DU309" s="76" t="str">
        <f t="shared" si="401"/>
        <v xml:space="preserve"> Pesos</v>
      </c>
      <c r="DV309" s="76" t="str">
        <f t="shared" si="402"/>
        <v xml:space="preserve"> </v>
      </c>
      <c r="DW309" s="76" t="str">
        <f t="shared" si="403"/>
        <v/>
      </c>
      <c r="DX309" s="76"/>
      <c r="DY309" s="76"/>
      <c r="DZ309" s="76"/>
      <c r="EA309" s="76" t="str">
        <f t="shared" si="404"/>
        <v xml:space="preserve"> </v>
      </c>
      <c r="EB309" s="76"/>
      <c r="EC309" s="76"/>
      <c r="ED309" s="76" t="str">
        <f t="shared" si="405"/>
        <v xml:space="preserve"> </v>
      </c>
      <c r="EE309" s="76"/>
      <c r="EF309" s="76"/>
      <c r="EG309" s="79" t="str">
        <f t="shared" si="406"/>
        <v xml:space="preserve"> </v>
      </c>
      <c r="EH309" s="76"/>
      <c r="EI309" s="76"/>
      <c r="EJ309" s="79" t="str">
        <f t="shared" si="407"/>
        <v xml:space="preserve"> </v>
      </c>
      <c r="EK309" s="76"/>
      <c r="EL309" s="76"/>
      <c r="EM309" s="79" t="str">
        <f t="shared" si="408"/>
        <v>Trescientos Seis Pesos</v>
      </c>
      <c r="EN309" s="79"/>
      <c r="EO309" s="79" t="str">
        <f t="shared" si="409"/>
        <v xml:space="preserve"> </v>
      </c>
      <c r="EP309" s="76"/>
    </row>
    <row r="310" spans="1:146" hidden="1" x14ac:dyDescent="0.2">
      <c r="A310" s="74">
        <v>123333333</v>
      </c>
      <c r="B310" s="75" t="str">
        <f t="shared" si="339"/>
        <v>Ciento veintiTres millones Trescientos Treinta y Tres mil Trescientos Treinta y Tres Pesos M/L</v>
      </c>
      <c r="C310" s="76"/>
      <c r="D310" s="77">
        <f t="shared" si="340"/>
        <v>123333333</v>
      </c>
      <c r="E310" s="76" t="str">
        <f t="shared" si="341"/>
        <v/>
      </c>
      <c r="F310" s="76" t="str">
        <f t="shared" si="342"/>
        <v xml:space="preserve"> Pesos</v>
      </c>
      <c r="G310" s="76" t="str">
        <f t="shared" si="343"/>
        <v xml:space="preserve">  billones</v>
      </c>
      <c r="H310" s="76"/>
      <c r="I310" s="76" t="str">
        <f t="shared" si="344"/>
        <v xml:space="preserve"> Pesos</v>
      </c>
      <c r="J310" s="76" t="s">
        <v>79</v>
      </c>
      <c r="K310" s="76"/>
      <c r="L310" s="76" t="str">
        <f t="shared" si="345"/>
        <v xml:space="preserve"> y </v>
      </c>
      <c r="M310" s="76" t="str">
        <f t="shared" si="346"/>
        <v xml:space="preserve">  millones</v>
      </c>
      <c r="N310" s="76"/>
      <c r="O310" s="76" t="str">
        <f t="shared" si="347"/>
        <v xml:space="preserve"> y </v>
      </c>
      <c r="P310" s="76" t="s">
        <v>79</v>
      </c>
      <c r="Q310" s="76"/>
      <c r="R310" s="76" t="str">
        <f t="shared" si="348"/>
        <v xml:space="preserve"> y </v>
      </c>
      <c r="S310" s="76" t="str">
        <f t="shared" si="349"/>
        <v xml:space="preserve"> Pesos</v>
      </c>
      <c r="T310" s="76" t="str">
        <f t="shared" si="350"/>
        <v xml:space="preserve"> Centavos</v>
      </c>
      <c r="U310" s="76" t="str">
        <f t="shared" si="351"/>
        <v xml:space="preserve"> centavos</v>
      </c>
      <c r="V310" s="76">
        <v>15</v>
      </c>
      <c r="W310" s="76">
        <v>14</v>
      </c>
      <c r="X310" s="76">
        <v>13</v>
      </c>
      <c r="Y310" s="76">
        <v>12</v>
      </c>
      <c r="Z310" s="76">
        <v>11</v>
      </c>
      <c r="AA310" s="76">
        <v>10</v>
      </c>
      <c r="AB310" s="76">
        <v>9</v>
      </c>
      <c r="AC310" s="76">
        <f t="shared" si="417"/>
        <v>8</v>
      </c>
      <c r="AD310" s="76">
        <f t="shared" si="417"/>
        <v>7</v>
      </c>
      <c r="AE310" s="76">
        <f t="shared" si="417"/>
        <v>6</v>
      </c>
      <c r="AF310" s="76">
        <f t="shared" si="417"/>
        <v>5</v>
      </c>
      <c r="AG310" s="76">
        <f t="shared" si="417"/>
        <v>4</v>
      </c>
      <c r="AH310" s="76">
        <f t="shared" si="417"/>
        <v>3</v>
      </c>
      <c r="AI310" s="76">
        <f t="shared" si="417"/>
        <v>2</v>
      </c>
      <c r="AJ310" s="76">
        <f t="shared" si="417"/>
        <v>1</v>
      </c>
      <c r="AK310" s="76">
        <f t="shared" si="417"/>
        <v>0</v>
      </c>
      <c r="AL310" s="76">
        <f t="shared" si="417"/>
        <v>-1</v>
      </c>
      <c r="AM310" s="76">
        <f t="shared" si="417"/>
        <v>-2</v>
      </c>
      <c r="AN310" s="76"/>
      <c r="AO310" s="78">
        <f t="shared" si="413"/>
        <v>0</v>
      </c>
      <c r="AP310" s="78">
        <f t="shared" si="413"/>
        <v>0</v>
      </c>
      <c r="AQ310" s="78">
        <f t="shared" si="413"/>
        <v>0</v>
      </c>
      <c r="AR310" s="78">
        <f t="shared" si="413"/>
        <v>0</v>
      </c>
      <c r="AS310" s="78">
        <f t="shared" si="413"/>
        <v>0</v>
      </c>
      <c r="AT310" s="78">
        <f t="shared" si="413"/>
        <v>0</v>
      </c>
      <c r="AU310" s="78">
        <f t="shared" si="412"/>
        <v>1</v>
      </c>
      <c r="AV310" s="78">
        <f t="shared" si="416"/>
        <v>12</v>
      </c>
      <c r="AW310" s="78">
        <f t="shared" si="416"/>
        <v>123</v>
      </c>
      <c r="AX310" s="78">
        <f t="shared" si="416"/>
        <v>1233</v>
      </c>
      <c r="AY310" s="78">
        <f t="shared" si="416"/>
        <v>12333</v>
      </c>
      <c r="AZ310" s="78">
        <f t="shared" si="416"/>
        <v>123333</v>
      </c>
      <c r="BA310" s="78">
        <f t="shared" si="415"/>
        <v>1233333</v>
      </c>
      <c r="BB310" s="78">
        <f t="shared" si="415"/>
        <v>12333333</v>
      </c>
      <c r="BC310" s="78">
        <f t="shared" si="415"/>
        <v>123333333</v>
      </c>
      <c r="BD310" s="78">
        <f t="shared" si="415"/>
        <v>1233333330</v>
      </c>
      <c r="BE310" s="78">
        <f t="shared" si="415"/>
        <v>12333333300</v>
      </c>
      <c r="BF310" s="76"/>
      <c r="BG310" s="76">
        <f t="shared" si="352"/>
        <v>0</v>
      </c>
      <c r="BH310" s="78">
        <f t="shared" si="353"/>
        <v>0</v>
      </c>
      <c r="BI310" s="78">
        <f t="shared" si="354"/>
        <v>0</v>
      </c>
      <c r="BJ310" s="78">
        <f t="shared" si="355"/>
        <v>0</v>
      </c>
      <c r="BK310" s="78">
        <f t="shared" si="356"/>
        <v>0</v>
      </c>
      <c r="BL310" s="78">
        <f t="shared" si="357"/>
        <v>0</v>
      </c>
      <c r="BM310" s="78">
        <f t="shared" si="358"/>
        <v>100</v>
      </c>
      <c r="BN310" s="78">
        <f t="shared" si="359"/>
        <v>20</v>
      </c>
      <c r="BO310" s="78">
        <f t="shared" si="360"/>
        <v>3</v>
      </c>
      <c r="BP310" s="78">
        <f t="shared" si="361"/>
        <v>300</v>
      </c>
      <c r="BQ310" s="78">
        <f t="shared" si="362"/>
        <v>30</v>
      </c>
      <c r="BR310" s="78">
        <f t="shared" si="363"/>
        <v>3</v>
      </c>
      <c r="BS310" s="78">
        <f t="shared" si="364"/>
        <v>300</v>
      </c>
      <c r="BT310" s="78">
        <f t="shared" si="365"/>
        <v>30</v>
      </c>
      <c r="BU310" s="78">
        <f t="shared" si="366"/>
        <v>3</v>
      </c>
      <c r="BV310" s="78">
        <f t="shared" si="367"/>
        <v>0</v>
      </c>
      <c r="BW310" s="78">
        <f t="shared" si="368"/>
        <v>0</v>
      </c>
      <c r="BX310" s="76"/>
      <c r="BY310" s="76"/>
      <c r="BZ310" s="78">
        <f t="shared" si="369"/>
        <v>0</v>
      </c>
      <c r="CA310" s="78"/>
      <c r="CB310" s="78"/>
      <c r="CC310" s="78">
        <f t="shared" si="370"/>
        <v>0</v>
      </c>
      <c r="CD310" s="78"/>
      <c r="CE310" s="78"/>
      <c r="CF310" s="78">
        <f t="shared" si="371"/>
        <v>23</v>
      </c>
      <c r="CG310" s="76"/>
      <c r="CH310" s="78"/>
      <c r="CI310" s="78">
        <f t="shared" si="372"/>
        <v>33</v>
      </c>
      <c r="CJ310" s="76"/>
      <c r="CK310" s="78"/>
      <c r="CL310" s="78">
        <f t="shared" si="373"/>
        <v>33</v>
      </c>
      <c r="CM310" s="76"/>
      <c r="CN310" s="78">
        <f t="shared" si="374"/>
        <v>0</v>
      </c>
      <c r="CO310" s="76"/>
      <c r="CP310" s="76"/>
      <c r="CQ310" s="76" t="str">
        <f t="shared" si="375"/>
        <v/>
      </c>
      <c r="CR310" s="76" t="str">
        <f t="shared" si="376"/>
        <v/>
      </c>
      <c r="CS310" s="76" t="str">
        <f t="shared" si="377"/>
        <v xml:space="preserve">   billones</v>
      </c>
      <c r="CT310" s="76" t="str">
        <f t="shared" si="378"/>
        <v/>
      </c>
      <c r="CU310" s="76" t="str">
        <f t="shared" si="379"/>
        <v/>
      </c>
      <c r="CV310" s="76" t="str">
        <f t="shared" si="380"/>
        <v xml:space="preserve">  mil</v>
      </c>
      <c r="CW310" s="76" t="str">
        <f t="shared" si="381"/>
        <v xml:space="preserve">Ciento </v>
      </c>
      <c r="CX310" s="76" t="str">
        <f t="shared" si="382"/>
        <v>veinti</v>
      </c>
      <c r="CY310" s="76" t="str">
        <f t="shared" si="383"/>
        <v>Tres  millones</v>
      </c>
      <c r="CZ310" s="76" t="str">
        <f t="shared" si="384"/>
        <v xml:space="preserve">Trescientos </v>
      </c>
      <c r="DA310" s="76" t="str">
        <f t="shared" si="385"/>
        <v xml:space="preserve">Treinta y </v>
      </c>
      <c r="DB310" s="76" t="str">
        <f t="shared" si="386"/>
        <v>Tres mil</v>
      </c>
      <c r="DC310" s="76" t="str">
        <f t="shared" si="387"/>
        <v xml:space="preserve">Trescientos </v>
      </c>
      <c r="DD310" s="76" t="str">
        <f t="shared" si="388"/>
        <v xml:space="preserve">Treinta y </v>
      </c>
      <c r="DE310" s="76" t="str">
        <f t="shared" si="389"/>
        <v>Tres Pesos</v>
      </c>
      <c r="DF310" s="76" t="str">
        <f t="shared" si="390"/>
        <v xml:space="preserve">  Centavos</v>
      </c>
      <c r="DG310" s="76" t="str">
        <f t="shared" si="391"/>
        <v xml:space="preserve">  centavos</v>
      </c>
      <c r="DH310" s="76" t="str">
        <f t="shared" si="392"/>
        <v xml:space="preserve"> </v>
      </c>
      <c r="DI310" s="76" t="str">
        <f t="shared" si="393"/>
        <v/>
      </c>
      <c r="DJ310" s="76"/>
      <c r="DK310" s="76" t="str">
        <f t="shared" si="394"/>
        <v xml:space="preserve"> </v>
      </c>
      <c r="DL310" s="76" t="str">
        <f t="shared" si="395"/>
        <v/>
      </c>
      <c r="DM310" s="76"/>
      <c r="DN310" s="76" t="e">
        <f t="shared" si="396"/>
        <v>#N/A</v>
      </c>
      <c r="DO310" s="76" t="str">
        <f t="shared" si="397"/>
        <v xml:space="preserve">  millones</v>
      </c>
      <c r="DP310" s="76"/>
      <c r="DQ310" s="76" t="e">
        <f t="shared" si="398"/>
        <v>#N/A</v>
      </c>
      <c r="DR310" s="76" t="str">
        <f t="shared" si="399"/>
        <v xml:space="preserve"> mil</v>
      </c>
      <c r="DS310" s="76"/>
      <c r="DT310" s="76" t="e">
        <f t="shared" si="400"/>
        <v>#N/A</v>
      </c>
      <c r="DU310" s="76" t="str">
        <f t="shared" si="401"/>
        <v xml:space="preserve"> Pesos</v>
      </c>
      <c r="DV310" s="76" t="str">
        <f t="shared" si="402"/>
        <v xml:space="preserve"> </v>
      </c>
      <c r="DW310" s="76" t="str">
        <f t="shared" si="403"/>
        <v/>
      </c>
      <c r="DX310" s="76"/>
      <c r="DY310" s="76"/>
      <c r="DZ310" s="76"/>
      <c r="EA310" s="76" t="str">
        <f t="shared" si="404"/>
        <v xml:space="preserve"> </v>
      </c>
      <c r="EB310" s="76"/>
      <c r="EC310" s="76"/>
      <c r="ED310" s="76" t="str">
        <f t="shared" si="405"/>
        <v xml:space="preserve"> </v>
      </c>
      <c r="EE310" s="76"/>
      <c r="EF310" s="76"/>
      <c r="EG310" s="79" t="str">
        <f t="shared" si="406"/>
        <v>Ciento veintiTres  millones</v>
      </c>
      <c r="EH310" s="76"/>
      <c r="EI310" s="76"/>
      <c r="EJ310" s="79" t="str">
        <f t="shared" si="407"/>
        <v>Trescientos Treinta y Tres mil</v>
      </c>
      <c r="EK310" s="76"/>
      <c r="EL310" s="76"/>
      <c r="EM310" s="79" t="str">
        <f t="shared" si="408"/>
        <v>Trescientos Treinta y Tres Pesos</v>
      </c>
      <c r="EN310" s="79"/>
      <c r="EO310" s="79" t="str">
        <f t="shared" si="409"/>
        <v xml:space="preserve"> </v>
      </c>
      <c r="EP310" s="76"/>
    </row>
  </sheetData>
  <phoneticPr fontId="13" type="noConversion"/>
  <pageMargins left="0.75" right="0.75" top="1" bottom="1" header="0" footer="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ES77"/>
  <sheetViews>
    <sheetView workbookViewId="0">
      <selection activeCell="A8" sqref="A8"/>
    </sheetView>
  </sheetViews>
  <sheetFormatPr baseColWidth="10" defaultColWidth="9.140625" defaultRowHeight="12.75" x14ac:dyDescent="0.2"/>
  <cols>
    <col min="1" max="1" width="22.28515625" customWidth="1"/>
    <col min="2" max="2" width="81.7109375" customWidth="1"/>
    <col min="3" max="3" width="1.7109375" customWidth="1"/>
    <col min="4" max="4" width="13.7109375" customWidth="1"/>
    <col min="5" max="53" width="8.5703125" customWidth="1"/>
    <col min="54" max="54" width="9" customWidth="1"/>
    <col min="55" max="55" width="10" customWidth="1"/>
    <col min="56" max="56" width="11" customWidth="1"/>
    <col min="57" max="57" width="12" customWidth="1"/>
    <col min="58" max="110" width="8.5703125" customWidth="1"/>
    <col min="111" max="111" width="9.85546875" customWidth="1"/>
    <col min="112" max="142" width="8.5703125" customWidth="1"/>
    <col min="143" max="143" width="14.5703125" customWidth="1"/>
    <col min="144" max="144" width="6.5703125" customWidth="1"/>
    <col min="145" max="145" width="19.140625" customWidth="1"/>
    <col min="146" max="147" width="1.5703125" customWidth="1"/>
    <col min="148" max="148" width="10.28515625" hidden="1" customWidth="1"/>
    <col min="149" max="149" width="11.7109375" hidden="1" customWidth="1"/>
  </cols>
  <sheetData>
    <row r="1" spans="1:149" x14ac:dyDescent="0.2">
      <c r="A1" t="s">
        <v>74</v>
      </c>
      <c r="B1" t="s">
        <v>75</v>
      </c>
    </row>
    <row r="2" spans="1:149" x14ac:dyDescent="0.2">
      <c r="A2" t="s">
        <v>76</v>
      </c>
      <c r="B2" t="s">
        <v>77</v>
      </c>
    </row>
    <row r="3" spans="1:149" x14ac:dyDescent="0.2">
      <c r="B3" t="s">
        <v>78</v>
      </c>
    </row>
    <row r="4" spans="1:149" x14ac:dyDescent="0.2">
      <c r="A4" s="6" t="e">
        <f>+#REF!</f>
        <v>#REF!</v>
      </c>
      <c r="B4" s="1" t="e">
        <f t="shared" ref="B4:B25" si="0">TRIM(CONCATENATE($A$3,E4,EA4," ",ED4," ",EG4," ",EJ4," ",EM4,IF(SUM(BV4:BW4)=0,""," con "),EO4,$B$3))</f>
        <v>#REF!</v>
      </c>
      <c r="C4" s="2"/>
      <c r="D4" s="3" t="e">
        <f t="shared" ref="D4:D25" si="1">ABS(ROUND(A4,2))</f>
        <v>#REF!</v>
      </c>
      <c r="E4" s="2" t="e">
        <f t="shared" ref="E4:E25" si="2">IF(A4&lt;0,"menos ","")</f>
        <v>#REF!</v>
      </c>
      <c r="F4" s="2" t="e">
        <f t="shared" ref="F4:F25" si="3">IF(BI4=0,$B$1," y ")</f>
        <v>#REF!</v>
      </c>
      <c r="G4" s="2" t="e">
        <f t="shared" ref="G4:G25" si="4">IF(SUM(BJ4:BU4)=0," billones de","  billones")</f>
        <v>#REF!</v>
      </c>
      <c r="H4" s="2"/>
      <c r="I4" s="2" t="e">
        <f t="shared" ref="I4:I25" si="5">IF(BL4=0,$B$1," y ")</f>
        <v>#REF!</v>
      </c>
      <c r="J4" s="2" t="s">
        <v>79</v>
      </c>
      <c r="K4" s="2"/>
      <c r="L4" s="2" t="e">
        <f t="shared" ref="L4:L25" si="6">IF(BO4=0,$B$1," y ")</f>
        <v>#REF!</v>
      </c>
      <c r="M4" s="2" t="e">
        <f t="shared" ref="M4:M25" si="7">IF(BP4+BQ4+BR4+BS4+BT4+BU4=0," millones de","  millones")</f>
        <v>#REF!</v>
      </c>
      <c r="N4" s="2"/>
      <c r="O4" s="2" t="e">
        <f t="shared" ref="O4:O25" si="8">IF(BR4=0,$B$1," y ")</f>
        <v>#REF!</v>
      </c>
      <c r="P4" s="2" t="s">
        <v>79</v>
      </c>
      <c r="Q4" s="2"/>
      <c r="R4" s="2" t="e">
        <f t="shared" ref="R4:R25" si="9">IF(BU4=0,$B$1," y ")</f>
        <v>#REF!</v>
      </c>
      <c r="S4" s="2" t="e">
        <f t="shared" ref="S4:S25" si="10">IF(BC4=1,$A$1,$B$1)</f>
        <v>#REF!</v>
      </c>
      <c r="T4" s="2" t="e">
        <f t="shared" ref="T4:T25" si="11">IF(BW4=0,$B$2," y ")</f>
        <v>#REF!</v>
      </c>
      <c r="U4" s="2" t="e">
        <f t="shared" ref="U4:U25" si="12">IF(SUM(BV4:BW4)=1,$A$2," centavos")</f>
        <v>#REF!</v>
      </c>
      <c r="V4" s="2">
        <v>15</v>
      </c>
      <c r="W4" s="2">
        <v>14</v>
      </c>
      <c r="X4" s="2">
        <v>13</v>
      </c>
      <c r="Y4" s="2">
        <v>12</v>
      </c>
      <c r="Z4" s="2">
        <v>11</v>
      </c>
      <c r="AA4" s="2">
        <v>10</v>
      </c>
      <c r="AB4" s="2">
        <v>9</v>
      </c>
      <c r="AC4" s="2">
        <f t="shared" ref="AC4:AM4" si="13">AB4-1</f>
        <v>8</v>
      </c>
      <c r="AD4" s="2">
        <f t="shared" si="13"/>
        <v>7</v>
      </c>
      <c r="AE4" s="2">
        <f t="shared" si="13"/>
        <v>6</v>
      </c>
      <c r="AF4" s="2">
        <f t="shared" si="13"/>
        <v>5</v>
      </c>
      <c r="AG4" s="2">
        <f t="shared" si="13"/>
        <v>4</v>
      </c>
      <c r="AH4" s="2">
        <f t="shared" si="13"/>
        <v>3</v>
      </c>
      <c r="AI4" s="2">
        <f t="shared" si="13"/>
        <v>2</v>
      </c>
      <c r="AJ4" s="2">
        <f t="shared" si="13"/>
        <v>1</v>
      </c>
      <c r="AK4" s="2">
        <f t="shared" si="13"/>
        <v>0</v>
      </c>
      <c r="AL4" s="2">
        <f t="shared" si="13"/>
        <v>-1</v>
      </c>
      <c r="AM4" s="2">
        <f t="shared" si="13"/>
        <v>-2</v>
      </c>
      <c r="AN4" s="2"/>
      <c r="AO4" s="4" t="e">
        <f t="shared" ref="AO4:AO25" si="14">INT($D4/10^W4)</f>
        <v>#REF!</v>
      </c>
      <c r="AP4" s="4" t="e">
        <f t="shared" ref="AP4:AP25" si="15">INT($D4/10^X4)</f>
        <v>#REF!</v>
      </c>
      <c r="AQ4" s="4" t="e">
        <f t="shared" ref="AQ4:AQ25" si="16">INT($D4/10^Y4)</f>
        <v>#REF!</v>
      </c>
      <c r="AR4" s="4" t="e">
        <f t="shared" ref="AR4:AR25" si="17">INT($D4/10^Z4)</f>
        <v>#REF!</v>
      </c>
      <c r="AS4" s="4" t="e">
        <f t="shared" ref="AS4:AS25" si="18">INT($D4/10^AA4)</f>
        <v>#REF!</v>
      </c>
      <c r="AT4" s="4" t="e">
        <f t="shared" ref="AT4:AT25" si="19">INT($D4/10^AB4)</f>
        <v>#REF!</v>
      </c>
      <c r="AU4" s="4" t="e">
        <f t="shared" ref="AU4:AU25" si="20">INT($D4/10^AC4)</f>
        <v>#REF!</v>
      </c>
      <c r="AV4" s="4" t="e">
        <f t="shared" ref="AV4:AV25" si="21">INT($D4/10^AD4)</f>
        <v>#REF!</v>
      </c>
      <c r="AW4" s="4" t="e">
        <f t="shared" ref="AW4:AW25" si="22">INT($D4/10^AE4)</f>
        <v>#REF!</v>
      </c>
      <c r="AX4" s="4" t="e">
        <f t="shared" ref="AX4:AX25" si="23">INT($D4/10^AF4)</f>
        <v>#REF!</v>
      </c>
      <c r="AY4" s="4" t="e">
        <f t="shared" ref="AY4:AY25" si="24">INT($D4/10^AG4)</f>
        <v>#REF!</v>
      </c>
      <c r="AZ4" s="4" t="e">
        <f t="shared" ref="AZ4:AZ25" si="25">INT($D4/10^AH4)</f>
        <v>#REF!</v>
      </c>
      <c r="BA4" s="4" t="e">
        <f t="shared" ref="BA4:BA25" si="26">INT($D4/10^AI4)</f>
        <v>#REF!</v>
      </c>
      <c r="BB4" s="4" t="e">
        <f t="shared" ref="BB4:BB25" si="27">INT($D4/10^AJ4)</f>
        <v>#REF!</v>
      </c>
      <c r="BC4" s="4" t="e">
        <f t="shared" ref="BC4:BC25" si="28">INT($D4/10^AK4)</f>
        <v>#REF!</v>
      </c>
      <c r="BD4" s="4" t="e">
        <f t="shared" ref="BD4:BD25" si="29">INT($D4/10^AL4)</f>
        <v>#REF!</v>
      </c>
      <c r="BE4" s="4" t="e">
        <f t="shared" ref="BE4:BE25" si="30">INT($D4/10^AM4)</f>
        <v>#REF!</v>
      </c>
      <c r="BF4" s="2"/>
      <c r="BG4" s="2" t="e">
        <f t="shared" ref="BG4:BG25" si="31">(AO4-AN4*10)*100</f>
        <v>#REF!</v>
      </c>
      <c r="BH4" s="4" t="e">
        <f t="shared" ref="BH4:BH25" si="32">(AP4-AO4*10)*10</f>
        <v>#REF!</v>
      </c>
      <c r="BI4" s="4" t="e">
        <f t="shared" ref="BI4:BI25" si="33">AQ4-AP4*10</f>
        <v>#REF!</v>
      </c>
      <c r="BJ4" s="4" t="e">
        <f t="shared" ref="BJ4:BJ25" si="34">(AR4-AQ4*10)*100</f>
        <v>#REF!</v>
      </c>
      <c r="BK4" s="4" t="e">
        <f t="shared" ref="BK4:BK25" si="35">(AS4-AR4*10)*10</f>
        <v>#REF!</v>
      </c>
      <c r="BL4" s="4" t="e">
        <f t="shared" ref="BL4:BL25" si="36">AT4-AS4*10</f>
        <v>#REF!</v>
      </c>
      <c r="BM4" s="4" t="e">
        <f t="shared" ref="BM4:BM25" si="37">(AU4-AT4*10)*100</f>
        <v>#REF!</v>
      </c>
      <c r="BN4" s="4" t="e">
        <f t="shared" ref="BN4:BN25" si="38">(AV4-AU4*10)*10</f>
        <v>#REF!</v>
      </c>
      <c r="BO4" s="4" t="e">
        <f t="shared" ref="BO4:BO25" si="39">AW4-AV4*10</f>
        <v>#REF!</v>
      </c>
      <c r="BP4" s="4" t="e">
        <f t="shared" ref="BP4:BP25" si="40">(AX4-AW4*10)*100</f>
        <v>#REF!</v>
      </c>
      <c r="BQ4" s="4" t="e">
        <f t="shared" ref="BQ4:BQ25" si="41">(AY4-AX4*10)*10</f>
        <v>#REF!</v>
      </c>
      <c r="BR4" s="4" t="e">
        <f t="shared" ref="BR4:BR25" si="42">AZ4-AY4*10</f>
        <v>#REF!</v>
      </c>
      <c r="BS4" s="4" t="e">
        <f t="shared" ref="BS4:BS25" si="43">(BA4-AZ4*10)*100</f>
        <v>#REF!</v>
      </c>
      <c r="BT4" s="4" t="e">
        <f t="shared" ref="BT4:BT25" si="44">(BB4-BA4*10)*10</f>
        <v>#REF!</v>
      </c>
      <c r="BU4" s="4" t="e">
        <f t="shared" ref="BU4:BU25" si="45">BC4-BB4*10</f>
        <v>#REF!</v>
      </c>
      <c r="BV4" s="4" t="e">
        <f t="shared" ref="BV4:BV25" si="46">(BD4-BC4*10)*10</f>
        <v>#REF!</v>
      </c>
      <c r="BW4" s="4" t="e">
        <f t="shared" ref="BW4:BW25" si="47">BE4-BD4*10</f>
        <v>#REF!</v>
      </c>
      <c r="BX4" s="2"/>
      <c r="BY4" s="2"/>
      <c r="BZ4" s="4" t="e">
        <f t="shared" ref="BZ4:BZ25" si="48">BI4+BH4</f>
        <v>#REF!</v>
      </c>
      <c r="CA4" s="4"/>
      <c r="CB4" s="4"/>
      <c r="CC4" s="4" t="e">
        <f t="shared" ref="CC4:CC25" si="49">BL4+BK4</f>
        <v>#REF!</v>
      </c>
      <c r="CD4" s="4"/>
      <c r="CE4" s="4"/>
      <c r="CF4" s="4" t="e">
        <f t="shared" ref="CF4:CF25" si="50">BO4+BN4</f>
        <v>#REF!</v>
      </c>
      <c r="CG4" s="2"/>
      <c r="CH4" s="4"/>
      <c r="CI4" s="4" t="e">
        <f t="shared" ref="CI4:CI25" si="51">BR4+BQ4</f>
        <v>#REF!</v>
      </c>
      <c r="CJ4" s="2"/>
      <c r="CK4" s="4"/>
      <c r="CL4" s="4" t="e">
        <f t="shared" ref="CL4:CL25" si="52">BU4+BT4</f>
        <v>#REF!</v>
      </c>
      <c r="CM4" s="2"/>
      <c r="CN4" s="4" t="e">
        <f t="shared" ref="CN4:CN25" si="53">BW4+BV4</f>
        <v>#REF!</v>
      </c>
      <c r="CO4" s="2"/>
      <c r="CP4" s="2"/>
      <c r="CQ4" s="2" t="e">
        <f t="shared" ref="CQ4:CQ25" si="54">IF(RIGHT(AQ4,3)="100","cien",IF(AO4&gt;0,CONCATENATE(VLOOKUP(BG4,$ER$5:$ES$57,2,FALSE),E4),""))</f>
        <v>#REF!</v>
      </c>
      <c r="CR4" s="2" t="e">
        <f t="shared" ref="CR4:CR25" si="55">IF(BH4=20,"veinti",IF(AP4&gt;0,CONCATENATE(VLOOKUP(BH4,$ER$5:$ES$57,2,FALSE),F4),""))</f>
        <v>#REF!</v>
      </c>
      <c r="CS4" s="2" t="e">
        <f t="shared" ref="CS4:CS25" si="56">CONCATENATE(VLOOKUP(BI4,$ER$5:$ES$57,2,FALSE),G4)</f>
        <v>#REF!</v>
      </c>
      <c r="CT4" s="2" t="e">
        <f t="shared" ref="CT4:CT25" si="57">IF(RIGHT(AT4,3)="100","cien",IF(AR4&gt;0,CONCATENATE(VLOOKUP(BJ4,$ER$5:$ES$57,2,FALSE),H4),""))</f>
        <v>#REF!</v>
      </c>
      <c r="CU4" s="2" t="e">
        <f t="shared" ref="CU4:CU25" si="58">IF(BK4=20,"veinti",IF(AS4&gt;0,CONCATENATE(VLOOKUP(BK4,$ER$5:$ES$57,2,FALSE),I4),""))</f>
        <v>#REF!</v>
      </c>
      <c r="CV4" s="2" t="e">
        <f t="shared" ref="CV4:CV25" si="59">CONCATENATE(VLOOKUP(BL4,$ER$5:$ES$57,2,FALSE),J4)</f>
        <v>#REF!</v>
      </c>
      <c r="CW4" s="2" t="e">
        <f t="shared" ref="CW4:CW25" si="60">IF(RIGHT(AW4,3)="100","cien",IF(AU4&gt;0,CONCATENATE(VLOOKUP(BM4,$ER$5:$ES$57,2,FALSE),K4),""))</f>
        <v>#REF!</v>
      </c>
      <c r="CX4" s="2" t="e">
        <f t="shared" ref="CX4:CX25" si="61">IF(BN4=20,"veinti",IF(AV4&gt;0,CONCATENATE(VLOOKUP(BN4,$ER$5:$ES$57,2,FALSE),L4),""))</f>
        <v>#REF!</v>
      </c>
      <c r="CY4" s="2" t="e">
        <f t="shared" ref="CY4:CY25" si="62">CONCATENATE(VLOOKUP(BO4,$ER$5:$ES$57,2,FALSE),M4)</f>
        <v>#REF!</v>
      </c>
      <c r="CZ4" s="2" t="e">
        <f t="shared" ref="CZ4:CZ25" si="63">IF(RIGHT(AZ4,3)="100","cien",IF(AX4&gt;0,CONCATENATE(VLOOKUP(BP4,$ER$5:$ES$57,2,FALSE),N4),""))</f>
        <v>#REF!</v>
      </c>
      <c r="DA4" s="2" t="e">
        <f t="shared" ref="DA4:DA25" si="64">IF(BQ4=20,"veinti",IF(AY4&gt;0,CONCATENATE(VLOOKUP(BQ4,$ER$5:$ES$57,2,FALSE),O4),""))</f>
        <v>#REF!</v>
      </c>
      <c r="DB4" s="2" t="e">
        <f t="shared" ref="DB4:DB25" si="65">CONCATENATE(VLOOKUP(BR4,$ER$5:$ES$57,2,FALSE),P4)</f>
        <v>#REF!</v>
      </c>
      <c r="DC4" s="2" t="e">
        <f t="shared" ref="DC4:DC25" si="66">IF(RIGHT(BC4,3)="100","cien",IF(BA4&gt;0,CONCATENATE(VLOOKUP(BS4,$ER$5:$ES$57,2,FALSE),Q4),""))</f>
        <v>#REF!</v>
      </c>
      <c r="DD4" s="2" t="e">
        <f t="shared" ref="DD4:DD25" si="67">IF(BT4=20,"veinti",IF(BB4&gt;0,CONCATENATE(VLOOKUP(BT4,$ER$5:$ES$57,2,FALSE),R4),""))</f>
        <v>#REF!</v>
      </c>
      <c r="DE4" s="2" t="e">
        <f t="shared" ref="DE4:DE25" si="68">CONCATENATE(VLOOKUP(BU4,$ER$5:$ES$57,2,FALSE),S4)</f>
        <v>#REF!</v>
      </c>
      <c r="DF4" s="2" t="e">
        <f t="shared" ref="DF4:DF25" si="69">IF(BV4=20,"veinti",IF(BD4&gt;0,CONCATENATE(VLOOKUP(BV4,$ER$5:$ES$57,2,FALSE),T4),""))</f>
        <v>#REF!</v>
      </c>
      <c r="DG4" s="2" t="e">
        <f t="shared" ref="DG4:DG25" si="70">CONCATENATE(VLOOKUP(BW4,$ER$5:$ES$57,2,FALSE),U4)</f>
        <v>#REF!</v>
      </c>
      <c r="DH4" s="2" t="e">
        <f t="shared" ref="DH4:DH25" si="71">VLOOKUP(BZ4,$ER$5:$ES$57,2,FALSE)</f>
        <v>#REF!</v>
      </c>
      <c r="DI4" s="2" t="e">
        <f t="shared" ref="DI4:DI25" si="72">IF(AQ4=0,"",IF(SUM(BJ4:BU4)=0,IF(AQ4=1," billón de","  billones de"),IF(AQ4=1," billón","  billones")))</f>
        <v>#REF!</v>
      </c>
      <c r="DJ4" s="2"/>
      <c r="DK4" s="2" t="e">
        <f t="shared" ref="DK4:DK25" si="73">VLOOKUP(CC4,$ER$5:$ES$57,2,FALSE)</f>
        <v>#REF!</v>
      </c>
      <c r="DL4" s="2" t="e">
        <f t="shared" ref="DL4:DL25" si="74">IF(BL4+BK4+BJ4=0,""," mil")</f>
        <v>#REF!</v>
      </c>
      <c r="DM4" s="2"/>
      <c r="DN4" s="2" t="e">
        <f t="shared" ref="DN4:DN25" si="75">VLOOKUP(CF4,$ER$5:$ES$57,2,FALSE)</f>
        <v>#REF!</v>
      </c>
      <c r="DO4" s="2" t="e">
        <f t="shared" ref="DO4:DO25" si="76">IF(SUM(BJ4:BO4)=0,"",IF(AW4=0,"",IF(BP4+BQ4+BR4+BS4+BT4+BU4=0,IF(AW4=1," millón de","  millones de"),IF(AW4=1," millón","  millones"))))</f>
        <v>#REF!</v>
      </c>
      <c r="DP4" s="2"/>
      <c r="DQ4" s="2" t="e">
        <f t="shared" ref="DQ4:DQ25" si="77">VLOOKUP(CI4,$ER$5:$ES$57,2,FALSE)</f>
        <v>#REF!</v>
      </c>
      <c r="DR4" s="2" t="e">
        <f t="shared" ref="DR4:DR25" si="78">IF(BR4+BQ4+BP4=0,""," mil")</f>
        <v>#REF!</v>
      </c>
      <c r="DS4" s="2"/>
      <c r="DT4" s="2" t="e">
        <f t="shared" ref="DT4:DT25" si="79">IF(BC4=0,"cero",VLOOKUP(CL4,$ER$5:$ES$57,2,FALSE))</f>
        <v>#REF!</v>
      </c>
      <c r="DU4" s="2" t="e">
        <f t="shared" ref="DU4:DU25" si="80">IF(BC4=1,$A$1,$B$1)</f>
        <v>#REF!</v>
      </c>
      <c r="DV4" s="2" t="e">
        <f t="shared" ref="DV4:DV25" si="81">IF(BE4=0,"",VLOOKUP(CN4,$ER$5:$ES$57,2,FALSE))</f>
        <v>#REF!</v>
      </c>
      <c r="DW4" s="2" t="e">
        <f t="shared" ref="DW4:DW25" si="82">IF(SUM(BV4:BW4)=0,"",IF(SUM(BV4:BW4)=1,$A$2," centavos"))</f>
        <v>#REF!</v>
      </c>
      <c r="DX4" s="2"/>
      <c r="DY4" s="2"/>
      <c r="DZ4" s="2"/>
      <c r="EA4" s="2" t="e">
        <f t="shared" ref="EA4:EA25" si="83">CONCATENATE(CQ4,IF(ISERROR(DH4),CONCATENATE(CR4,CS4),CONCATENATE(DH4,DI4)))</f>
        <v>#REF!</v>
      </c>
      <c r="EB4" s="2"/>
      <c r="EC4" s="2"/>
      <c r="ED4" s="2" t="e">
        <f t="shared" ref="ED4:ED25" si="84">CONCATENATE(CT4,IF(ISERROR(DK4),CONCATENATE(CU4,CV4),CONCATENATE(DK4,DL4)))</f>
        <v>#REF!</v>
      </c>
      <c r="EE4" s="2"/>
      <c r="EF4" s="2"/>
      <c r="EG4" s="5" t="e">
        <f t="shared" ref="EG4:EG25" si="85">CONCATENATE(CW4,IF(ISERROR(DN4),CONCATENATE(CX4,CY4),CONCATENATE(DN4,DO4)))</f>
        <v>#REF!</v>
      </c>
      <c r="EH4" s="2"/>
      <c r="EI4" s="2"/>
      <c r="EJ4" s="5" t="e">
        <f t="shared" ref="EJ4:EJ25" si="86">CONCATENATE(CZ4,IF(ISERROR(DQ4),CONCATENATE(DA4,DB4),CONCATENATE(DQ4,DR4)))</f>
        <v>#REF!</v>
      </c>
      <c r="EK4" s="2"/>
      <c r="EL4" s="2"/>
      <c r="EM4" s="5" t="e">
        <f t="shared" ref="EM4:EM25" si="87">CONCATENATE(DC4,IF(ISERROR(DT4),CONCATENATE(DD4,DE4),CONCATENATE(DT4,DU4)))</f>
        <v>#REF!</v>
      </c>
      <c r="EN4" s="5"/>
      <c r="EO4" s="5" t="e">
        <f t="shared" ref="EO4:EO25" si="88">CONCATENATE(IF(ISERROR(DV4),CONCATENATE(DF4,DG4),CONCATENATE(DV4,DW4)))</f>
        <v>#REF!</v>
      </c>
      <c r="EP4" s="2"/>
      <c r="ER4" t="s">
        <v>80</v>
      </c>
      <c r="ES4" t="s">
        <v>81</v>
      </c>
    </row>
    <row r="5" spans="1:149" x14ac:dyDescent="0.2">
      <c r="A5" s="6">
        <v>0</v>
      </c>
      <c r="B5" s="1" t="str">
        <f t="shared" si="0"/>
        <v>cero pesos M/L</v>
      </c>
      <c r="C5" s="2"/>
      <c r="D5" s="3">
        <f t="shared" si="1"/>
        <v>0</v>
      </c>
      <c r="E5" s="2" t="str">
        <f t="shared" si="2"/>
        <v/>
      </c>
      <c r="F5" s="2" t="str">
        <f t="shared" si="3"/>
        <v xml:space="preserve"> pesos</v>
      </c>
      <c r="G5" s="2" t="str">
        <f t="shared" si="4"/>
        <v xml:space="preserve"> billones de</v>
      </c>
      <c r="H5" s="2"/>
      <c r="I5" s="2" t="str">
        <f t="shared" si="5"/>
        <v xml:space="preserve"> pesos</v>
      </c>
      <c r="J5" s="2" t="s">
        <v>79</v>
      </c>
      <c r="K5" s="2"/>
      <c r="L5" s="2" t="str">
        <f t="shared" si="6"/>
        <v xml:space="preserve"> pesos</v>
      </c>
      <c r="M5" s="2" t="str">
        <f t="shared" si="7"/>
        <v xml:space="preserve"> millones de</v>
      </c>
      <c r="N5" s="2"/>
      <c r="O5" s="2" t="str">
        <f t="shared" si="8"/>
        <v xml:space="preserve"> pesos</v>
      </c>
      <c r="P5" s="2" t="s">
        <v>79</v>
      </c>
      <c r="Q5" s="2"/>
      <c r="R5" s="2" t="str">
        <f t="shared" si="9"/>
        <v xml:space="preserve"> pesos</v>
      </c>
      <c r="S5" s="2" t="str">
        <f t="shared" si="10"/>
        <v xml:space="preserve"> pesos</v>
      </c>
      <c r="T5" s="2" t="str">
        <f t="shared" si="11"/>
        <v xml:space="preserve"> centavos</v>
      </c>
      <c r="U5" s="2" t="str">
        <f t="shared" si="12"/>
        <v xml:space="preserve"> centavos</v>
      </c>
      <c r="V5" s="2">
        <v>15</v>
      </c>
      <c r="W5" s="2">
        <v>14</v>
      </c>
      <c r="X5" s="2">
        <v>13</v>
      </c>
      <c r="Y5" s="2">
        <v>12</v>
      </c>
      <c r="Z5" s="2">
        <v>11</v>
      </c>
      <c r="AA5" s="2">
        <v>10</v>
      </c>
      <c r="AB5" s="2">
        <v>9</v>
      </c>
      <c r="AC5" s="2">
        <f t="shared" ref="AC5:AM5" si="89">AB5-1</f>
        <v>8</v>
      </c>
      <c r="AD5" s="2">
        <f t="shared" si="89"/>
        <v>7</v>
      </c>
      <c r="AE5" s="2">
        <f t="shared" si="89"/>
        <v>6</v>
      </c>
      <c r="AF5" s="2">
        <f t="shared" si="89"/>
        <v>5</v>
      </c>
      <c r="AG5" s="2">
        <f t="shared" si="89"/>
        <v>4</v>
      </c>
      <c r="AH5" s="2">
        <f t="shared" si="89"/>
        <v>3</v>
      </c>
      <c r="AI5" s="2">
        <f t="shared" si="89"/>
        <v>2</v>
      </c>
      <c r="AJ5" s="2">
        <f t="shared" si="89"/>
        <v>1</v>
      </c>
      <c r="AK5" s="2">
        <f t="shared" si="89"/>
        <v>0</v>
      </c>
      <c r="AL5" s="2">
        <f t="shared" si="89"/>
        <v>-1</v>
      </c>
      <c r="AM5" s="2">
        <f t="shared" si="89"/>
        <v>-2</v>
      </c>
      <c r="AN5" s="2"/>
      <c r="AO5" s="4">
        <f t="shared" si="14"/>
        <v>0</v>
      </c>
      <c r="AP5" s="4">
        <f t="shared" si="15"/>
        <v>0</v>
      </c>
      <c r="AQ5" s="4">
        <f t="shared" si="16"/>
        <v>0</v>
      </c>
      <c r="AR5" s="4">
        <f t="shared" si="17"/>
        <v>0</v>
      </c>
      <c r="AS5" s="4">
        <f t="shared" si="18"/>
        <v>0</v>
      </c>
      <c r="AT5" s="4">
        <f t="shared" si="19"/>
        <v>0</v>
      </c>
      <c r="AU5" s="4">
        <f t="shared" si="20"/>
        <v>0</v>
      </c>
      <c r="AV5" s="4">
        <f t="shared" si="21"/>
        <v>0</v>
      </c>
      <c r="AW5" s="4">
        <f t="shared" si="22"/>
        <v>0</v>
      </c>
      <c r="AX5" s="4">
        <f t="shared" si="23"/>
        <v>0</v>
      </c>
      <c r="AY5" s="4">
        <f t="shared" si="24"/>
        <v>0</v>
      </c>
      <c r="AZ5" s="4">
        <f t="shared" si="25"/>
        <v>0</v>
      </c>
      <c r="BA5" s="4">
        <f t="shared" si="26"/>
        <v>0</v>
      </c>
      <c r="BB5" s="4">
        <f t="shared" si="27"/>
        <v>0</v>
      </c>
      <c r="BC5" s="4">
        <f t="shared" si="28"/>
        <v>0</v>
      </c>
      <c r="BD5" s="4">
        <f t="shared" si="29"/>
        <v>0</v>
      </c>
      <c r="BE5" s="4">
        <f t="shared" si="30"/>
        <v>0</v>
      </c>
      <c r="BF5" s="2"/>
      <c r="BG5" s="2">
        <f t="shared" si="31"/>
        <v>0</v>
      </c>
      <c r="BH5" s="4">
        <f t="shared" si="32"/>
        <v>0</v>
      </c>
      <c r="BI5" s="4">
        <f t="shared" si="33"/>
        <v>0</v>
      </c>
      <c r="BJ5" s="4">
        <f t="shared" si="34"/>
        <v>0</v>
      </c>
      <c r="BK5" s="4">
        <f t="shared" si="35"/>
        <v>0</v>
      </c>
      <c r="BL5" s="4">
        <f t="shared" si="36"/>
        <v>0</v>
      </c>
      <c r="BM5" s="4">
        <f t="shared" si="37"/>
        <v>0</v>
      </c>
      <c r="BN5" s="4">
        <f t="shared" si="38"/>
        <v>0</v>
      </c>
      <c r="BO5" s="4">
        <f t="shared" si="39"/>
        <v>0</v>
      </c>
      <c r="BP5" s="4">
        <f t="shared" si="40"/>
        <v>0</v>
      </c>
      <c r="BQ5" s="4">
        <f t="shared" si="41"/>
        <v>0</v>
      </c>
      <c r="BR5" s="4">
        <f t="shared" si="42"/>
        <v>0</v>
      </c>
      <c r="BS5" s="4">
        <f t="shared" si="43"/>
        <v>0</v>
      </c>
      <c r="BT5" s="4">
        <f t="shared" si="44"/>
        <v>0</v>
      </c>
      <c r="BU5" s="4">
        <f t="shared" si="45"/>
        <v>0</v>
      </c>
      <c r="BV5" s="4">
        <f t="shared" si="46"/>
        <v>0</v>
      </c>
      <c r="BW5" s="4">
        <f t="shared" si="47"/>
        <v>0</v>
      </c>
      <c r="BX5" s="2"/>
      <c r="BY5" s="2"/>
      <c r="BZ5" s="4">
        <f t="shared" si="48"/>
        <v>0</v>
      </c>
      <c r="CA5" s="4"/>
      <c r="CB5" s="4"/>
      <c r="CC5" s="4">
        <f t="shared" si="49"/>
        <v>0</v>
      </c>
      <c r="CD5" s="4"/>
      <c r="CE5" s="4"/>
      <c r="CF5" s="4">
        <f t="shared" si="50"/>
        <v>0</v>
      </c>
      <c r="CG5" s="2"/>
      <c r="CH5" s="4"/>
      <c r="CI5" s="4">
        <f t="shared" si="51"/>
        <v>0</v>
      </c>
      <c r="CJ5" s="2"/>
      <c r="CK5" s="4"/>
      <c r="CL5" s="4">
        <f t="shared" si="52"/>
        <v>0</v>
      </c>
      <c r="CM5" s="2"/>
      <c r="CN5" s="4">
        <f t="shared" si="53"/>
        <v>0</v>
      </c>
      <c r="CO5" s="2"/>
      <c r="CP5" s="2"/>
      <c r="CQ5" s="2" t="str">
        <f t="shared" si="54"/>
        <v/>
      </c>
      <c r="CR5" s="2" t="str">
        <f t="shared" si="55"/>
        <v/>
      </c>
      <c r="CS5" s="2" t="str">
        <f t="shared" si="56"/>
        <v xml:space="preserve">  billones de</v>
      </c>
      <c r="CT5" s="2" t="str">
        <f t="shared" si="57"/>
        <v/>
      </c>
      <c r="CU5" s="2" t="str">
        <f t="shared" si="58"/>
        <v/>
      </c>
      <c r="CV5" s="2" t="str">
        <f t="shared" si="59"/>
        <v xml:space="preserve">  mil</v>
      </c>
      <c r="CW5" s="2" t="str">
        <f t="shared" si="60"/>
        <v/>
      </c>
      <c r="CX5" s="2" t="str">
        <f t="shared" si="61"/>
        <v/>
      </c>
      <c r="CY5" s="2" t="str">
        <f t="shared" si="62"/>
        <v xml:space="preserve">  millones de</v>
      </c>
      <c r="CZ5" s="2" t="str">
        <f t="shared" si="63"/>
        <v/>
      </c>
      <c r="DA5" s="2" t="str">
        <f t="shared" si="64"/>
        <v/>
      </c>
      <c r="DB5" s="2" t="str">
        <f t="shared" si="65"/>
        <v xml:space="preserve">  mil</v>
      </c>
      <c r="DC5" s="2" t="str">
        <f t="shared" si="66"/>
        <v/>
      </c>
      <c r="DD5" s="2" t="str">
        <f t="shared" si="67"/>
        <v/>
      </c>
      <c r="DE5" s="2" t="str">
        <f t="shared" si="68"/>
        <v xml:space="preserve">  pesos</v>
      </c>
      <c r="DF5" s="2" t="str">
        <f t="shared" si="69"/>
        <v/>
      </c>
      <c r="DG5" s="2" t="str">
        <f t="shared" si="70"/>
        <v xml:space="preserve">  centavos</v>
      </c>
      <c r="DH5" s="2" t="str">
        <f t="shared" si="71"/>
        <v xml:space="preserve"> </v>
      </c>
      <c r="DI5" s="2" t="str">
        <f t="shared" si="72"/>
        <v/>
      </c>
      <c r="DJ5" s="2"/>
      <c r="DK5" s="2" t="str">
        <f t="shared" si="73"/>
        <v xml:space="preserve"> </v>
      </c>
      <c r="DL5" s="2" t="str">
        <f t="shared" si="74"/>
        <v/>
      </c>
      <c r="DM5" s="2"/>
      <c r="DN5" s="2" t="str">
        <f t="shared" si="75"/>
        <v xml:space="preserve"> </v>
      </c>
      <c r="DO5" s="2" t="str">
        <f t="shared" si="76"/>
        <v/>
      </c>
      <c r="DP5" s="2"/>
      <c r="DQ5" s="2" t="str">
        <f t="shared" si="77"/>
        <v xml:space="preserve"> </v>
      </c>
      <c r="DR5" s="2" t="str">
        <f t="shared" si="78"/>
        <v/>
      </c>
      <c r="DS5" s="2"/>
      <c r="DT5" s="2" t="str">
        <f t="shared" si="79"/>
        <v>cero</v>
      </c>
      <c r="DU5" s="2" t="str">
        <f t="shared" si="80"/>
        <v xml:space="preserve"> pesos</v>
      </c>
      <c r="DV5" s="2" t="str">
        <f t="shared" si="81"/>
        <v/>
      </c>
      <c r="DW5" s="2" t="str">
        <f t="shared" si="82"/>
        <v/>
      </c>
      <c r="DX5" s="2"/>
      <c r="DY5" s="2"/>
      <c r="DZ5" s="2"/>
      <c r="EA5" s="2" t="str">
        <f t="shared" si="83"/>
        <v xml:space="preserve"> </v>
      </c>
      <c r="EB5" s="2"/>
      <c r="EC5" s="2"/>
      <c r="ED5" s="2" t="str">
        <f t="shared" si="84"/>
        <v xml:space="preserve"> </v>
      </c>
      <c r="EE5" s="2"/>
      <c r="EF5" s="2"/>
      <c r="EG5" s="5" t="str">
        <f t="shared" si="85"/>
        <v xml:space="preserve"> </v>
      </c>
      <c r="EH5" s="2"/>
      <c r="EI5" s="2"/>
      <c r="EJ5" s="5" t="str">
        <f t="shared" si="86"/>
        <v xml:space="preserve"> </v>
      </c>
      <c r="EK5" s="2"/>
      <c r="EL5" s="2"/>
      <c r="EM5" s="5" t="str">
        <f t="shared" si="87"/>
        <v>cero pesos</v>
      </c>
      <c r="EN5" s="5"/>
      <c r="EO5" s="5" t="str">
        <f t="shared" si="88"/>
        <v/>
      </c>
      <c r="EP5" s="2"/>
      <c r="ER5">
        <v>0</v>
      </c>
      <c r="ES5" t="s">
        <v>82</v>
      </c>
    </row>
    <row r="6" spans="1:149" x14ac:dyDescent="0.2">
      <c r="A6" s="6">
        <v>0</v>
      </c>
      <c r="B6" s="1" t="str">
        <f t="shared" si="0"/>
        <v>cero pesos M/L</v>
      </c>
      <c r="C6" s="2"/>
      <c r="D6" s="3">
        <f t="shared" si="1"/>
        <v>0</v>
      </c>
      <c r="E6" s="2" t="str">
        <f t="shared" si="2"/>
        <v/>
      </c>
      <c r="F6" s="2" t="str">
        <f t="shared" si="3"/>
        <v xml:space="preserve"> pesos</v>
      </c>
      <c r="G6" s="2" t="str">
        <f t="shared" si="4"/>
        <v xml:space="preserve"> billones de</v>
      </c>
      <c r="H6" s="2"/>
      <c r="I6" s="2" t="str">
        <f t="shared" si="5"/>
        <v xml:space="preserve"> pesos</v>
      </c>
      <c r="J6" s="2" t="s">
        <v>79</v>
      </c>
      <c r="K6" s="2"/>
      <c r="L6" s="2" t="str">
        <f t="shared" si="6"/>
        <v xml:space="preserve"> pesos</v>
      </c>
      <c r="M6" s="2" t="str">
        <f t="shared" si="7"/>
        <v xml:space="preserve"> millones de</v>
      </c>
      <c r="N6" s="2"/>
      <c r="O6" s="2" t="str">
        <f t="shared" si="8"/>
        <v xml:space="preserve"> pesos</v>
      </c>
      <c r="P6" s="2" t="s">
        <v>79</v>
      </c>
      <c r="Q6" s="2"/>
      <c r="R6" s="2" t="str">
        <f t="shared" si="9"/>
        <v xml:space="preserve"> pesos</v>
      </c>
      <c r="S6" s="2" t="str">
        <f t="shared" si="10"/>
        <v xml:space="preserve"> pesos</v>
      </c>
      <c r="T6" s="2" t="str">
        <f t="shared" si="11"/>
        <v xml:space="preserve"> centavos</v>
      </c>
      <c r="U6" s="2" t="str">
        <f t="shared" si="12"/>
        <v xml:space="preserve"> centavos</v>
      </c>
      <c r="V6" s="2">
        <v>15</v>
      </c>
      <c r="W6" s="2">
        <v>14</v>
      </c>
      <c r="X6" s="2">
        <v>13</v>
      </c>
      <c r="Y6" s="2">
        <v>12</v>
      </c>
      <c r="Z6" s="2">
        <v>11</v>
      </c>
      <c r="AA6" s="2">
        <v>10</v>
      </c>
      <c r="AB6" s="2">
        <v>9</v>
      </c>
      <c r="AC6" s="2">
        <f t="shared" ref="AC6:AM6" si="90">AB6-1</f>
        <v>8</v>
      </c>
      <c r="AD6" s="2">
        <f t="shared" si="90"/>
        <v>7</v>
      </c>
      <c r="AE6" s="2">
        <f t="shared" si="90"/>
        <v>6</v>
      </c>
      <c r="AF6" s="2">
        <f t="shared" si="90"/>
        <v>5</v>
      </c>
      <c r="AG6" s="2">
        <f t="shared" si="90"/>
        <v>4</v>
      </c>
      <c r="AH6" s="2">
        <f t="shared" si="90"/>
        <v>3</v>
      </c>
      <c r="AI6" s="2">
        <f t="shared" si="90"/>
        <v>2</v>
      </c>
      <c r="AJ6" s="2">
        <f t="shared" si="90"/>
        <v>1</v>
      </c>
      <c r="AK6" s="2">
        <f t="shared" si="90"/>
        <v>0</v>
      </c>
      <c r="AL6" s="2">
        <f t="shared" si="90"/>
        <v>-1</v>
      </c>
      <c r="AM6" s="2">
        <f t="shared" si="90"/>
        <v>-2</v>
      </c>
      <c r="AN6" s="2"/>
      <c r="AO6" s="4">
        <f t="shared" si="14"/>
        <v>0</v>
      </c>
      <c r="AP6" s="4">
        <f t="shared" si="15"/>
        <v>0</v>
      </c>
      <c r="AQ6" s="4">
        <f t="shared" si="16"/>
        <v>0</v>
      </c>
      <c r="AR6" s="4">
        <f t="shared" si="17"/>
        <v>0</v>
      </c>
      <c r="AS6" s="4">
        <f t="shared" si="18"/>
        <v>0</v>
      </c>
      <c r="AT6" s="4">
        <f t="shared" si="19"/>
        <v>0</v>
      </c>
      <c r="AU6" s="4">
        <f t="shared" si="20"/>
        <v>0</v>
      </c>
      <c r="AV6" s="4">
        <f t="shared" si="21"/>
        <v>0</v>
      </c>
      <c r="AW6" s="4">
        <f t="shared" si="22"/>
        <v>0</v>
      </c>
      <c r="AX6" s="4">
        <f t="shared" si="23"/>
        <v>0</v>
      </c>
      <c r="AY6" s="4">
        <f t="shared" si="24"/>
        <v>0</v>
      </c>
      <c r="AZ6" s="4">
        <f t="shared" si="25"/>
        <v>0</v>
      </c>
      <c r="BA6" s="4">
        <f t="shared" si="26"/>
        <v>0</v>
      </c>
      <c r="BB6" s="4">
        <f t="shared" si="27"/>
        <v>0</v>
      </c>
      <c r="BC6" s="4">
        <f t="shared" si="28"/>
        <v>0</v>
      </c>
      <c r="BD6" s="4">
        <f t="shared" si="29"/>
        <v>0</v>
      </c>
      <c r="BE6" s="4">
        <f t="shared" si="30"/>
        <v>0</v>
      </c>
      <c r="BF6" s="2"/>
      <c r="BG6" s="2">
        <f t="shared" si="31"/>
        <v>0</v>
      </c>
      <c r="BH6" s="4">
        <f t="shared" si="32"/>
        <v>0</v>
      </c>
      <c r="BI6" s="4">
        <f t="shared" si="33"/>
        <v>0</v>
      </c>
      <c r="BJ6" s="4">
        <f t="shared" si="34"/>
        <v>0</v>
      </c>
      <c r="BK6" s="4">
        <f t="shared" si="35"/>
        <v>0</v>
      </c>
      <c r="BL6" s="4">
        <f t="shared" si="36"/>
        <v>0</v>
      </c>
      <c r="BM6" s="4">
        <f t="shared" si="37"/>
        <v>0</v>
      </c>
      <c r="BN6" s="4">
        <f t="shared" si="38"/>
        <v>0</v>
      </c>
      <c r="BO6" s="4">
        <f t="shared" si="39"/>
        <v>0</v>
      </c>
      <c r="BP6" s="4">
        <f t="shared" si="40"/>
        <v>0</v>
      </c>
      <c r="BQ6" s="4">
        <f t="shared" si="41"/>
        <v>0</v>
      </c>
      <c r="BR6" s="4">
        <f t="shared" si="42"/>
        <v>0</v>
      </c>
      <c r="BS6" s="4">
        <f t="shared" si="43"/>
        <v>0</v>
      </c>
      <c r="BT6" s="4">
        <f t="shared" si="44"/>
        <v>0</v>
      </c>
      <c r="BU6" s="4">
        <f t="shared" si="45"/>
        <v>0</v>
      </c>
      <c r="BV6" s="4">
        <f t="shared" si="46"/>
        <v>0</v>
      </c>
      <c r="BW6" s="4">
        <f t="shared" si="47"/>
        <v>0</v>
      </c>
      <c r="BX6" s="2"/>
      <c r="BY6" s="2"/>
      <c r="BZ6" s="4">
        <f t="shared" si="48"/>
        <v>0</v>
      </c>
      <c r="CA6" s="4"/>
      <c r="CB6" s="4"/>
      <c r="CC6" s="4">
        <f t="shared" si="49"/>
        <v>0</v>
      </c>
      <c r="CD6" s="4"/>
      <c r="CE6" s="4"/>
      <c r="CF6" s="4">
        <f t="shared" si="50"/>
        <v>0</v>
      </c>
      <c r="CG6" s="2"/>
      <c r="CH6" s="4"/>
      <c r="CI6" s="4">
        <f t="shared" si="51"/>
        <v>0</v>
      </c>
      <c r="CJ6" s="2"/>
      <c r="CK6" s="4"/>
      <c r="CL6" s="4">
        <f t="shared" si="52"/>
        <v>0</v>
      </c>
      <c r="CM6" s="2"/>
      <c r="CN6" s="4">
        <f t="shared" si="53"/>
        <v>0</v>
      </c>
      <c r="CO6" s="2"/>
      <c r="CP6" s="2"/>
      <c r="CQ6" s="2" t="str">
        <f t="shared" si="54"/>
        <v/>
      </c>
      <c r="CR6" s="2" t="str">
        <f t="shared" si="55"/>
        <v/>
      </c>
      <c r="CS6" s="2" t="str">
        <f t="shared" si="56"/>
        <v xml:space="preserve">  billones de</v>
      </c>
      <c r="CT6" s="2" t="str">
        <f t="shared" si="57"/>
        <v/>
      </c>
      <c r="CU6" s="2" t="str">
        <f t="shared" si="58"/>
        <v/>
      </c>
      <c r="CV6" s="2" t="str">
        <f t="shared" si="59"/>
        <v xml:space="preserve">  mil</v>
      </c>
      <c r="CW6" s="2" t="str">
        <f t="shared" si="60"/>
        <v/>
      </c>
      <c r="CX6" s="2" t="str">
        <f t="shared" si="61"/>
        <v/>
      </c>
      <c r="CY6" s="2" t="str">
        <f t="shared" si="62"/>
        <v xml:space="preserve">  millones de</v>
      </c>
      <c r="CZ6" s="2" t="str">
        <f t="shared" si="63"/>
        <v/>
      </c>
      <c r="DA6" s="2" t="str">
        <f t="shared" si="64"/>
        <v/>
      </c>
      <c r="DB6" s="2" t="str">
        <f t="shared" si="65"/>
        <v xml:space="preserve">  mil</v>
      </c>
      <c r="DC6" s="2" t="str">
        <f t="shared" si="66"/>
        <v/>
      </c>
      <c r="DD6" s="2" t="str">
        <f t="shared" si="67"/>
        <v/>
      </c>
      <c r="DE6" s="2" t="str">
        <f t="shared" si="68"/>
        <v xml:space="preserve">  pesos</v>
      </c>
      <c r="DF6" s="2" t="str">
        <f t="shared" si="69"/>
        <v/>
      </c>
      <c r="DG6" s="2" t="str">
        <f t="shared" si="70"/>
        <v xml:space="preserve">  centavos</v>
      </c>
      <c r="DH6" s="2" t="str">
        <f t="shared" si="71"/>
        <v xml:space="preserve"> </v>
      </c>
      <c r="DI6" s="2" t="str">
        <f t="shared" si="72"/>
        <v/>
      </c>
      <c r="DJ6" s="2"/>
      <c r="DK6" s="2" t="str">
        <f t="shared" si="73"/>
        <v xml:space="preserve"> </v>
      </c>
      <c r="DL6" s="2" t="str">
        <f t="shared" si="74"/>
        <v/>
      </c>
      <c r="DM6" s="2"/>
      <c r="DN6" s="2" t="str">
        <f t="shared" si="75"/>
        <v xml:space="preserve"> </v>
      </c>
      <c r="DO6" s="2" t="str">
        <f t="shared" si="76"/>
        <v/>
      </c>
      <c r="DP6" s="2"/>
      <c r="DQ6" s="2" t="str">
        <f t="shared" si="77"/>
        <v xml:space="preserve"> </v>
      </c>
      <c r="DR6" s="2" t="str">
        <f t="shared" si="78"/>
        <v/>
      </c>
      <c r="DS6" s="2"/>
      <c r="DT6" s="2" t="str">
        <f t="shared" si="79"/>
        <v>cero</v>
      </c>
      <c r="DU6" s="2" t="str">
        <f t="shared" si="80"/>
        <v xml:space="preserve"> pesos</v>
      </c>
      <c r="DV6" s="2" t="str">
        <f t="shared" si="81"/>
        <v/>
      </c>
      <c r="DW6" s="2" t="str">
        <f t="shared" si="82"/>
        <v/>
      </c>
      <c r="DX6" s="2"/>
      <c r="DY6" s="2"/>
      <c r="DZ6" s="2"/>
      <c r="EA6" s="2" t="str">
        <f t="shared" si="83"/>
        <v xml:space="preserve"> </v>
      </c>
      <c r="EB6" s="2"/>
      <c r="EC6" s="2"/>
      <c r="ED6" s="2" t="str">
        <f t="shared" si="84"/>
        <v xml:space="preserve"> </v>
      </c>
      <c r="EE6" s="2"/>
      <c r="EF6" s="2"/>
      <c r="EG6" s="5" t="str">
        <f t="shared" si="85"/>
        <v xml:space="preserve"> </v>
      </c>
      <c r="EH6" s="2"/>
      <c r="EI6" s="2"/>
      <c r="EJ6" s="5" t="str">
        <f t="shared" si="86"/>
        <v xml:space="preserve"> </v>
      </c>
      <c r="EK6" s="2"/>
      <c r="EL6" s="2"/>
      <c r="EM6" s="5" t="str">
        <f t="shared" si="87"/>
        <v>cero pesos</v>
      </c>
      <c r="EN6" s="5"/>
      <c r="EO6" s="5" t="str">
        <f t="shared" si="88"/>
        <v/>
      </c>
      <c r="EP6" s="2"/>
      <c r="ER6">
        <v>1</v>
      </c>
      <c r="ES6" t="s">
        <v>83</v>
      </c>
    </row>
    <row r="7" spans="1:149" x14ac:dyDescent="0.2">
      <c r="A7" s="6">
        <v>0</v>
      </c>
      <c r="B7" s="1" t="str">
        <f t="shared" si="0"/>
        <v>cero pesos M/L</v>
      </c>
      <c r="C7" s="2"/>
      <c r="D7" s="3">
        <f t="shared" si="1"/>
        <v>0</v>
      </c>
      <c r="E7" s="2" t="str">
        <f t="shared" si="2"/>
        <v/>
      </c>
      <c r="F7" s="2" t="str">
        <f t="shared" si="3"/>
        <v xml:space="preserve"> pesos</v>
      </c>
      <c r="G7" s="2" t="str">
        <f t="shared" si="4"/>
        <v xml:space="preserve"> billones de</v>
      </c>
      <c r="H7" s="2"/>
      <c r="I7" s="2" t="str">
        <f t="shared" si="5"/>
        <v xml:space="preserve"> pesos</v>
      </c>
      <c r="J7" s="2" t="s">
        <v>79</v>
      </c>
      <c r="K7" s="2"/>
      <c r="L7" s="2" t="str">
        <f t="shared" si="6"/>
        <v xml:space="preserve"> pesos</v>
      </c>
      <c r="M7" s="2" t="str">
        <f t="shared" si="7"/>
        <v xml:space="preserve"> millones de</v>
      </c>
      <c r="N7" s="2"/>
      <c r="O7" s="2" t="str">
        <f t="shared" si="8"/>
        <v xml:space="preserve"> pesos</v>
      </c>
      <c r="P7" s="2" t="s">
        <v>79</v>
      </c>
      <c r="Q7" s="2"/>
      <c r="R7" s="2" t="str">
        <f t="shared" si="9"/>
        <v xml:space="preserve"> pesos</v>
      </c>
      <c r="S7" s="2" t="str">
        <f t="shared" si="10"/>
        <v xml:space="preserve"> pesos</v>
      </c>
      <c r="T7" s="2" t="str">
        <f t="shared" si="11"/>
        <v xml:space="preserve"> centavos</v>
      </c>
      <c r="U7" s="2" t="str">
        <f t="shared" si="12"/>
        <v xml:space="preserve"> centavos</v>
      </c>
      <c r="V7" s="2">
        <v>15</v>
      </c>
      <c r="W7" s="2">
        <v>14</v>
      </c>
      <c r="X7" s="2">
        <v>13</v>
      </c>
      <c r="Y7" s="2">
        <v>12</v>
      </c>
      <c r="Z7" s="2">
        <v>11</v>
      </c>
      <c r="AA7" s="2">
        <v>10</v>
      </c>
      <c r="AB7" s="2">
        <v>9</v>
      </c>
      <c r="AC7" s="2">
        <f t="shared" ref="AC7:AM7" si="91">AB7-1</f>
        <v>8</v>
      </c>
      <c r="AD7" s="2">
        <f t="shared" si="91"/>
        <v>7</v>
      </c>
      <c r="AE7" s="2">
        <f t="shared" si="91"/>
        <v>6</v>
      </c>
      <c r="AF7" s="2">
        <f t="shared" si="91"/>
        <v>5</v>
      </c>
      <c r="AG7" s="2">
        <f t="shared" si="91"/>
        <v>4</v>
      </c>
      <c r="AH7" s="2">
        <f t="shared" si="91"/>
        <v>3</v>
      </c>
      <c r="AI7" s="2">
        <f t="shared" si="91"/>
        <v>2</v>
      </c>
      <c r="AJ7" s="2">
        <f t="shared" si="91"/>
        <v>1</v>
      </c>
      <c r="AK7" s="2">
        <f t="shared" si="91"/>
        <v>0</v>
      </c>
      <c r="AL7" s="2">
        <f t="shared" si="91"/>
        <v>-1</v>
      </c>
      <c r="AM7" s="2">
        <f t="shared" si="91"/>
        <v>-2</v>
      </c>
      <c r="AN7" s="2"/>
      <c r="AO7" s="4">
        <f t="shared" si="14"/>
        <v>0</v>
      </c>
      <c r="AP7" s="4">
        <f t="shared" si="15"/>
        <v>0</v>
      </c>
      <c r="AQ7" s="4">
        <f t="shared" si="16"/>
        <v>0</v>
      </c>
      <c r="AR7" s="4">
        <f t="shared" si="17"/>
        <v>0</v>
      </c>
      <c r="AS7" s="4">
        <f t="shared" si="18"/>
        <v>0</v>
      </c>
      <c r="AT7" s="4">
        <f t="shared" si="19"/>
        <v>0</v>
      </c>
      <c r="AU7" s="4">
        <f t="shared" si="20"/>
        <v>0</v>
      </c>
      <c r="AV7" s="4">
        <f t="shared" si="21"/>
        <v>0</v>
      </c>
      <c r="AW7" s="4">
        <f t="shared" si="22"/>
        <v>0</v>
      </c>
      <c r="AX7" s="4">
        <f t="shared" si="23"/>
        <v>0</v>
      </c>
      <c r="AY7" s="4">
        <f t="shared" si="24"/>
        <v>0</v>
      </c>
      <c r="AZ7" s="4">
        <f t="shared" si="25"/>
        <v>0</v>
      </c>
      <c r="BA7" s="4">
        <f t="shared" si="26"/>
        <v>0</v>
      </c>
      <c r="BB7" s="4">
        <f t="shared" si="27"/>
        <v>0</v>
      </c>
      <c r="BC7" s="4">
        <f t="shared" si="28"/>
        <v>0</v>
      </c>
      <c r="BD7" s="4">
        <f t="shared" si="29"/>
        <v>0</v>
      </c>
      <c r="BE7" s="4">
        <f t="shared" si="30"/>
        <v>0</v>
      </c>
      <c r="BF7" s="2"/>
      <c r="BG7" s="2">
        <f t="shared" si="31"/>
        <v>0</v>
      </c>
      <c r="BH7" s="4">
        <f t="shared" si="32"/>
        <v>0</v>
      </c>
      <c r="BI7" s="4">
        <f t="shared" si="33"/>
        <v>0</v>
      </c>
      <c r="BJ7" s="4">
        <f t="shared" si="34"/>
        <v>0</v>
      </c>
      <c r="BK7" s="4">
        <f t="shared" si="35"/>
        <v>0</v>
      </c>
      <c r="BL7" s="4">
        <f t="shared" si="36"/>
        <v>0</v>
      </c>
      <c r="BM7" s="4">
        <f t="shared" si="37"/>
        <v>0</v>
      </c>
      <c r="BN7" s="4">
        <f t="shared" si="38"/>
        <v>0</v>
      </c>
      <c r="BO7" s="4">
        <f t="shared" si="39"/>
        <v>0</v>
      </c>
      <c r="BP7" s="4">
        <f t="shared" si="40"/>
        <v>0</v>
      </c>
      <c r="BQ7" s="4">
        <f t="shared" si="41"/>
        <v>0</v>
      </c>
      <c r="BR7" s="4">
        <f t="shared" si="42"/>
        <v>0</v>
      </c>
      <c r="BS7" s="4">
        <f t="shared" si="43"/>
        <v>0</v>
      </c>
      <c r="BT7" s="4">
        <f t="shared" si="44"/>
        <v>0</v>
      </c>
      <c r="BU7" s="4">
        <f t="shared" si="45"/>
        <v>0</v>
      </c>
      <c r="BV7" s="4">
        <f t="shared" si="46"/>
        <v>0</v>
      </c>
      <c r="BW7" s="4">
        <f t="shared" si="47"/>
        <v>0</v>
      </c>
      <c r="BX7" s="2"/>
      <c r="BY7" s="2"/>
      <c r="BZ7" s="4">
        <f t="shared" si="48"/>
        <v>0</v>
      </c>
      <c r="CA7" s="4"/>
      <c r="CB7" s="4"/>
      <c r="CC7" s="4">
        <f t="shared" si="49"/>
        <v>0</v>
      </c>
      <c r="CD7" s="4"/>
      <c r="CE7" s="4"/>
      <c r="CF7" s="4">
        <f t="shared" si="50"/>
        <v>0</v>
      </c>
      <c r="CG7" s="2"/>
      <c r="CH7" s="4"/>
      <c r="CI7" s="4">
        <f t="shared" si="51"/>
        <v>0</v>
      </c>
      <c r="CJ7" s="2"/>
      <c r="CK7" s="4"/>
      <c r="CL7" s="4">
        <f t="shared" si="52"/>
        <v>0</v>
      </c>
      <c r="CM7" s="2"/>
      <c r="CN7" s="4">
        <f t="shared" si="53"/>
        <v>0</v>
      </c>
      <c r="CO7" s="2"/>
      <c r="CP7" s="2"/>
      <c r="CQ7" s="2" t="str">
        <f t="shared" si="54"/>
        <v/>
      </c>
      <c r="CR7" s="2" t="str">
        <f t="shared" si="55"/>
        <v/>
      </c>
      <c r="CS7" s="2" t="str">
        <f t="shared" si="56"/>
        <v xml:space="preserve">  billones de</v>
      </c>
      <c r="CT7" s="2" t="str">
        <f t="shared" si="57"/>
        <v/>
      </c>
      <c r="CU7" s="2" t="str">
        <f t="shared" si="58"/>
        <v/>
      </c>
      <c r="CV7" s="2" t="str">
        <f t="shared" si="59"/>
        <v xml:space="preserve">  mil</v>
      </c>
      <c r="CW7" s="2" t="str">
        <f t="shared" si="60"/>
        <v/>
      </c>
      <c r="CX7" s="2" t="str">
        <f t="shared" si="61"/>
        <v/>
      </c>
      <c r="CY7" s="2" t="str">
        <f t="shared" si="62"/>
        <v xml:space="preserve">  millones de</v>
      </c>
      <c r="CZ7" s="2" t="str">
        <f t="shared" si="63"/>
        <v/>
      </c>
      <c r="DA7" s="2" t="str">
        <f t="shared" si="64"/>
        <v/>
      </c>
      <c r="DB7" s="2" t="str">
        <f t="shared" si="65"/>
        <v xml:space="preserve">  mil</v>
      </c>
      <c r="DC7" s="2" t="str">
        <f t="shared" si="66"/>
        <v/>
      </c>
      <c r="DD7" s="2" t="str">
        <f t="shared" si="67"/>
        <v/>
      </c>
      <c r="DE7" s="2" t="str">
        <f t="shared" si="68"/>
        <v xml:space="preserve">  pesos</v>
      </c>
      <c r="DF7" s="2" t="str">
        <f t="shared" si="69"/>
        <v/>
      </c>
      <c r="DG7" s="2" t="str">
        <f t="shared" si="70"/>
        <v xml:space="preserve">  centavos</v>
      </c>
      <c r="DH7" s="2" t="str">
        <f t="shared" si="71"/>
        <v xml:space="preserve"> </v>
      </c>
      <c r="DI7" s="2" t="str">
        <f t="shared" si="72"/>
        <v/>
      </c>
      <c r="DJ7" s="2"/>
      <c r="DK7" s="2" t="str">
        <f t="shared" si="73"/>
        <v xml:space="preserve"> </v>
      </c>
      <c r="DL7" s="2" t="str">
        <f t="shared" si="74"/>
        <v/>
      </c>
      <c r="DM7" s="2"/>
      <c r="DN7" s="2" t="str">
        <f t="shared" si="75"/>
        <v xml:space="preserve"> </v>
      </c>
      <c r="DO7" s="2" t="str">
        <f t="shared" si="76"/>
        <v/>
      </c>
      <c r="DP7" s="2"/>
      <c r="DQ7" s="2" t="str">
        <f t="shared" si="77"/>
        <v xml:space="preserve"> </v>
      </c>
      <c r="DR7" s="2" t="str">
        <f t="shared" si="78"/>
        <v/>
      </c>
      <c r="DS7" s="2"/>
      <c r="DT7" s="2" t="str">
        <f t="shared" si="79"/>
        <v>cero</v>
      </c>
      <c r="DU7" s="2" t="str">
        <f t="shared" si="80"/>
        <v xml:space="preserve"> pesos</v>
      </c>
      <c r="DV7" s="2" t="str">
        <f t="shared" si="81"/>
        <v/>
      </c>
      <c r="DW7" s="2" t="str">
        <f t="shared" si="82"/>
        <v/>
      </c>
      <c r="DX7" s="2"/>
      <c r="DY7" s="2"/>
      <c r="DZ7" s="2"/>
      <c r="EA7" s="2" t="str">
        <f t="shared" si="83"/>
        <v xml:space="preserve"> </v>
      </c>
      <c r="EB7" s="2"/>
      <c r="EC7" s="2"/>
      <c r="ED7" s="2" t="str">
        <f t="shared" si="84"/>
        <v xml:space="preserve"> </v>
      </c>
      <c r="EE7" s="2"/>
      <c r="EF7" s="2"/>
      <c r="EG7" s="5" t="str">
        <f t="shared" si="85"/>
        <v xml:space="preserve"> </v>
      </c>
      <c r="EH7" s="2"/>
      <c r="EI7" s="2"/>
      <c r="EJ7" s="5" t="str">
        <f t="shared" si="86"/>
        <v xml:space="preserve"> </v>
      </c>
      <c r="EK7" s="2"/>
      <c r="EL7" s="2"/>
      <c r="EM7" s="5" t="str">
        <f t="shared" si="87"/>
        <v>cero pesos</v>
      </c>
      <c r="EN7" s="5"/>
      <c r="EO7" s="5" t="str">
        <f t="shared" si="88"/>
        <v/>
      </c>
      <c r="EP7" s="2"/>
      <c r="ER7">
        <v>2</v>
      </c>
      <c r="ES7" t="s">
        <v>84</v>
      </c>
    </row>
    <row r="8" spans="1:149" x14ac:dyDescent="0.2">
      <c r="A8" s="6">
        <v>0</v>
      </c>
      <c r="B8" s="1" t="str">
        <f t="shared" si="0"/>
        <v>cero pesos M/L</v>
      </c>
      <c r="C8" s="2"/>
      <c r="D8" s="3">
        <f t="shared" si="1"/>
        <v>0</v>
      </c>
      <c r="E8" s="2" t="str">
        <f t="shared" si="2"/>
        <v/>
      </c>
      <c r="F8" s="2" t="str">
        <f t="shared" si="3"/>
        <v xml:space="preserve"> pesos</v>
      </c>
      <c r="G8" s="2" t="str">
        <f t="shared" si="4"/>
        <v xml:space="preserve"> billones de</v>
      </c>
      <c r="H8" s="2"/>
      <c r="I8" s="2" t="str">
        <f t="shared" si="5"/>
        <v xml:space="preserve"> pesos</v>
      </c>
      <c r="J8" s="2" t="s">
        <v>79</v>
      </c>
      <c r="K8" s="2"/>
      <c r="L8" s="2" t="str">
        <f t="shared" si="6"/>
        <v xml:space="preserve"> pesos</v>
      </c>
      <c r="M8" s="2" t="str">
        <f t="shared" si="7"/>
        <v xml:space="preserve"> millones de</v>
      </c>
      <c r="N8" s="2"/>
      <c r="O8" s="2" t="str">
        <f t="shared" si="8"/>
        <v xml:space="preserve"> pesos</v>
      </c>
      <c r="P8" s="2" t="s">
        <v>79</v>
      </c>
      <c r="Q8" s="2"/>
      <c r="R8" s="2" t="str">
        <f t="shared" si="9"/>
        <v xml:space="preserve"> pesos</v>
      </c>
      <c r="S8" s="2" t="str">
        <f t="shared" si="10"/>
        <v xml:space="preserve"> pesos</v>
      </c>
      <c r="T8" s="2" t="str">
        <f t="shared" si="11"/>
        <v xml:space="preserve"> centavos</v>
      </c>
      <c r="U8" s="2" t="str">
        <f t="shared" si="12"/>
        <v xml:space="preserve"> centavos</v>
      </c>
      <c r="V8" s="2">
        <v>15</v>
      </c>
      <c r="W8" s="2">
        <v>14</v>
      </c>
      <c r="X8" s="2">
        <v>13</v>
      </c>
      <c r="Y8" s="2">
        <v>12</v>
      </c>
      <c r="Z8" s="2">
        <v>11</v>
      </c>
      <c r="AA8" s="2">
        <v>10</v>
      </c>
      <c r="AB8" s="2">
        <v>9</v>
      </c>
      <c r="AC8" s="2">
        <f t="shared" ref="AC8:AM8" si="92">AB8-1</f>
        <v>8</v>
      </c>
      <c r="AD8" s="2">
        <f t="shared" si="92"/>
        <v>7</v>
      </c>
      <c r="AE8" s="2">
        <f t="shared" si="92"/>
        <v>6</v>
      </c>
      <c r="AF8" s="2">
        <f t="shared" si="92"/>
        <v>5</v>
      </c>
      <c r="AG8" s="2">
        <f t="shared" si="92"/>
        <v>4</v>
      </c>
      <c r="AH8" s="2">
        <f t="shared" si="92"/>
        <v>3</v>
      </c>
      <c r="AI8" s="2">
        <f t="shared" si="92"/>
        <v>2</v>
      </c>
      <c r="AJ8" s="2">
        <f t="shared" si="92"/>
        <v>1</v>
      </c>
      <c r="AK8" s="2">
        <f t="shared" si="92"/>
        <v>0</v>
      </c>
      <c r="AL8" s="2">
        <f t="shared" si="92"/>
        <v>-1</v>
      </c>
      <c r="AM8" s="2">
        <f t="shared" si="92"/>
        <v>-2</v>
      </c>
      <c r="AN8" s="2"/>
      <c r="AO8" s="4">
        <f t="shared" si="14"/>
        <v>0</v>
      </c>
      <c r="AP8" s="4">
        <f t="shared" si="15"/>
        <v>0</v>
      </c>
      <c r="AQ8" s="4">
        <f t="shared" si="16"/>
        <v>0</v>
      </c>
      <c r="AR8" s="4">
        <f t="shared" si="17"/>
        <v>0</v>
      </c>
      <c r="AS8" s="4">
        <f t="shared" si="18"/>
        <v>0</v>
      </c>
      <c r="AT8" s="4">
        <f t="shared" si="19"/>
        <v>0</v>
      </c>
      <c r="AU8" s="4">
        <f t="shared" si="20"/>
        <v>0</v>
      </c>
      <c r="AV8" s="4">
        <f t="shared" si="21"/>
        <v>0</v>
      </c>
      <c r="AW8" s="4">
        <f t="shared" si="22"/>
        <v>0</v>
      </c>
      <c r="AX8" s="4">
        <f t="shared" si="23"/>
        <v>0</v>
      </c>
      <c r="AY8" s="4">
        <f t="shared" si="24"/>
        <v>0</v>
      </c>
      <c r="AZ8" s="4">
        <f t="shared" si="25"/>
        <v>0</v>
      </c>
      <c r="BA8" s="4">
        <f t="shared" si="26"/>
        <v>0</v>
      </c>
      <c r="BB8" s="4">
        <f t="shared" si="27"/>
        <v>0</v>
      </c>
      <c r="BC8" s="4">
        <f t="shared" si="28"/>
        <v>0</v>
      </c>
      <c r="BD8" s="4">
        <f t="shared" si="29"/>
        <v>0</v>
      </c>
      <c r="BE8" s="4">
        <f t="shared" si="30"/>
        <v>0</v>
      </c>
      <c r="BF8" s="2"/>
      <c r="BG8" s="2">
        <f t="shared" si="31"/>
        <v>0</v>
      </c>
      <c r="BH8" s="4">
        <f t="shared" si="32"/>
        <v>0</v>
      </c>
      <c r="BI8" s="4">
        <f t="shared" si="33"/>
        <v>0</v>
      </c>
      <c r="BJ8" s="4">
        <f t="shared" si="34"/>
        <v>0</v>
      </c>
      <c r="BK8" s="4">
        <f t="shared" si="35"/>
        <v>0</v>
      </c>
      <c r="BL8" s="4">
        <f t="shared" si="36"/>
        <v>0</v>
      </c>
      <c r="BM8" s="4">
        <f t="shared" si="37"/>
        <v>0</v>
      </c>
      <c r="BN8" s="4">
        <f t="shared" si="38"/>
        <v>0</v>
      </c>
      <c r="BO8" s="4">
        <f t="shared" si="39"/>
        <v>0</v>
      </c>
      <c r="BP8" s="4">
        <f t="shared" si="40"/>
        <v>0</v>
      </c>
      <c r="BQ8" s="4">
        <f t="shared" si="41"/>
        <v>0</v>
      </c>
      <c r="BR8" s="4">
        <f t="shared" si="42"/>
        <v>0</v>
      </c>
      <c r="BS8" s="4">
        <f t="shared" si="43"/>
        <v>0</v>
      </c>
      <c r="BT8" s="4">
        <f t="shared" si="44"/>
        <v>0</v>
      </c>
      <c r="BU8" s="4">
        <f t="shared" si="45"/>
        <v>0</v>
      </c>
      <c r="BV8" s="4">
        <f t="shared" si="46"/>
        <v>0</v>
      </c>
      <c r="BW8" s="4">
        <f t="shared" si="47"/>
        <v>0</v>
      </c>
      <c r="BX8" s="2"/>
      <c r="BY8" s="2"/>
      <c r="BZ8" s="4">
        <f t="shared" si="48"/>
        <v>0</v>
      </c>
      <c r="CA8" s="4"/>
      <c r="CB8" s="4"/>
      <c r="CC8" s="4">
        <f t="shared" si="49"/>
        <v>0</v>
      </c>
      <c r="CD8" s="4"/>
      <c r="CE8" s="4"/>
      <c r="CF8" s="4">
        <f t="shared" si="50"/>
        <v>0</v>
      </c>
      <c r="CG8" s="2"/>
      <c r="CH8" s="4"/>
      <c r="CI8" s="4">
        <f t="shared" si="51"/>
        <v>0</v>
      </c>
      <c r="CJ8" s="2"/>
      <c r="CK8" s="4"/>
      <c r="CL8" s="4">
        <f t="shared" si="52"/>
        <v>0</v>
      </c>
      <c r="CM8" s="2"/>
      <c r="CN8" s="4">
        <f t="shared" si="53"/>
        <v>0</v>
      </c>
      <c r="CO8" s="2"/>
      <c r="CP8" s="2"/>
      <c r="CQ8" s="2" t="str">
        <f t="shared" si="54"/>
        <v/>
      </c>
      <c r="CR8" s="2" t="str">
        <f t="shared" si="55"/>
        <v/>
      </c>
      <c r="CS8" s="2" t="str">
        <f t="shared" si="56"/>
        <v xml:space="preserve">  billones de</v>
      </c>
      <c r="CT8" s="2" t="str">
        <f t="shared" si="57"/>
        <v/>
      </c>
      <c r="CU8" s="2" t="str">
        <f t="shared" si="58"/>
        <v/>
      </c>
      <c r="CV8" s="2" t="str">
        <f t="shared" si="59"/>
        <v xml:space="preserve">  mil</v>
      </c>
      <c r="CW8" s="2" t="str">
        <f t="shared" si="60"/>
        <v/>
      </c>
      <c r="CX8" s="2" t="str">
        <f t="shared" si="61"/>
        <v/>
      </c>
      <c r="CY8" s="2" t="str">
        <f t="shared" si="62"/>
        <v xml:space="preserve">  millones de</v>
      </c>
      <c r="CZ8" s="2" t="str">
        <f t="shared" si="63"/>
        <v/>
      </c>
      <c r="DA8" s="2" t="str">
        <f t="shared" si="64"/>
        <v/>
      </c>
      <c r="DB8" s="2" t="str">
        <f t="shared" si="65"/>
        <v xml:space="preserve">  mil</v>
      </c>
      <c r="DC8" s="2" t="str">
        <f t="shared" si="66"/>
        <v/>
      </c>
      <c r="DD8" s="2" t="str">
        <f t="shared" si="67"/>
        <v/>
      </c>
      <c r="DE8" s="2" t="str">
        <f t="shared" si="68"/>
        <v xml:space="preserve">  pesos</v>
      </c>
      <c r="DF8" s="2" t="str">
        <f t="shared" si="69"/>
        <v/>
      </c>
      <c r="DG8" s="2" t="str">
        <f t="shared" si="70"/>
        <v xml:space="preserve">  centavos</v>
      </c>
      <c r="DH8" s="2" t="str">
        <f t="shared" si="71"/>
        <v xml:space="preserve"> </v>
      </c>
      <c r="DI8" s="2" t="str">
        <f t="shared" si="72"/>
        <v/>
      </c>
      <c r="DJ8" s="2"/>
      <c r="DK8" s="2" t="str">
        <f t="shared" si="73"/>
        <v xml:space="preserve"> </v>
      </c>
      <c r="DL8" s="2" t="str">
        <f t="shared" si="74"/>
        <v/>
      </c>
      <c r="DM8" s="2"/>
      <c r="DN8" s="2" t="str">
        <f t="shared" si="75"/>
        <v xml:space="preserve"> </v>
      </c>
      <c r="DO8" s="2" t="str">
        <f t="shared" si="76"/>
        <v/>
      </c>
      <c r="DP8" s="2"/>
      <c r="DQ8" s="2" t="str">
        <f t="shared" si="77"/>
        <v xml:space="preserve"> </v>
      </c>
      <c r="DR8" s="2" t="str">
        <f t="shared" si="78"/>
        <v/>
      </c>
      <c r="DS8" s="2"/>
      <c r="DT8" s="2" t="str">
        <f t="shared" si="79"/>
        <v>cero</v>
      </c>
      <c r="DU8" s="2" t="str">
        <f t="shared" si="80"/>
        <v xml:space="preserve"> pesos</v>
      </c>
      <c r="DV8" s="2" t="str">
        <f t="shared" si="81"/>
        <v/>
      </c>
      <c r="DW8" s="2" t="str">
        <f t="shared" si="82"/>
        <v/>
      </c>
      <c r="DX8" s="2"/>
      <c r="DY8" s="2"/>
      <c r="DZ8" s="2"/>
      <c r="EA8" s="2" t="str">
        <f t="shared" si="83"/>
        <v xml:space="preserve"> </v>
      </c>
      <c r="EB8" s="2"/>
      <c r="EC8" s="2"/>
      <c r="ED8" s="2" t="str">
        <f t="shared" si="84"/>
        <v xml:space="preserve"> </v>
      </c>
      <c r="EE8" s="2"/>
      <c r="EF8" s="2"/>
      <c r="EG8" s="5" t="str">
        <f t="shared" si="85"/>
        <v xml:space="preserve"> </v>
      </c>
      <c r="EH8" s="2"/>
      <c r="EI8" s="2"/>
      <c r="EJ8" s="5" t="str">
        <f t="shared" si="86"/>
        <v xml:space="preserve"> </v>
      </c>
      <c r="EK8" s="2"/>
      <c r="EL8" s="2"/>
      <c r="EM8" s="5" t="str">
        <f t="shared" si="87"/>
        <v>cero pesos</v>
      </c>
      <c r="EN8" s="5"/>
      <c r="EO8" s="5" t="str">
        <f t="shared" si="88"/>
        <v/>
      </c>
      <c r="EP8" s="2"/>
      <c r="ER8">
        <v>3</v>
      </c>
      <c r="ES8" t="s">
        <v>85</v>
      </c>
    </row>
    <row r="9" spans="1:149" x14ac:dyDescent="0.2">
      <c r="A9" s="6">
        <v>0</v>
      </c>
      <c r="B9" s="1" t="str">
        <f t="shared" si="0"/>
        <v>cero pesos M/L</v>
      </c>
      <c r="C9" s="2"/>
      <c r="D9" s="3">
        <f t="shared" si="1"/>
        <v>0</v>
      </c>
      <c r="E9" s="2" t="str">
        <f t="shared" si="2"/>
        <v/>
      </c>
      <c r="F9" s="2" t="str">
        <f t="shared" si="3"/>
        <v xml:space="preserve"> pesos</v>
      </c>
      <c r="G9" s="2" t="str">
        <f t="shared" si="4"/>
        <v xml:space="preserve"> billones de</v>
      </c>
      <c r="H9" s="2"/>
      <c r="I9" s="2" t="str">
        <f t="shared" si="5"/>
        <v xml:space="preserve"> pesos</v>
      </c>
      <c r="J9" s="2" t="s">
        <v>79</v>
      </c>
      <c r="K9" s="2"/>
      <c r="L9" s="2" t="str">
        <f t="shared" si="6"/>
        <v xml:space="preserve"> pesos</v>
      </c>
      <c r="M9" s="2" t="str">
        <f t="shared" si="7"/>
        <v xml:space="preserve"> millones de</v>
      </c>
      <c r="N9" s="2"/>
      <c r="O9" s="2" t="str">
        <f t="shared" si="8"/>
        <v xml:space="preserve"> pesos</v>
      </c>
      <c r="P9" s="2" t="s">
        <v>79</v>
      </c>
      <c r="Q9" s="2"/>
      <c r="R9" s="2" t="str">
        <f t="shared" si="9"/>
        <v xml:space="preserve"> pesos</v>
      </c>
      <c r="S9" s="2" t="str">
        <f t="shared" si="10"/>
        <v xml:space="preserve"> pesos</v>
      </c>
      <c r="T9" s="2" t="str">
        <f t="shared" si="11"/>
        <v xml:space="preserve"> centavos</v>
      </c>
      <c r="U9" s="2" t="str">
        <f t="shared" si="12"/>
        <v xml:space="preserve"> centavos</v>
      </c>
      <c r="V9" s="2">
        <v>15</v>
      </c>
      <c r="W9" s="2">
        <v>14</v>
      </c>
      <c r="X9" s="2">
        <v>13</v>
      </c>
      <c r="Y9" s="2">
        <v>12</v>
      </c>
      <c r="Z9" s="2">
        <v>11</v>
      </c>
      <c r="AA9" s="2">
        <v>10</v>
      </c>
      <c r="AB9" s="2">
        <v>9</v>
      </c>
      <c r="AC9" s="2">
        <f t="shared" ref="AC9:AM9" si="93">AB9-1</f>
        <v>8</v>
      </c>
      <c r="AD9" s="2">
        <f t="shared" si="93"/>
        <v>7</v>
      </c>
      <c r="AE9" s="2">
        <f t="shared" si="93"/>
        <v>6</v>
      </c>
      <c r="AF9" s="2">
        <f t="shared" si="93"/>
        <v>5</v>
      </c>
      <c r="AG9" s="2">
        <f t="shared" si="93"/>
        <v>4</v>
      </c>
      <c r="AH9" s="2">
        <f t="shared" si="93"/>
        <v>3</v>
      </c>
      <c r="AI9" s="2">
        <f t="shared" si="93"/>
        <v>2</v>
      </c>
      <c r="AJ9" s="2">
        <f t="shared" si="93"/>
        <v>1</v>
      </c>
      <c r="AK9" s="2">
        <f t="shared" si="93"/>
        <v>0</v>
      </c>
      <c r="AL9" s="2">
        <f t="shared" si="93"/>
        <v>-1</v>
      </c>
      <c r="AM9" s="2">
        <f t="shared" si="93"/>
        <v>-2</v>
      </c>
      <c r="AN9" s="2"/>
      <c r="AO9" s="4">
        <f t="shared" si="14"/>
        <v>0</v>
      </c>
      <c r="AP9" s="4">
        <f t="shared" si="15"/>
        <v>0</v>
      </c>
      <c r="AQ9" s="4">
        <f t="shared" si="16"/>
        <v>0</v>
      </c>
      <c r="AR9" s="4">
        <f t="shared" si="17"/>
        <v>0</v>
      </c>
      <c r="AS9" s="4">
        <f t="shared" si="18"/>
        <v>0</v>
      </c>
      <c r="AT9" s="4">
        <f t="shared" si="19"/>
        <v>0</v>
      </c>
      <c r="AU9" s="4">
        <f t="shared" si="20"/>
        <v>0</v>
      </c>
      <c r="AV9" s="4">
        <f t="shared" si="21"/>
        <v>0</v>
      </c>
      <c r="AW9" s="4">
        <f t="shared" si="22"/>
        <v>0</v>
      </c>
      <c r="AX9" s="4">
        <f t="shared" si="23"/>
        <v>0</v>
      </c>
      <c r="AY9" s="4">
        <f t="shared" si="24"/>
        <v>0</v>
      </c>
      <c r="AZ9" s="4">
        <f t="shared" si="25"/>
        <v>0</v>
      </c>
      <c r="BA9" s="4">
        <f t="shared" si="26"/>
        <v>0</v>
      </c>
      <c r="BB9" s="4">
        <f t="shared" si="27"/>
        <v>0</v>
      </c>
      <c r="BC9" s="4">
        <f t="shared" si="28"/>
        <v>0</v>
      </c>
      <c r="BD9" s="4">
        <f t="shared" si="29"/>
        <v>0</v>
      </c>
      <c r="BE9" s="4">
        <f t="shared" si="30"/>
        <v>0</v>
      </c>
      <c r="BF9" s="2"/>
      <c r="BG9" s="2">
        <f t="shared" si="31"/>
        <v>0</v>
      </c>
      <c r="BH9" s="4">
        <f t="shared" si="32"/>
        <v>0</v>
      </c>
      <c r="BI9" s="4">
        <f t="shared" si="33"/>
        <v>0</v>
      </c>
      <c r="BJ9" s="4">
        <f t="shared" si="34"/>
        <v>0</v>
      </c>
      <c r="BK9" s="4">
        <f t="shared" si="35"/>
        <v>0</v>
      </c>
      <c r="BL9" s="4">
        <f t="shared" si="36"/>
        <v>0</v>
      </c>
      <c r="BM9" s="4">
        <f t="shared" si="37"/>
        <v>0</v>
      </c>
      <c r="BN9" s="4">
        <f t="shared" si="38"/>
        <v>0</v>
      </c>
      <c r="BO9" s="4">
        <f t="shared" si="39"/>
        <v>0</v>
      </c>
      <c r="BP9" s="4">
        <f t="shared" si="40"/>
        <v>0</v>
      </c>
      <c r="BQ9" s="4">
        <f t="shared" si="41"/>
        <v>0</v>
      </c>
      <c r="BR9" s="4">
        <f t="shared" si="42"/>
        <v>0</v>
      </c>
      <c r="BS9" s="4">
        <f t="shared" si="43"/>
        <v>0</v>
      </c>
      <c r="BT9" s="4">
        <f t="shared" si="44"/>
        <v>0</v>
      </c>
      <c r="BU9" s="4">
        <f t="shared" si="45"/>
        <v>0</v>
      </c>
      <c r="BV9" s="4">
        <f t="shared" si="46"/>
        <v>0</v>
      </c>
      <c r="BW9" s="4">
        <f t="shared" si="47"/>
        <v>0</v>
      </c>
      <c r="BX9" s="2"/>
      <c r="BY9" s="2"/>
      <c r="BZ9" s="4">
        <f t="shared" si="48"/>
        <v>0</v>
      </c>
      <c r="CA9" s="4"/>
      <c r="CB9" s="4"/>
      <c r="CC9" s="4">
        <f t="shared" si="49"/>
        <v>0</v>
      </c>
      <c r="CD9" s="4"/>
      <c r="CE9" s="4"/>
      <c r="CF9" s="4">
        <f t="shared" si="50"/>
        <v>0</v>
      </c>
      <c r="CG9" s="2"/>
      <c r="CH9" s="4"/>
      <c r="CI9" s="4">
        <f t="shared" si="51"/>
        <v>0</v>
      </c>
      <c r="CJ9" s="2"/>
      <c r="CK9" s="4"/>
      <c r="CL9" s="4">
        <f t="shared" si="52"/>
        <v>0</v>
      </c>
      <c r="CM9" s="2"/>
      <c r="CN9" s="4">
        <f t="shared" si="53"/>
        <v>0</v>
      </c>
      <c r="CO9" s="2"/>
      <c r="CP9" s="2"/>
      <c r="CQ9" s="2" t="str">
        <f t="shared" si="54"/>
        <v/>
      </c>
      <c r="CR9" s="2" t="str">
        <f t="shared" si="55"/>
        <v/>
      </c>
      <c r="CS9" s="2" t="str">
        <f t="shared" si="56"/>
        <v xml:space="preserve">  billones de</v>
      </c>
      <c r="CT9" s="2" t="str">
        <f t="shared" si="57"/>
        <v/>
      </c>
      <c r="CU9" s="2" t="str">
        <f t="shared" si="58"/>
        <v/>
      </c>
      <c r="CV9" s="2" t="str">
        <f t="shared" si="59"/>
        <v xml:space="preserve">  mil</v>
      </c>
      <c r="CW9" s="2" t="str">
        <f t="shared" si="60"/>
        <v/>
      </c>
      <c r="CX9" s="2" t="str">
        <f t="shared" si="61"/>
        <v/>
      </c>
      <c r="CY9" s="2" t="str">
        <f t="shared" si="62"/>
        <v xml:space="preserve">  millones de</v>
      </c>
      <c r="CZ9" s="2" t="str">
        <f t="shared" si="63"/>
        <v/>
      </c>
      <c r="DA9" s="2" t="str">
        <f t="shared" si="64"/>
        <v/>
      </c>
      <c r="DB9" s="2" t="str">
        <f t="shared" si="65"/>
        <v xml:space="preserve">  mil</v>
      </c>
      <c r="DC9" s="2" t="str">
        <f t="shared" si="66"/>
        <v/>
      </c>
      <c r="DD9" s="2" t="str">
        <f t="shared" si="67"/>
        <v/>
      </c>
      <c r="DE9" s="2" t="str">
        <f t="shared" si="68"/>
        <v xml:space="preserve">  pesos</v>
      </c>
      <c r="DF9" s="2" t="str">
        <f t="shared" si="69"/>
        <v/>
      </c>
      <c r="DG9" s="2" t="str">
        <f t="shared" si="70"/>
        <v xml:space="preserve">  centavos</v>
      </c>
      <c r="DH9" s="2" t="str">
        <f t="shared" si="71"/>
        <v xml:space="preserve"> </v>
      </c>
      <c r="DI9" s="2" t="str">
        <f t="shared" si="72"/>
        <v/>
      </c>
      <c r="DJ9" s="2"/>
      <c r="DK9" s="2" t="str">
        <f t="shared" si="73"/>
        <v xml:space="preserve"> </v>
      </c>
      <c r="DL9" s="2" t="str">
        <f t="shared" si="74"/>
        <v/>
      </c>
      <c r="DM9" s="2"/>
      <c r="DN9" s="2" t="str">
        <f t="shared" si="75"/>
        <v xml:space="preserve"> </v>
      </c>
      <c r="DO9" s="2" t="str">
        <f t="shared" si="76"/>
        <v/>
      </c>
      <c r="DP9" s="2"/>
      <c r="DQ9" s="2" t="str">
        <f t="shared" si="77"/>
        <v xml:space="preserve"> </v>
      </c>
      <c r="DR9" s="2" t="str">
        <f t="shared" si="78"/>
        <v/>
      </c>
      <c r="DS9" s="2"/>
      <c r="DT9" s="2" t="str">
        <f t="shared" si="79"/>
        <v>cero</v>
      </c>
      <c r="DU9" s="2" t="str">
        <f t="shared" si="80"/>
        <v xml:space="preserve"> pesos</v>
      </c>
      <c r="DV9" s="2" t="str">
        <f t="shared" si="81"/>
        <v/>
      </c>
      <c r="DW9" s="2" t="str">
        <f t="shared" si="82"/>
        <v/>
      </c>
      <c r="DX9" s="2"/>
      <c r="DY9" s="2"/>
      <c r="DZ9" s="2"/>
      <c r="EA9" s="2" t="str">
        <f t="shared" si="83"/>
        <v xml:space="preserve"> </v>
      </c>
      <c r="EB9" s="2"/>
      <c r="EC9" s="2"/>
      <c r="ED9" s="2" t="str">
        <f t="shared" si="84"/>
        <v xml:space="preserve"> </v>
      </c>
      <c r="EE9" s="2"/>
      <c r="EF9" s="2"/>
      <c r="EG9" s="5" t="str">
        <f t="shared" si="85"/>
        <v xml:space="preserve"> </v>
      </c>
      <c r="EH9" s="2"/>
      <c r="EI9" s="2"/>
      <c r="EJ9" s="5" t="str">
        <f t="shared" si="86"/>
        <v xml:space="preserve"> </v>
      </c>
      <c r="EK9" s="2"/>
      <c r="EL9" s="2"/>
      <c r="EM9" s="5" t="str">
        <f t="shared" si="87"/>
        <v>cero pesos</v>
      </c>
      <c r="EN9" s="5"/>
      <c r="EO9" s="5" t="str">
        <f t="shared" si="88"/>
        <v/>
      </c>
      <c r="EP9" s="2"/>
      <c r="ER9">
        <v>4</v>
      </c>
      <c r="ES9" t="s">
        <v>86</v>
      </c>
    </row>
    <row r="10" spans="1:149" x14ac:dyDescent="0.2">
      <c r="A10" s="6">
        <v>0</v>
      </c>
      <c r="B10" s="1" t="str">
        <f t="shared" si="0"/>
        <v>cero pesos M/L</v>
      </c>
      <c r="C10" s="2"/>
      <c r="D10" s="3">
        <f t="shared" si="1"/>
        <v>0</v>
      </c>
      <c r="E10" s="2" t="str">
        <f t="shared" si="2"/>
        <v/>
      </c>
      <c r="F10" s="2" t="str">
        <f t="shared" si="3"/>
        <v xml:space="preserve"> pesos</v>
      </c>
      <c r="G10" s="2" t="str">
        <f t="shared" si="4"/>
        <v xml:space="preserve"> billones de</v>
      </c>
      <c r="H10" s="2"/>
      <c r="I10" s="2" t="str">
        <f t="shared" si="5"/>
        <v xml:space="preserve"> pesos</v>
      </c>
      <c r="J10" s="2" t="s">
        <v>79</v>
      </c>
      <c r="K10" s="2"/>
      <c r="L10" s="2" t="str">
        <f t="shared" si="6"/>
        <v xml:space="preserve"> pesos</v>
      </c>
      <c r="M10" s="2" t="str">
        <f t="shared" si="7"/>
        <v xml:space="preserve"> millones de</v>
      </c>
      <c r="N10" s="2"/>
      <c r="O10" s="2" t="str">
        <f t="shared" si="8"/>
        <v xml:space="preserve"> pesos</v>
      </c>
      <c r="P10" s="2" t="s">
        <v>79</v>
      </c>
      <c r="Q10" s="2"/>
      <c r="R10" s="2" t="str">
        <f t="shared" si="9"/>
        <v xml:space="preserve"> pesos</v>
      </c>
      <c r="S10" s="2" t="str">
        <f t="shared" si="10"/>
        <v xml:space="preserve"> pesos</v>
      </c>
      <c r="T10" s="2" t="str">
        <f t="shared" si="11"/>
        <v xml:space="preserve"> centavos</v>
      </c>
      <c r="U10" s="2" t="str">
        <f t="shared" si="12"/>
        <v xml:space="preserve"> centavos</v>
      </c>
      <c r="V10" s="2">
        <v>15</v>
      </c>
      <c r="W10" s="2">
        <v>14</v>
      </c>
      <c r="X10" s="2">
        <v>13</v>
      </c>
      <c r="Y10" s="2">
        <v>12</v>
      </c>
      <c r="Z10" s="2">
        <v>11</v>
      </c>
      <c r="AA10" s="2">
        <v>10</v>
      </c>
      <c r="AB10" s="2">
        <v>9</v>
      </c>
      <c r="AC10" s="2">
        <f t="shared" ref="AC10:AM10" si="94">AB10-1</f>
        <v>8</v>
      </c>
      <c r="AD10" s="2">
        <f t="shared" si="94"/>
        <v>7</v>
      </c>
      <c r="AE10" s="2">
        <f t="shared" si="94"/>
        <v>6</v>
      </c>
      <c r="AF10" s="2">
        <f t="shared" si="94"/>
        <v>5</v>
      </c>
      <c r="AG10" s="2">
        <f t="shared" si="94"/>
        <v>4</v>
      </c>
      <c r="AH10" s="2">
        <f t="shared" si="94"/>
        <v>3</v>
      </c>
      <c r="AI10" s="2">
        <f t="shared" si="94"/>
        <v>2</v>
      </c>
      <c r="AJ10" s="2">
        <f t="shared" si="94"/>
        <v>1</v>
      </c>
      <c r="AK10" s="2">
        <f t="shared" si="94"/>
        <v>0</v>
      </c>
      <c r="AL10" s="2">
        <f t="shared" si="94"/>
        <v>-1</v>
      </c>
      <c r="AM10" s="2">
        <f t="shared" si="94"/>
        <v>-2</v>
      </c>
      <c r="AN10" s="2"/>
      <c r="AO10" s="4">
        <f t="shared" si="14"/>
        <v>0</v>
      </c>
      <c r="AP10" s="4">
        <f t="shared" si="15"/>
        <v>0</v>
      </c>
      <c r="AQ10" s="4">
        <f t="shared" si="16"/>
        <v>0</v>
      </c>
      <c r="AR10" s="4">
        <f t="shared" si="17"/>
        <v>0</v>
      </c>
      <c r="AS10" s="4">
        <f t="shared" si="18"/>
        <v>0</v>
      </c>
      <c r="AT10" s="4">
        <f t="shared" si="19"/>
        <v>0</v>
      </c>
      <c r="AU10" s="4">
        <f t="shared" si="20"/>
        <v>0</v>
      </c>
      <c r="AV10" s="4">
        <f t="shared" si="21"/>
        <v>0</v>
      </c>
      <c r="AW10" s="4">
        <f t="shared" si="22"/>
        <v>0</v>
      </c>
      <c r="AX10" s="4">
        <f t="shared" si="23"/>
        <v>0</v>
      </c>
      <c r="AY10" s="4">
        <f t="shared" si="24"/>
        <v>0</v>
      </c>
      <c r="AZ10" s="4">
        <f t="shared" si="25"/>
        <v>0</v>
      </c>
      <c r="BA10" s="4">
        <f t="shared" si="26"/>
        <v>0</v>
      </c>
      <c r="BB10" s="4">
        <f t="shared" si="27"/>
        <v>0</v>
      </c>
      <c r="BC10" s="4">
        <f t="shared" si="28"/>
        <v>0</v>
      </c>
      <c r="BD10" s="4">
        <f t="shared" si="29"/>
        <v>0</v>
      </c>
      <c r="BE10" s="4">
        <f t="shared" si="30"/>
        <v>0</v>
      </c>
      <c r="BF10" s="2"/>
      <c r="BG10" s="2">
        <f t="shared" si="31"/>
        <v>0</v>
      </c>
      <c r="BH10" s="4">
        <f t="shared" si="32"/>
        <v>0</v>
      </c>
      <c r="BI10" s="4">
        <f t="shared" si="33"/>
        <v>0</v>
      </c>
      <c r="BJ10" s="4">
        <f t="shared" si="34"/>
        <v>0</v>
      </c>
      <c r="BK10" s="4">
        <f t="shared" si="35"/>
        <v>0</v>
      </c>
      <c r="BL10" s="4">
        <f t="shared" si="36"/>
        <v>0</v>
      </c>
      <c r="BM10" s="4">
        <f t="shared" si="37"/>
        <v>0</v>
      </c>
      <c r="BN10" s="4">
        <f t="shared" si="38"/>
        <v>0</v>
      </c>
      <c r="BO10" s="4">
        <f t="shared" si="39"/>
        <v>0</v>
      </c>
      <c r="BP10" s="4">
        <f t="shared" si="40"/>
        <v>0</v>
      </c>
      <c r="BQ10" s="4">
        <f t="shared" si="41"/>
        <v>0</v>
      </c>
      <c r="BR10" s="4">
        <f t="shared" si="42"/>
        <v>0</v>
      </c>
      <c r="BS10" s="4">
        <f t="shared" si="43"/>
        <v>0</v>
      </c>
      <c r="BT10" s="4">
        <f t="shared" si="44"/>
        <v>0</v>
      </c>
      <c r="BU10" s="4">
        <f t="shared" si="45"/>
        <v>0</v>
      </c>
      <c r="BV10" s="4">
        <f t="shared" si="46"/>
        <v>0</v>
      </c>
      <c r="BW10" s="4">
        <f t="shared" si="47"/>
        <v>0</v>
      </c>
      <c r="BX10" s="2"/>
      <c r="BY10" s="2"/>
      <c r="BZ10" s="4">
        <f t="shared" si="48"/>
        <v>0</v>
      </c>
      <c r="CA10" s="4"/>
      <c r="CB10" s="4"/>
      <c r="CC10" s="4">
        <f t="shared" si="49"/>
        <v>0</v>
      </c>
      <c r="CD10" s="4"/>
      <c r="CE10" s="4"/>
      <c r="CF10" s="4">
        <f t="shared" si="50"/>
        <v>0</v>
      </c>
      <c r="CG10" s="2"/>
      <c r="CH10" s="4"/>
      <c r="CI10" s="4">
        <f t="shared" si="51"/>
        <v>0</v>
      </c>
      <c r="CJ10" s="2"/>
      <c r="CK10" s="4"/>
      <c r="CL10" s="4">
        <f t="shared" si="52"/>
        <v>0</v>
      </c>
      <c r="CM10" s="2"/>
      <c r="CN10" s="4">
        <f t="shared" si="53"/>
        <v>0</v>
      </c>
      <c r="CO10" s="2"/>
      <c r="CP10" s="2"/>
      <c r="CQ10" s="2" t="str">
        <f t="shared" si="54"/>
        <v/>
      </c>
      <c r="CR10" s="2" t="str">
        <f t="shared" si="55"/>
        <v/>
      </c>
      <c r="CS10" s="2" t="str">
        <f t="shared" si="56"/>
        <v xml:space="preserve">  billones de</v>
      </c>
      <c r="CT10" s="2" t="str">
        <f t="shared" si="57"/>
        <v/>
      </c>
      <c r="CU10" s="2" t="str">
        <f t="shared" si="58"/>
        <v/>
      </c>
      <c r="CV10" s="2" t="str">
        <f t="shared" si="59"/>
        <v xml:space="preserve">  mil</v>
      </c>
      <c r="CW10" s="2" t="str">
        <f t="shared" si="60"/>
        <v/>
      </c>
      <c r="CX10" s="2" t="str">
        <f t="shared" si="61"/>
        <v/>
      </c>
      <c r="CY10" s="2" t="str">
        <f t="shared" si="62"/>
        <v xml:space="preserve">  millones de</v>
      </c>
      <c r="CZ10" s="2" t="str">
        <f t="shared" si="63"/>
        <v/>
      </c>
      <c r="DA10" s="2" t="str">
        <f t="shared" si="64"/>
        <v/>
      </c>
      <c r="DB10" s="2" t="str">
        <f t="shared" si="65"/>
        <v xml:space="preserve">  mil</v>
      </c>
      <c r="DC10" s="2" t="str">
        <f t="shared" si="66"/>
        <v/>
      </c>
      <c r="DD10" s="2" t="str">
        <f t="shared" si="67"/>
        <v/>
      </c>
      <c r="DE10" s="2" t="str">
        <f t="shared" si="68"/>
        <v xml:space="preserve">  pesos</v>
      </c>
      <c r="DF10" s="2" t="str">
        <f t="shared" si="69"/>
        <v/>
      </c>
      <c r="DG10" s="2" t="str">
        <f t="shared" si="70"/>
        <v xml:space="preserve">  centavos</v>
      </c>
      <c r="DH10" s="2" t="str">
        <f t="shared" si="71"/>
        <v xml:space="preserve"> </v>
      </c>
      <c r="DI10" s="2" t="str">
        <f t="shared" si="72"/>
        <v/>
      </c>
      <c r="DJ10" s="2"/>
      <c r="DK10" s="2" t="str">
        <f t="shared" si="73"/>
        <v xml:space="preserve"> </v>
      </c>
      <c r="DL10" s="2" t="str">
        <f t="shared" si="74"/>
        <v/>
      </c>
      <c r="DM10" s="2"/>
      <c r="DN10" s="2" t="str">
        <f t="shared" si="75"/>
        <v xml:space="preserve"> </v>
      </c>
      <c r="DO10" s="2" t="str">
        <f t="shared" si="76"/>
        <v/>
      </c>
      <c r="DP10" s="2"/>
      <c r="DQ10" s="2" t="str">
        <f t="shared" si="77"/>
        <v xml:space="preserve"> </v>
      </c>
      <c r="DR10" s="2" t="str">
        <f t="shared" si="78"/>
        <v/>
      </c>
      <c r="DS10" s="2"/>
      <c r="DT10" s="2" t="str">
        <f t="shared" si="79"/>
        <v>cero</v>
      </c>
      <c r="DU10" s="2" t="str">
        <f t="shared" si="80"/>
        <v xml:space="preserve"> pesos</v>
      </c>
      <c r="DV10" s="2" t="str">
        <f t="shared" si="81"/>
        <v/>
      </c>
      <c r="DW10" s="2" t="str">
        <f t="shared" si="82"/>
        <v/>
      </c>
      <c r="DX10" s="2"/>
      <c r="DY10" s="2"/>
      <c r="DZ10" s="2"/>
      <c r="EA10" s="2" t="str">
        <f t="shared" si="83"/>
        <v xml:space="preserve"> </v>
      </c>
      <c r="EB10" s="2"/>
      <c r="EC10" s="2"/>
      <c r="ED10" s="2" t="str">
        <f t="shared" si="84"/>
        <v xml:space="preserve"> </v>
      </c>
      <c r="EE10" s="2"/>
      <c r="EF10" s="2"/>
      <c r="EG10" s="5" t="str">
        <f t="shared" si="85"/>
        <v xml:space="preserve"> </v>
      </c>
      <c r="EH10" s="2"/>
      <c r="EI10" s="2"/>
      <c r="EJ10" s="5" t="str">
        <f t="shared" si="86"/>
        <v xml:space="preserve"> </v>
      </c>
      <c r="EK10" s="2"/>
      <c r="EL10" s="2"/>
      <c r="EM10" s="5" t="str">
        <f t="shared" si="87"/>
        <v>cero pesos</v>
      </c>
      <c r="EN10" s="5"/>
      <c r="EO10" s="5" t="str">
        <f t="shared" si="88"/>
        <v/>
      </c>
      <c r="EP10" s="2"/>
      <c r="ER10">
        <v>5</v>
      </c>
      <c r="ES10" t="s">
        <v>87</v>
      </c>
    </row>
    <row r="11" spans="1:149" x14ac:dyDescent="0.2">
      <c r="A11" s="6">
        <v>0</v>
      </c>
      <c r="B11" s="1" t="str">
        <f t="shared" si="0"/>
        <v>cero pesos M/L</v>
      </c>
      <c r="C11" s="2"/>
      <c r="D11" s="3">
        <f t="shared" si="1"/>
        <v>0</v>
      </c>
      <c r="E11" s="2" t="str">
        <f t="shared" si="2"/>
        <v/>
      </c>
      <c r="F11" s="2" t="str">
        <f t="shared" si="3"/>
        <v xml:space="preserve"> pesos</v>
      </c>
      <c r="G11" s="2" t="str">
        <f t="shared" si="4"/>
        <v xml:space="preserve"> billones de</v>
      </c>
      <c r="H11" s="2"/>
      <c r="I11" s="2" t="str">
        <f t="shared" si="5"/>
        <v xml:space="preserve"> pesos</v>
      </c>
      <c r="J11" s="2" t="s">
        <v>79</v>
      </c>
      <c r="K11" s="2"/>
      <c r="L11" s="2" t="str">
        <f t="shared" si="6"/>
        <v xml:space="preserve"> pesos</v>
      </c>
      <c r="M11" s="2" t="str">
        <f t="shared" si="7"/>
        <v xml:space="preserve"> millones de</v>
      </c>
      <c r="N11" s="2"/>
      <c r="O11" s="2" t="str">
        <f t="shared" si="8"/>
        <v xml:space="preserve"> pesos</v>
      </c>
      <c r="P11" s="2" t="s">
        <v>79</v>
      </c>
      <c r="Q11" s="2"/>
      <c r="R11" s="2" t="str">
        <f t="shared" si="9"/>
        <v xml:space="preserve"> pesos</v>
      </c>
      <c r="S11" s="2" t="str">
        <f t="shared" si="10"/>
        <v xml:space="preserve"> pesos</v>
      </c>
      <c r="T11" s="2" t="str">
        <f t="shared" si="11"/>
        <v xml:space="preserve"> centavos</v>
      </c>
      <c r="U11" s="2" t="str">
        <f t="shared" si="12"/>
        <v xml:space="preserve"> centavos</v>
      </c>
      <c r="V11" s="2">
        <v>15</v>
      </c>
      <c r="W11" s="2">
        <v>14</v>
      </c>
      <c r="X11" s="2">
        <v>13</v>
      </c>
      <c r="Y11" s="2">
        <v>12</v>
      </c>
      <c r="Z11" s="2">
        <v>11</v>
      </c>
      <c r="AA11" s="2">
        <v>10</v>
      </c>
      <c r="AB11" s="2">
        <v>9</v>
      </c>
      <c r="AC11" s="2">
        <f t="shared" ref="AC11:AM11" si="95">AB11-1</f>
        <v>8</v>
      </c>
      <c r="AD11" s="2">
        <f t="shared" si="95"/>
        <v>7</v>
      </c>
      <c r="AE11" s="2">
        <f t="shared" si="95"/>
        <v>6</v>
      </c>
      <c r="AF11" s="2">
        <f t="shared" si="95"/>
        <v>5</v>
      </c>
      <c r="AG11" s="2">
        <f t="shared" si="95"/>
        <v>4</v>
      </c>
      <c r="AH11" s="2">
        <f t="shared" si="95"/>
        <v>3</v>
      </c>
      <c r="AI11" s="2">
        <f t="shared" si="95"/>
        <v>2</v>
      </c>
      <c r="AJ11" s="2">
        <f t="shared" si="95"/>
        <v>1</v>
      </c>
      <c r="AK11" s="2">
        <f t="shared" si="95"/>
        <v>0</v>
      </c>
      <c r="AL11" s="2">
        <f t="shared" si="95"/>
        <v>-1</v>
      </c>
      <c r="AM11" s="2">
        <f t="shared" si="95"/>
        <v>-2</v>
      </c>
      <c r="AN11" s="2"/>
      <c r="AO11" s="4">
        <f t="shared" si="14"/>
        <v>0</v>
      </c>
      <c r="AP11" s="4">
        <f t="shared" si="15"/>
        <v>0</v>
      </c>
      <c r="AQ11" s="4">
        <f t="shared" si="16"/>
        <v>0</v>
      </c>
      <c r="AR11" s="4">
        <f t="shared" si="17"/>
        <v>0</v>
      </c>
      <c r="AS11" s="4">
        <f t="shared" si="18"/>
        <v>0</v>
      </c>
      <c r="AT11" s="4">
        <f t="shared" si="19"/>
        <v>0</v>
      </c>
      <c r="AU11" s="4">
        <f t="shared" si="20"/>
        <v>0</v>
      </c>
      <c r="AV11" s="4">
        <f t="shared" si="21"/>
        <v>0</v>
      </c>
      <c r="AW11" s="4">
        <f t="shared" si="22"/>
        <v>0</v>
      </c>
      <c r="AX11" s="4">
        <f t="shared" si="23"/>
        <v>0</v>
      </c>
      <c r="AY11" s="4">
        <f t="shared" si="24"/>
        <v>0</v>
      </c>
      <c r="AZ11" s="4">
        <f t="shared" si="25"/>
        <v>0</v>
      </c>
      <c r="BA11" s="4">
        <f t="shared" si="26"/>
        <v>0</v>
      </c>
      <c r="BB11" s="4">
        <f t="shared" si="27"/>
        <v>0</v>
      </c>
      <c r="BC11" s="4">
        <f t="shared" si="28"/>
        <v>0</v>
      </c>
      <c r="BD11" s="4">
        <f t="shared" si="29"/>
        <v>0</v>
      </c>
      <c r="BE11" s="4">
        <f t="shared" si="30"/>
        <v>0</v>
      </c>
      <c r="BF11" s="2"/>
      <c r="BG11" s="2">
        <f t="shared" si="31"/>
        <v>0</v>
      </c>
      <c r="BH11" s="4">
        <f t="shared" si="32"/>
        <v>0</v>
      </c>
      <c r="BI11" s="4">
        <f t="shared" si="33"/>
        <v>0</v>
      </c>
      <c r="BJ11" s="4">
        <f t="shared" si="34"/>
        <v>0</v>
      </c>
      <c r="BK11" s="4">
        <f t="shared" si="35"/>
        <v>0</v>
      </c>
      <c r="BL11" s="4">
        <f t="shared" si="36"/>
        <v>0</v>
      </c>
      <c r="BM11" s="4">
        <f t="shared" si="37"/>
        <v>0</v>
      </c>
      <c r="BN11" s="4">
        <f t="shared" si="38"/>
        <v>0</v>
      </c>
      <c r="BO11" s="4">
        <f t="shared" si="39"/>
        <v>0</v>
      </c>
      <c r="BP11" s="4">
        <f t="shared" si="40"/>
        <v>0</v>
      </c>
      <c r="BQ11" s="4">
        <f t="shared" si="41"/>
        <v>0</v>
      </c>
      <c r="BR11" s="4">
        <f t="shared" si="42"/>
        <v>0</v>
      </c>
      <c r="BS11" s="4">
        <f t="shared" si="43"/>
        <v>0</v>
      </c>
      <c r="BT11" s="4">
        <f t="shared" si="44"/>
        <v>0</v>
      </c>
      <c r="BU11" s="4">
        <f t="shared" si="45"/>
        <v>0</v>
      </c>
      <c r="BV11" s="4">
        <f t="shared" si="46"/>
        <v>0</v>
      </c>
      <c r="BW11" s="4">
        <f t="shared" si="47"/>
        <v>0</v>
      </c>
      <c r="BX11" s="2"/>
      <c r="BY11" s="2"/>
      <c r="BZ11" s="4">
        <f t="shared" si="48"/>
        <v>0</v>
      </c>
      <c r="CA11" s="4"/>
      <c r="CB11" s="4"/>
      <c r="CC11" s="4">
        <f t="shared" si="49"/>
        <v>0</v>
      </c>
      <c r="CD11" s="4"/>
      <c r="CE11" s="4"/>
      <c r="CF11" s="4">
        <f t="shared" si="50"/>
        <v>0</v>
      </c>
      <c r="CG11" s="2"/>
      <c r="CH11" s="4"/>
      <c r="CI11" s="4">
        <f t="shared" si="51"/>
        <v>0</v>
      </c>
      <c r="CJ11" s="2"/>
      <c r="CK11" s="4"/>
      <c r="CL11" s="4">
        <f t="shared" si="52"/>
        <v>0</v>
      </c>
      <c r="CM11" s="2"/>
      <c r="CN11" s="4">
        <f t="shared" si="53"/>
        <v>0</v>
      </c>
      <c r="CO11" s="2"/>
      <c r="CP11" s="2"/>
      <c r="CQ11" s="2" t="str">
        <f t="shared" si="54"/>
        <v/>
      </c>
      <c r="CR11" s="2" t="str">
        <f t="shared" si="55"/>
        <v/>
      </c>
      <c r="CS11" s="2" t="str">
        <f t="shared" si="56"/>
        <v xml:space="preserve">  billones de</v>
      </c>
      <c r="CT11" s="2" t="str">
        <f t="shared" si="57"/>
        <v/>
      </c>
      <c r="CU11" s="2" t="str">
        <f t="shared" si="58"/>
        <v/>
      </c>
      <c r="CV11" s="2" t="str">
        <f t="shared" si="59"/>
        <v xml:space="preserve">  mil</v>
      </c>
      <c r="CW11" s="2" t="str">
        <f t="shared" si="60"/>
        <v/>
      </c>
      <c r="CX11" s="2" t="str">
        <f t="shared" si="61"/>
        <v/>
      </c>
      <c r="CY11" s="2" t="str">
        <f t="shared" si="62"/>
        <v xml:space="preserve">  millones de</v>
      </c>
      <c r="CZ11" s="2" t="str">
        <f t="shared" si="63"/>
        <v/>
      </c>
      <c r="DA11" s="2" t="str">
        <f t="shared" si="64"/>
        <v/>
      </c>
      <c r="DB11" s="2" t="str">
        <f t="shared" si="65"/>
        <v xml:space="preserve">  mil</v>
      </c>
      <c r="DC11" s="2" t="str">
        <f t="shared" si="66"/>
        <v/>
      </c>
      <c r="DD11" s="2" t="str">
        <f t="shared" si="67"/>
        <v/>
      </c>
      <c r="DE11" s="2" t="str">
        <f t="shared" si="68"/>
        <v xml:space="preserve">  pesos</v>
      </c>
      <c r="DF11" s="2" t="str">
        <f t="shared" si="69"/>
        <v/>
      </c>
      <c r="DG11" s="2" t="str">
        <f t="shared" si="70"/>
        <v xml:space="preserve">  centavos</v>
      </c>
      <c r="DH11" s="2" t="str">
        <f t="shared" si="71"/>
        <v xml:space="preserve"> </v>
      </c>
      <c r="DI11" s="2" t="str">
        <f t="shared" si="72"/>
        <v/>
      </c>
      <c r="DJ11" s="2"/>
      <c r="DK11" s="2" t="str">
        <f t="shared" si="73"/>
        <v xml:space="preserve"> </v>
      </c>
      <c r="DL11" s="2" t="str">
        <f t="shared" si="74"/>
        <v/>
      </c>
      <c r="DM11" s="2"/>
      <c r="DN11" s="2" t="str">
        <f t="shared" si="75"/>
        <v xml:space="preserve"> </v>
      </c>
      <c r="DO11" s="2" t="str">
        <f t="shared" si="76"/>
        <v/>
      </c>
      <c r="DP11" s="2"/>
      <c r="DQ11" s="2" t="str">
        <f t="shared" si="77"/>
        <v xml:space="preserve"> </v>
      </c>
      <c r="DR11" s="2" t="str">
        <f t="shared" si="78"/>
        <v/>
      </c>
      <c r="DS11" s="2"/>
      <c r="DT11" s="2" t="str">
        <f t="shared" si="79"/>
        <v>cero</v>
      </c>
      <c r="DU11" s="2" t="str">
        <f t="shared" si="80"/>
        <v xml:space="preserve"> pesos</v>
      </c>
      <c r="DV11" s="2" t="str">
        <f t="shared" si="81"/>
        <v/>
      </c>
      <c r="DW11" s="2" t="str">
        <f t="shared" si="82"/>
        <v/>
      </c>
      <c r="DX11" s="2"/>
      <c r="DY11" s="2"/>
      <c r="DZ11" s="2"/>
      <c r="EA11" s="2" t="str">
        <f t="shared" si="83"/>
        <v xml:space="preserve"> </v>
      </c>
      <c r="EB11" s="2"/>
      <c r="EC11" s="2"/>
      <c r="ED11" s="2" t="str">
        <f t="shared" si="84"/>
        <v xml:space="preserve"> </v>
      </c>
      <c r="EE11" s="2"/>
      <c r="EF11" s="2"/>
      <c r="EG11" s="5" t="str">
        <f t="shared" si="85"/>
        <v xml:space="preserve"> </v>
      </c>
      <c r="EH11" s="2"/>
      <c r="EI11" s="2"/>
      <c r="EJ11" s="5" t="str">
        <f t="shared" si="86"/>
        <v xml:space="preserve"> </v>
      </c>
      <c r="EK11" s="2"/>
      <c r="EL11" s="2"/>
      <c r="EM11" s="5" t="str">
        <f t="shared" si="87"/>
        <v>cero pesos</v>
      </c>
      <c r="EN11" s="5"/>
      <c r="EO11" s="5" t="str">
        <f t="shared" si="88"/>
        <v/>
      </c>
      <c r="EP11" s="2"/>
      <c r="ER11">
        <v>6</v>
      </c>
      <c r="ES11" t="s">
        <v>88</v>
      </c>
    </row>
    <row r="12" spans="1:149" x14ac:dyDescent="0.2">
      <c r="A12" s="6">
        <v>0</v>
      </c>
      <c r="B12" s="1" t="str">
        <f t="shared" si="0"/>
        <v>cero pesos M/L</v>
      </c>
      <c r="C12" s="2"/>
      <c r="D12" s="3">
        <f t="shared" si="1"/>
        <v>0</v>
      </c>
      <c r="E12" s="2" t="str">
        <f t="shared" si="2"/>
        <v/>
      </c>
      <c r="F12" s="2" t="str">
        <f t="shared" si="3"/>
        <v xml:space="preserve"> pesos</v>
      </c>
      <c r="G12" s="2" t="str">
        <f t="shared" si="4"/>
        <v xml:space="preserve"> billones de</v>
      </c>
      <c r="H12" s="2"/>
      <c r="I12" s="2" t="str">
        <f t="shared" si="5"/>
        <v xml:space="preserve"> pesos</v>
      </c>
      <c r="J12" s="2" t="s">
        <v>79</v>
      </c>
      <c r="K12" s="2"/>
      <c r="L12" s="2" t="str">
        <f t="shared" si="6"/>
        <v xml:space="preserve"> pesos</v>
      </c>
      <c r="M12" s="2" t="str">
        <f t="shared" si="7"/>
        <v xml:space="preserve"> millones de</v>
      </c>
      <c r="N12" s="2"/>
      <c r="O12" s="2" t="str">
        <f t="shared" si="8"/>
        <v xml:space="preserve"> pesos</v>
      </c>
      <c r="P12" s="2" t="s">
        <v>79</v>
      </c>
      <c r="Q12" s="2"/>
      <c r="R12" s="2" t="str">
        <f t="shared" si="9"/>
        <v xml:space="preserve"> pesos</v>
      </c>
      <c r="S12" s="2" t="str">
        <f t="shared" si="10"/>
        <v xml:space="preserve"> pesos</v>
      </c>
      <c r="T12" s="2" t="str">
        <f t="shared" si="11"/>
        <v xml:space="preserve"> centavos</v>
      </c>
      <c r="U12" s="2" t="str">
        <f t="shared" si="12"/>
        <v xml:space="preserve"> centavos</v>
      </c>
      <c r="V12" s="2">
        <v>15</v>
      </c>
      <c r="W12" s="2">
        <v>14</v>
      </c>
      <c r="X12" s="2">
        <v>13</v>
      </c>
      <c r="Y12" s="2">
        <v>12</v>
      </c>
      <c r="Z12" s="2">
        <v>11</v>
      </c>
      <c r="AA12" s="2">
        <v>10</v>
      </c>
      <c r="AB12" s="2">
        <v>9</v>
      </c>
      <c r="AC12" s="2">
        <f t="shared" ref="AC12:AM12" si="96">AB12-1</f>
        <v>8</v>
      </c>
      <c r="AD12" s="2">
        <f t="shared" si="96"/>
        <v>7</v>
      </c>
      <c r="AE12" s="2">
        <f t="shared" si="96"/>
        <v>6</v>
      </c>
      <c r="AF12" s="2">
        <f t="shared" si="96"/>
        <v>5</v>
      </c>
      <c r="AG12" s="2">
        <f t="shared" si="96"/>
        <v>4</v>
      </c>
      <c r="AH12" s="2">
        <f t="shared" si="96"/>
        <v>3</v>
      </c>
      <c r="AI12" s="2">
        <f t="shared" si="96"/>
        <v>2</v>
      </c>
      <c r="AJ12" s="2">
        <f t="shared" si="96"/>
        <v>1</v>
      </c>
      <c r="AK12" s="2">
        <f t="shared" si="96"/>
        <v>0</v>
      </c>
      <c r="AL12" s="2">
        <f t="shared" si="96"/>
        <v>-1</v>
      </c>
      <c r="AM12" s="2">
        <f t="shared" si="96"/>
        <v>-2</v>
      </c>
      <c r="AN12" s="2"/>
      <c r="AO12" s="4">
        <f t="shared" si="14"/>
        <v>0</v>
      </c>
      <c r="AP12" s="4">
        <f t="shared" si="15"/>
        <v>0</v>
      </c>
      <c r="AQ12" s="4">
        <f t="shared" si="16"/>
        <v>0</v>
      </c>
      <c r="AR12" s="4">
        <f t="shared" si="17"/>
        <v>0</v>
      </c>
      <c r="AS12" s="4">
        <f t="shared" si="18"/>
        <v>0</v>
      </c>
      <c r="AT12" s="4">
        <f t="shared" si="19"/>
        <v>0</v>
      </c>
      <c r="AU12" s="4">
        <f t="shared" si="20"/>
        <v>0</v>
      </c>
      <c r="AV12" s="4">
        <f t="shared" si="21"/>
        <v>0</v>
      </c>
      <c r="AW12" s="4">
        <f t="shared" si="22"/>
        <v>0</v>
      </c>
      <c r="AX12" s="4">
        <f t="shared" si="23"/>
        <v>0</v>
      </c>
      <c r="AY12" s="4">
        <f t="shared" si="24"/>
        <v>0</v>
      </c>
      <c r="AZ12" s="4">
        <f t="shared" si="25"/>
        <v>0</v>
      </c>
      <c r="BA12" s="4">
        <f t="shared" si="26"/>
        <v>0</v>
      </c>
      <c r="BB12" s="4">
        <f t="shared" si="27"/>
        <v>0</v>
      </c>
      <c r="BC12" s="4">
        <f t="shared" si="28"/>
        <v>0</v>
      </c>
      <c r="BD12" s="4">
        <f t="shared" si="29"/>
        <v>0</v>
      </c>
      <c r="BE12" s="4">
        <f t="shared" si="30"/>
        <v>0</v>
      </c>
      <c r="BF12" s="2"/>
      <c r="BG12" s="2">
        <f t="shared" si="31"/>
        <v>0</v>
      </c>
      <c r="BH12" s="4">
        <f t="shared" si="32"/>
        <v>0</v>
      </c>
      <c r="BI12" s="4">
        <f t="shared" si="33"/>
        <v>0</v>
      </c>
      <c r="BJ12" s="4">
        <f t="shared" si="34"/>
        <v>0</v>
      </c>
      <c r="BK12" s="4">
        <f t="shared" si="35"/>
        <v>0</v>
      </c>
      <c r="BL12" s="4">
        <f t="shared" si="36"/>
        <v>0</v>
      </c>
      <c r="BM12" s="4">
        <f t="shared" si="37"/>
        <v>0</v>
      </c>
      <c r="BN12" s="4">
        <f t="shared" si="38"/>
        <v>0</v>
      </c>
      <c r="BO12" s="4">
        <f t="shared" si="39"/>
        <v>0</v>
      </c>
      <c r="BP12" s="4">
        <f t="shared" si="40"/>
        <v>0</v>
      </c>
      <c r="BQ12" s="4">
        <f t="shared" si="41"/>
        <v>0</v>
      </c>
      <c r="BR12" s="4">
        <f t="shared" si="42"/>
        <v>0</v>
      </c>
      <c r="BS12" s="4">
        <f t="shared" si="43"/>
        <v>0</v>
      </c>
      <c r="BT12" s="4">
        <f t="shared" si="44"/>
        <v>0</v>
      </c>
      <c r="BU12" s="4">
        <f t="shared" si="45"/>
        <v>0</v>
      </c>
      <c r="BV12" s="4">
        <f t="shared" si="46"/>
        <v>0</v>
      </c>
      <c r="BW12" s="4">
        <f t="shared" si="47"/>
        <v>0</v>
      </c>
      <c r="BX12" s="2"/>
      <c r="BY12" s="2"/>
      <c r="BZ12" s="4">
        <f t="shared" si="48"/>
        <v>0</v>
      </c>
      <c r="CA12" s="4"/>
      <c r="CB12" s="4"/>
      <c r="CC12" s="4">
        <f t="shared" si="49"/>
        <v>0</v>
      </c>
      <c r="CD12" s="4"/>
      <c r="CE12" s="4"/>
      <c r="CF12" s="4">
        <f t="shared" si="50"/>
        <v>0</v>
      </c>
      <c r="CG12" s="2"/>
      <c r="CH12" s="4"/>
      <c r="CI12" s="4">
        <f t="shared" si="51"/>
        <v>0</v>
      </c>
      <c r="CJ12" s="2"/>
      <c r="CK12" s="4"/>
      <c r="CL12" s="4">
        <f t="shared" si="52"/>
        <v>0</v>
      </c>
      <c r="CM12" s="2"/>
      <c r="CN12" s="4">
        <f t="shared" si="53"/>
        <v>0</v>
      </c>
      <c r="CO12" s="2"/>
      <c r="CP12" s="2"/>
      <c r="CQ12" s="2" t="str">
        <f t="shared" si="54"/>
        <v/>
      </c>
      <c r="CR12" s="2" t="str">
        <f t="shared" si="55"/>
        <v/>
      </c>
      <c r="CS12" s="2" t="str">
        <f t="shared" si="56"/>
        <v xml:space="preserve">  billones de</v>
      </c>
      <c r="CT12" s="2" t="str">
        <f t="shared" si="57"/>
        <v/>
      </c>
      <c r="CU12" s="2" t="str">
        <f t="shared" si="58"/>
        <v/>
      </c>
      <c r="CV12" s="2" t="str">
        <f t="shared" si="59"/>
        <v xml:space="preserve">  mil</v>
      </c>
      <c r="CW12" s="2" t="str">
        <f t="shared" si="60"/>
        <v/>
      </c>
      <c r="CX12" s="2" t="str">
        <f t="shared" si="61"/>
        <v/>
      </c>
      <c r="CY12" s="2" t="str">
        <f t="shared" si="62"/>
        <v xml:space="preserve">  millones de</v>
      </c>
      <c r="CZ12" s="2" t="str">
        <f t="shared" si="63"/>
        <v/>
      </c>
      <c r="DA12" s="2" t="str">
        <f t="shared" si="64"/>
        <v/>
      </c>
      <c r="DB12" s="2" t="str">
        <f t="shared" si="65"/>
        <v xml:space="preserve">  mil</v>
      </c>
      <c r="DC12" s="2" t="str">
        <f t="shared" si="66"/>
        <v/>
      </c>
      <c r="DD12" s="2" t="str">
        <f t="shared" si="67"/>
        <v/>
      </c>
      <c r="DE12" s="2" t="str">
        <f t="shared" si="68"/>
        <v xml:space="preserve">  pesos</v>
      </c>
      <c r="DF12" s="2" t="str">
        <f t="shared" si="69"/>
        <v/>
      </c>
      <c r="DG12" s="2" t="str">
        <f t="shared" si="70"/>
        <v xml:space="preserve">  centavos</v>
      </c>
      <c r="DH12" s="2" t="str">
        <f t="shared" si="71"/>
        <v xml:space="preserve"> </v>
      </c>
      <c r="DI12" s="2" t="str">
        <f t="shared" si="72"/>
        <v/>
      </c>
      <c r="DJ12" s="2"/>
      <c r="DK12" s="2" t="str">
        <f t="shared" si="73"/>
        <v xml:space="preserve"> </v>
      </c>
      <c r="DL12" s="2" t="str">
        <f t="shared" si="74"/>
        <v/>
      </c>
      <c r="DM12" s="2"/>
      <c r="DN12" s="2" t="str">
        <f t="shared" si="75"/>
        <v xml:space="preserve"> </v>
      </c>
      <c r="DO12" s="2" t="str">
        <f t="shared" si="76"/>
        <v/>
      </c>
      <c r="DP12" s="2"/>
      <c r="DQ12" s="2" t="str">
        <f t="shared" si="77"/>
        <v xml:space="preserve"> </v>
      </c>
      <c r="DR12" s="2" t="str">
        <f t="shared" si="78"/>
        <v/>
      </c>
      <c r="DS12" s="2"/>
      <c r="DT12" s="2" t="str">
        <f t="shared" si="79"/>
        <v>cero</v>
      </c>
      <c r="DU12" s="2" t="str">
        <f t="shared" si="80"/>
        <v xml:space="preserve"> pesos</v>
      </c>
      <c r="DV12" s="2" t="str">
        <f t="shared" si="81"/>
        <v/>
      </c>
      <c r="DW12" s="2" t="str">
        <f t="shared" si="82"/>
        <v/>
      </c>
      <c r="DX12" s="2"/>
      <c r="DY12" s="2"/>
      <c r="DZ12" s="2"/>
      <c r="EA12" s="2" t="str">
        <f t="shared" si="83"/>
        <v xml:space="preserve"> </v>
      </c>
      <c r="EB12" s="2"/>
      <c r="EC12" s="2"/>
      <c r="ED12" s="2" t="str">
        <f t="shared" si="84"/>
        <v xml:space="preserve"> </v>
      </c>
      <c r="EE12" s="2"/>
      <c r="EF12" s="2"/>
      <c r="EG12" s="5" t="str">
        <f t="shared" si="85"/>
        <v xml:space="preserve"> </v>
      </c>
      <c r="EH12" s="2"/>
      <c r="EI12" s="2"/>
      <c r="EJ12" s="5" t="str">
        <f t="shared" si="86"/>
        <v xml:space="preserve"> </v>
      </c>
      <c r="EK12" s="2"/>
      <c r="EL12" s="2"/>
      <c r="EM12" s="5" t="str">
        <f t="shared" si="87"/>
        <v>cero pesos</v>
      </c>
      <c r="EN12" s="5"/>
      <c r="EO12" s="5" t="str">
        <f t="shared" si="88"/>
        <v/>
      </c>
      <c r="EP12" s="2"/>
      <c r="ER12">
        <v>7</v>
      </c>
      <c r="ES12" t="s">
        <v>89</v>
      </c>
    </row>
    <row r="13" spans="1:149" x14ac:dyDescent="0.2">
      <c r="A13" s="6">
        <v>0</v>
      </c>
      <c r="B13" s="1" t="str">
        <f t="shared" si="0"/>
        <v>cero pesos M/L</v>
      </c>
      <c r="C13" s="2"/>
      <c r="D13" s="3">
        <f t="shared" si="1"/>
        <v>0</v>
      </c>
      <c r="E13" s="2" t="str">
        <f t="shared" si="2"/>
        <v/>
      </c>
      <c r="F13" s="2" t="str">
        <f t="shared" si="3"/>
        <v xml:space="preserve"> pesos</v>
      </c>
      <c r="G13" s="2" t="str">
        <f t="shared" si="4"/>
        <v xml:space="preserve"> billones de</v>
      </c>
      <c r="H13" s="2"/>
      <c r="I13" s="2" t="str">
        <f t="shared" si="5"/>
        <v xml:space="preserve"> pesos</v>
      </c>
      <c r="J13" s="2" t="s">
        <v>79</v>
      </c>
      <c r="K13" s="2"/>
      <c r="L13" s="2" t="str">
        <f t="shared" si="6"/>
        <v xml:space="preserve"> pesos</v>
      </c>
      <c r="M13" s="2" t="str">
        <f t="shared" si="7"/>
        <v xml:space="preserve"> millones de</v>
      </c>
      <c r="N13" s="2"/>
      <c r="O13" s="2" t="str">
        <f t="shared" si="8"/>
        <v xml:space="preserve"> pesos</v>
      </c>
      <c r="P13" s="2" t="s">
        <v>79</v>
      </c>
      <c r="Q13" s="2"/>
      <c r="R13" s="2" t="str">
        <f t="shared" si="9"/>
        <v xml:space="preserve"> pesos</v>
      </c>
      <c r="S13" s="2" t="str">
        <f t="shared" si="10"/>
        <v xml:space="preserve"> pesos</v>
      </c>
      <c r="T13" s="2" t="str">
        <f t="shared" si="11"/>
        <v xml:space="preserve"> centavos</v>
      </c>
      <c r="U13" s="2" t="str">
        <f t="shared" si="12"/>
        <v xml:space="preserve"> centavos</v>
      </c>
      <c r="V13" s="2">
        <v>15</v>
      </c>
      <c r="W13" s="2">
        <v>14</v>
      </c>
      <c r="X13" s="2">
        <v>13</v>
      </c>
      <c r="Y13" s="2">
        <v>12</v>
      </c>
      <c r="Z13" s="2">
        <v>11</v>
      </c>
      <c r="AA13" s="2">
        <v>10</v>
      </c>
      <c r="AB13" s="2">
        <v>9</v>
      </c>
      <c r="AC13" s="2">
        <f t="shared" ref="AC13:AM13" si="97">AB13-1</f>
        <v>8</v>
      </c>
      <c r="AD13" s="2">
        <f t="shared" si="97"/>
        <v>7</v>
      </c>
      <c r="AE13" s="2">
        <f t="shared" si="97"/>
        <v>6</v>
      </c>
      <c r="AF13" s="2">
        <f t="shared" si="97"/>
        <v>5</v>
      </c>
      <c r="AG13" s="2">
        <f t="shared" si="97"/>
        <v>4</v>
      </c>
      <c r="AH13" s="2">
        <f t="shared" si="97"/>
        <v>3</v>
      </c>
      <c r="AI13" s="2">
        <f t="shared" si="97"/>
        <v>2</v>
      </c>
      <c r="AJ13" s="2">
        <f t="shared" si="97"/>
        <v>1</v>
      </c>
      <c r="AK13" s="2">
        <f t="shared" si="97"/>
        <v>0</v>
      </c>
      <c r="AL13" s="2">
        <f t="shared" si="97"/>
        <v>-1</v>
      </c>
      <c r="AM13" s="2">
        <f t="shared" si="97"/>
        <v>-2</v>
      </c>
      <c r="AN13" s="2"/>
      <c r="AO13" s="4">
        <f t="shared" si="14"/>
        <v>0</v>
      </c>
      <c r="AP13" s="4">
        <f t="shared" si="15"/>
        <v>0</v>
      </c>
      <c r="AQ13" s="4">
        <f t="shared" si="16"/>
        <v>0</v>
      </c>
      <c r="AR13" s="4">
        <f t="shared" si="17"/>
        <v>0</v>
      </c>
      <c r="AS13" s="4">
        <f t="shared" si="18"/>
        <v>0</v>
      </c>
      <c r="AT13" s="4">
        <f t="shared" si="19"/>
        <v>0</v>
      </c>
      <c r="AU13" s="4">
        <f t="shared" si="20"/>
        <v>0</v>
      </c>
      <c r="AV13" s="4">
        <f t="shared" si="21"/>
        <v>0</v>
      </c>
      <c r="AW13" s="4">
        <f t="shared" si="22"/>
        <v>0</v>
      </c>
      <c r="AX13" s="4">
        <f t="shared" si="23"/>
        <v>0</v>
      </c>
      <c r="AY13" s="4">
        <f t="shared" si="24"/>
        <v>0</v>
      </c>
      <c r="AZ13" s="4">
        <f t="shared" si="25"/>
        <v>0</v>
      </c>
      <c r="BA13" s="4">
        <f t="shared" si="26"/>
        <v>0</v>
      </c>
      <c r="BB13" s="4">
        <f t="shared" si="27"/>
        <v>0</v>
      </c>
      <c r="BC13" s="4">
        <f t="shared" si="28"/>
        <v>0</v>
      </c>
      <c r="BD13" s="4">
        <f t="shared" si="29"/>
        <v>0</v>
      </c>
      <c r="BE13" s="4">
        <f t="shared" si="30"/>
        <v>0</v>
      </c>
      <c r="BF13" s="2"/>
      <c r="BG13" s="2">
        <f t="shared" si="31"/>
        <v>0</v>
      </c>
      <c r="BH13" s="4">
        <f t="shared" si="32"/>
        <v>0</v>
      </c>
      <c r="BI13" s="4">
        <f t="shared" si="33"/>
        <v>0</v>
      </c>
      <c r="BJ13" s="4">
        <f t="shared" si="34"/>
        <v>0</v>
      </c>
      <c r="BK13" s="4">
        <f t="shared" si="35"/>
        <v>0</v>
      </c>
      <c r="BL13" s="4">
        <f t="shared" si="36"/>
        <v>0</v>
      </c>
      <c r="BM13" s="4">
        <f t="shared" si="37"/>
        <v>0</v>
      </c>
      <c r="BN13" s="4">
        <f t="shared" si="38"/>
        <v>0</v>
      </c>
      <c r="BO13" s="4">
        <f t="shared" si="39"/>
        <v>0</v>
      </c>
      <c r="BP13" s="4">
        <f t="shared" si="40"/>
        <v>0</v>
      </c>
      <c r="BQ13" s="4">
        <f t="shared" si="41"/>
        <v>0</v>
      </c>
      <c r="BR13" s="4">
        <f t="shared" si="42"/>
        <v>0</v>
      </c>
      <c r="BS13" s="4">
        <f t="shared" si="43"/>
        <v>0</v>
      </c>
      <c r="BT13" s="4">
        <f t="shared" si="44"/>
        <v>0</v>
      </c>
      <c r="BU13" s="4">
        <f t="shared" si="45"/>
        <v>0</v>
      </c>
      <c r="BV13" s="4">
        <f t="shared" si="46"/>
        <v>0</v>
      </c>
      <c r="BW13" s="4">
        <f t="shared" si="47"/>
        <v>0</v>
      </c>
      <c r="BX13" s="2"/>
      <c r="BY13" s="2"/>
      <c r="BZ13" s="4">
        <f t="shared" si="48"/>
        <v>0</v>
      </c>
      <c r="CA13" s="4"/>
      <c r="CB13" s="4"/>
      <c r="CC13" s="4">
        <f t="shared" si="49"/>
        <v>0</v>
      </c>
      <c r="CD13" s="4"/>
      <c r="CE13" s="4"/>
      <c r="CF13" s="4">
        <f t="shared" si="50"/>
        <v>0</v>
      </c>
      <c r="CG13" s="2"/>
      <c r="CH13" s="4"/>
      <c r="CI13" s="4">
        <f t="shared" si="51"/>
        <v>0</v>
      </c>
      <c r="CJ13" s="2"/>
      <c r="CK13" s="4"/>
      <c r="CL13" s="4">
        <f t="shared" si="52"/>
        <v>0</v>
      </c>
      <c r="CM13" s="2"/>
      <c r="CN13" s="4">
        <f t="shared" si="53"/>
        <v>0</v>
      </c>
      <c r="CO13" s="2"/>
      <c r="CP13" s="2"/>
      <c r="CQ13" s="2" t="str">
        <f t="shared" si="54"/>
        <v/>
      </c>
      <c r="CR13" s="2" t="str">
        <f t="shared" si="55"/>
        <v/>
      </c>
      <c r="CS13" s="2" t="str">
        <f t="shared" si="56"/>
        <v xml:space="preserve">  billones de</v>
      </c>
      <c r="CT13" s="2" t="str">
        <f t="shared" si="57"/>
        <v/>
      </c>
      <c r="CU13" s="2" t="str">
        <f t="shared" si="58"/>
        <v/>
      </c>
      <c r="CV13" s="2" t="str">
        <f t="shared" si="59"/>
        <v xml:space="preserve">  mil</v>
      </c>
      <c r="CW13" s="2" t="str">
        <f t="shared" si="60"/>
        <v/>
      </c>
      <c r="CX13" s="2" t="str">
        <f t="shared" si="61"/>
        <v/>
      </c>
      <c r="CY13" s="2" t="str">
        <f t="shared" si="62"/>
        <v xml:space="preserve">  millones de</v>
      </c>
      <c r="CZ13" s="2" t="str">
        <f t="shared" si="63"/>
        <v/>
      </c>
      <c r="DA13" s="2" t="str">
        <f t="shared" si="64"/>
        <v/>
      </c>
      <c r="DB13" s="2" t="str">
        <f t="shared" si="65"/>
        <v xml:space="preserve">  mil</v>
      </c>
      <c r="DC13" s="2" t="str">
        <f t="shared" si="66"/>
        <v/>
      </c>
      <c r="DD13" s="2" t="str">
        <f t="shared" si="67"/>
        <v/>
      </c>
      <c r="DE13" s="2" t="str">
        <f t="shared" si="68"/>
        <v xml:space="preserve">  pesos</v>
      </c>
      <c r="DF13" s="2" t="str">
        <f t="shared" si="69"/>
        <v/>
      </c>
      <c r="DG13" s="2" t="str">
        <f t="shared" si="70"/>
        <v xml:space="preserve">  centavos</v>
      </c>
      <c r="DH13" s="2" t="str">
        <f t="shared" si="71"/>
        <v xml:space="preserve"> </v>
      </c>
      <c r="DI13" s="2" t="str">
        <f t="shared" si="72"/>
        <v/>
      </c>
      <c r="DJ13" s="2"/>
      <c r="DK13" s="2" t="str">
        <f t="shared" si="73"/>
        <v xml:space="preserve"> </v>
      </c>
      <c r="DL13" s="2" t="str">
        <f t="shared" si="74"/>
        <v/>
      </c>
      <c r="DM13" s="2"/>
      <c r="DN13" s="2" t="str">
        <f t="shared" si="75"/>
        <v xml:space="preserve"> </v>
      </c>
      <c r="DO13" s="2" t="str">
        <f t="shared" si="76"/>
        <v/>
      </c>
      <c r="DP13" s="2"/>
      <c r="DQ13" s="2" t="str">
        <f t="shared" si="77"/>
        <v xml:space="preserve"> </v>
      </c>
      <c r="DR13" s="2" t="str">
        <f t="shared" si="78"/>
        <v/>
      </c>
      <c r="DS13" s="2"/>
      <c r="DT13" s="2" t="str">
        <f t="shared" si="79"/>
        <v>cero</v>
      </c>
      <c r="DU13" s="2" t="str">
        <f t="shared" si="80"/>
        <v xml:space="preserve"> pesos</v>
      </c>
      <c r="DV13" s="2" t="str">
        <f t="shared" si="81"/>
        <v/>
      </c>
      <c r="DW13" s="2" t="str">
        <f t="shared" si="82"/>
        <v/>
      </c>
      <c r="DX13" s="2"/>
      <c r="DY13" s="2"/>
      <c r="DZ13" s="2"/>
      <c r="EA13" s="2" t="str">
        <f t="shared" si="83"/>
        <v xml:space="preserve"> </v>
      </c>
      <c r="EB13" s="2"/>
      <c r="EC13" s="2"/>
      <c r="ED13" s="2" t="str">
        <f t="shared" si="84"/>
        <v xml:space="preserve"> </v>
      </c>
      <c r="EE13" s="2"/>
      <c r="EF13" s="2"/>
      <c r="EG13" s="5" t="str">
        <f t="shared" si="85"/>
        <v xml:space="preserve"> </v>
      </c>
      <c r="EH13" s="2"/>
      <c r="EI13" s="2"/>
      <c r="EJ13" s="5" t="str">
        <f t="shared" si="86"/>
        <v xml:space="preserve"> </v>
      </c>
      <c r="EK13" s="2"/>
      <c r="EL13" s="2"/>
      <c r="EM13" s="5" t="str">
        <f t="shared" si="87"/>
        <v>cero pesos</v>
      </c>
      <c r="EN13" s="5"/>
      <c r="EO13" s="5" t="str">
        <f t="shared" si="88"/>
        <v/>
      </c>
      <c r="EP13" s="2"/>
      <c r="ER13">
        <v>8</v>
      </c>
      <c r="ES13" t="s">
        <v>90</v>
      </c>
    </row>
    <row r="14" spans="1:149" x14ac:dyDescent="0.2">
      <c r="A14" s="6">
        <v>0</v>
      </c>
      <c r="B14" s="1" t="str">
        <f t="shared" si="0"/>
        <v>cero pesos M/L</v>
      </c>
      <c r="C14" s="2"/>
      <c r="D14" s="3">
        <f t="shared" si="1"/>
        <v>0</v>
      </c>
      <c r="E14" s="2" t="str">
        <f t="shared" si="2"/>
        <v/>
      </c>
      <c r="F14" s="2" t="str">
        <f t="shared" si="3"/>
        <v xml:space="preserve"> pesos</v>
      </c>
      <c r="G14" s="2" t="str">
        <f t="shared" si="4"/>
        <v xml:space="preserve"> billones de</v>
      </c>
      <c r="H14" s="2"/>
      <c r="I14" s="2" t="str">
        <f t="shared" si="5"/>
        <v xml:space="preserve"> pesos</v>
      </c>
      <c r="J14" s="2" t="s">
        <v>79</v>
      </c>
      <c r="K14" s="2"/>
      <c r="L14" s="2" t="str">
        <f t="shared" si="6"/>
        <v xml:space="preserve"> pesos</v>
      </c>
      <c r="M14" s="2" t="str">
        <f t="shared" si="7"/>
        <v xml:space="preserve"> millones de</v>
      </c>
      <c r="N14" s="2"/>
      <c r="O14" s="2" t="str">
        <f t="shared" si="8"/>
        <v xml:space="preserve"> pesos</v>
      </c>
      <c r="P14" s="2" t="s">
        <v>79</v>
      </c>
      <c r="Q14" s="2"/>
      <c r="R14" s="2" t="str">
        <f t="shared" si="9"/>
        <v xml:space="preserve"> pesos</v>
      </c>
      <c r="S14" s="2" t="str">
        <f t="shared" si="10"/>
        <v xml:space="preserve"> pesos</v>
      </c>
      <c r="T14" s="2" t="str">
        <f t="shared" si="11"/>
        <v xml:space="preserve"> centavos</v>
      </c>
      <c r="U14" s="2" t="str">
        <f t="shared" si="12"/>
        <v xml:space="preserve"> centavos</v>
      </c>
      <c r="V14" s="2">
        <v>15</v>
      </c>
      <c r="W14" s="2">
        <v>14</v>
      </c>
      <c r="X14" s="2">
        <v>13</v>
      </c>
      <c r="Y14" s="2">
        <v>12</v>
      </c>
      <c r="Z14" s="2">
        <v>11</v>
      </c>
      <c r="AA14" s="2">
        <v>10</v>
      </c>
      <c r="AB14" s="2">
        <v>9</v>
      </c>
      <c r="AC14" s="2">
        <f t="shared" ref="AC14:AM14" si="98">AB14-1</f>
        <v>8</v>
      </c>
      <c r="AD14" s="2">
        <f t="shared" si="98"/>
        <v>7</v>
      </c>
      <c r="AE14" s="2">
        <f t="shared" si="98"/>
        <v>6</v>
      </c>
      <c r="AF14" s="2">
        <f t="shared" si="98"/>
        <v>5</v>
      </c>
      <c r="AG14" s="2">
        <f t="shared" si="98"/>
        <v>4</v>
      </c>
      <c r="AH14" s="2">
        <f t="shared" si="98"/>
        <v>3</v>
      </c>
      <c r="AI14" s="2">
        <f t="shared" si="98"/>
        <v>2</v>
      </c>
      <c r="AJ14" s="2">
        <f t="shared" si="98"/>
        <v>1</v>
      </c>
      <c r="AK14" s="2">
        <f t="shared" si="98"/>
        <v>0</v>
      </c>
      <c r="AL14" s="2">
        <f t="shared" si="98"/>
        <v>-1</v>
      </c>
      <c r="AM14" s="2">
        <f t="shared" si="98"/>
        <v>-2</v>
      </c>
      <c r="AN14" s="2"/>
      <c r="AO14" s="4">
        <f t="shared" si="14"/>
        <v>0</v>
      </c>
      <c r="AP14" s="4">
        <f t="shared" si="15"/>
        <v>0</v>
      </c>
      <c r="AQ14" s="4">
        <f t="shared" si="16"/>
        <v>0</v>
      </c>
      <c r="AR14" s="4">
        <f t="shared" si="17"/>
        <v>0</v>
      </c>
      <c r="AS14" s="4">
        <f t="shared" si="18"/>
        <v>0</v>
      </c>
      <c r="AT14" s="4">
        <f t="shared" si="19"/>
        <v>0</v>
      </c>
      <c r="AU14" s="4">
        <f t="shared" si="20"/>
        <v>0</v>
      </c>
      <c r="AV14" s="4">
        <f t="shared" si="21"/>
        <v>0</v>
      </c>
      <c r="AW14" s="4">
        <f t="shared" si="22"/>
        <v>0</v>
      </c>
      <c r="AX14" s="4">
        <f t="shared" si="23"/>
        <v>0</v>
      </c>
      <c r="AY14" s="4">
        <f t="shared" si="24"/>
        <v>0</v>
      </c>
      <c r="AZ14" s="4">
        <f t="shared" si="25"/>
        <v>0</v>
      </c>
      <c r="BA14" s="4">
        <f t="shared" si="26"/>
        <v>0</v>
      </c>
      <c r="BB14" s="4">
        <f t="shared" si="27"/>
        <v>0</v>
      </c>
      <c r="BC14" s="4">
        <f t="shared" si="28"/>
        <v>0</v>
      </c>
      <c r="BD14" s="4">
        <f t="shared" si="29"/>
        <v>0</v>
      </c>
      <c r="BE14" s="4">
        <f t="shared" si="30"/>
        <v>0</v>
      </c>
      <c r="BF14" s="2"/>
      <c r="BG14" s="2">
        <f t="shared" si="31"/>
        <v>0</v>
      </c>
      <c r="BH14" s="4">
        <f t="shared" si="32"/>
        <v>0</v>
      </c>
      <c r="BI14" s="4">
        <f t="shared" si="33"/>
        <v>0</v>
      </c>
      <c r="BJ14" s="4">
        <f t="shared" si="34"/>
        <v>0</v>
      </c>
      <c r="BK14" s="4">
        <f t="shared" si="35"/>
        <v>0</v>
      </c>
      <c r="BL14" s="4">
        <f t="shared" si="36"/>
        <v>0</v>
      </c>
      <c r="BM14" s="4">
        <f t="shared" si="37"/>
        <v>0</v>
      </c>
      <c r="BN14" s="4">
        <f t="shared" si="38"/>
        <v>0</v>
      </c>
      <c r="BO14" s="4">
        <f t="shared" si="39"/>
        <v>0</v>
      </c>
      <c r="BP14" s="4">
        <f t="shared" si="40"/>
        <v>0</v>
      </c>
      <c r="BQ14" s="4">
        <f t="shared" si="41"/>
        <v>0</v>
      </c>
      <c r="BR14" s="4">
        <f t="shared" si="42"/>
        <v>0</v>
      </c>
      <c r="BS14" s="4">
        <f t="shared" si="43"/>
        <v>0</v>
      </c>
      <c r="BT14" s="4">
        <f t="shared" si="44"/>
        <v>0</v>
      </c>
      <c r="BU14" s="4">
        <f t="shared" si="45"/>
        <v>0</v>
      </c>
      <c r="BV14" s="4">
        <f t="shared" si="46"/>
        <v>0</v>
      </c>
      <c r="BW14" s="4">
        <f t="shared" si="47"/>
        <v>0</v>
      </c>
      <c r="BX14" s="2"/>
      <c r="BY14" s="2"/>
      <c r="BZ14" s="4">
        <f t="shared" si="48"/>
        <v>0</v>
      </c>
      <c r="CA14" s="4"/>
      <c r="CB14" s="4"/>
      <c r="CC14" s="4">
        <f t="shared" si="49"/>
        <v>0</v>
      </c>
      <c r="CD14" s="4"/>
      <c r="CE14" s="4"/>
      <c r="CF14" s="4">
        <f t="shared" si="50"/>
        <v>0</v>
      </c>
      <c r="CG14" s="2"/>
      <c r="CH14" s="4"/>
      <c r="CI14" s="4">
        <f t="shared" si="51"/>
        <v>0</v>
      </c>
      <c r="CJ14" s="2"/>
      <c r="CK14" s="4"/>
      <c r="CL14" s="4">
        <f t="shared" si="52"/>
        <v>0</v>
      </c>
      <c r="CM14" s="2"/>
      <c r="CN14" s="4">
        <f t="shared" si="53"/>
        <v>0</v>
      </c>
      <c r="CO14" s="2"/>
      <c r="CP14" s="2"/>
      <c r="CQ14" s="2" t="str">
        <f t="shared" si="54"/>
        <v/>
      </c>
      <c r="CR14" s="2" t="str">
        <f t="shared" si="55"/>
        <v/>
      </c>
      <c r="CS14" s="2" t="str">
        <f t="shared" si="56"/>
        <v xml:space="preserve">  billones de</v>
      </c>
      <c r="CT14" s="2" t="str">
        <f t="shared" si="57"/>
        <v/>
      </c>
      <c r="CU14" s="2" t="str">
        <f t="shared" si="58"/>
        <v/>
      </c>
      <c r="CV14" s="2" t="str">
        <f t="shared" si="59"/>
        <v xml:space="preserve">  mil</v>
      </c>
      <c r="CW14" s="2" t="str">
        <f t="shared" si="60"/>
        <v/>
      </c>
      <c r="CX14" s="2" t="str">
        <f t="shared" si="61"/>
        <v/>
      </c>
      <c r="CY14" s="2" t="str">
        <f t="shared" si="62"/>
        <v xml:space="preserve">  millones de</v>
      </c>
      <c r="CZ14" s="2" t="str">
        <f t="shared" si="63"/>
        <v/>
      </c>
      <c r="DA14" s="2" t="str">
        <f t="shared" si="64"/>
        <v/>
      </c>
      <c r="DB14" s="2" t="str">
        <f t="shared" si="65"/>
        <v xml:space="preserve">  mil</v>
      </c>
      <c r="DC14" s="2" t="str">
        <f t="shared" si="66"/>
        <v/>
      </c>
      <c r="DD14" s="2" t="str">
        <f t="shared" si="67"/>
        <v/>
      </c>
      <c r="DE14" s="2" t="str">
        <f t="shared" si="68"/>
        <v xml:space="preserve">  pesos</v>
      </c>
      <c r="DF14" s="2" t="str">
        <f t="shared" si="69"/>
        <v/>
      </c>
      <c r="DG14" s="2" t="str">
        <f t="shared" si="70"/>
        <v xml:space="preserve">  centavos</v>
      </c>
      <c r="DH14" s="2" t="str">
        <f t="shared" si="71"/>
        <v xml:space="preserve"> </v>
      </c>
      <c r="DI14" s="2" t="str">
        <f t="shared" si="72"/>
        <v/>
      </c>
      <c r="DJ14" s="2"/>
      <c r="DK14" s="2" t="str">
        <f t="shared" si="73"/>
        <v xml:space="preserve"> </v>
      </c>
      <c r="DL14" s="2" t="str">
        <f t="shared" si="74"/>
        <v/>
      </c>
      <c r="DM14" s="2"/>
      <c r="DN14" s="2" t="str">
        <f t="shared" si="75"/>
        <v xml:space="preserve"> </v>
      </c>
      <c r="DO14" s="2" t="str">
        <f t="shared" si="76"/>
        <v/>
      </c>
      <c r="DP14" s="2"/>
      <c r="DQ14" s="2" t="str">
        <f t="shared" si="77"/>
        <v xml:space="preserve"> </v>
      </c>
      <c r="DR14" s="2" t="str">
        <f t="shared" si="78"/>
        <v/>
      </c>
      <c r="DS14" s="2"/>
      <c r="DT14" s="2" t="str">
        <f t="shared" si="79"/>
        <v>cero</v>
      </c>
      <c r="DU14" s="2" t="str">
        <f t="shared" si="80"/>
        <v xml:space="preserve"> pesos</v>
      </c>
      <c r="DV14" s="2" t="str">
        <f t="shared" si="81"/>
        <v/>
      </c>
      <c r="DW14" s="2" t="str">
        <f t="shared" si="82"/>
        <v/>
      </c>
      <c r="DX14" s="2"/>
      <c r="DY14" s="2"/>
      <c r="DZ14" s="2"/>
      <c r="EA14" s="2" t="str">
        <f t="shared" si="83"/>
        <v xml:space="preserve"> </v>
      </c>
      <c r="EB14" s="2"/>
      <c r="EC14" s="2"/>
      <c r="ED14" s="2" t="str">
        <f t="shared" si="84"/>
        <v xml:space="preserve"> </v>
      </c>
      <c r="EE14" s="2"/>
      <c r="EF14" s="2"/>
      <c r="EG14" s="5" t="str">
        <f t="shared" si="85"/>
        <v xml:space="preserve"> </v>
      </c>
      <c r="EH14" s="2"/>
      <c r="EI14" s="2"/>
      <c r="EJ14" s="5" t="str">
        <f t="shared" si="86"/>
        <v xml:space="preserve"> </v>
      </c>
      <c r="EK14" s="2"/>
      <c r="EL14" s="2"/>
      <c r="EM14" s="5" t="str">
        <f t="shared" si="87"/>
        <v>cero pesos</v>
      </c>
      <c r="EN14" s="5"/>
      <c r="EO14" s="5" t="str">
        <f t="shared" si="88"/>
        <v/>
      </c>
      <c r="EP14" s="2"/>
      <c r="ER14">
        <v>9</v>
      </c>
      <c r="ES14" t="s">
        <v>91</v>
      </c>
    </row>
    <row r="15" spans="1:149" x14ac:dyDescent="0.2">
      <c r="A15" s="6">
        <v>0</v>
      </c>
      <c r="B15" s="1" t="str">
        <f t="shared" si="0"/>
        <v>cero pesos M/L</v>
      </c>
      <c r="C15" s="2"/>
      <c r="D15" s="3">
        <f t="shared" si="1"/>
        <v>0</v>
      </c>
      <c r="E15" s="2" t="str">
        <f t="shared" si="2"/>
        <v/>
      </c>
      <c r="F15" s="2" t="str">
        <f t="shared" si="3"/>
        <v xml:space="preserve"> pesos</v>
      </c>
      <c r="G15" s="2" t="str">
        <f t="shared" si="4"/>
        <v xml:space="preserve"> billones de</v>
      </c>
      <c r="H15" s="2"/>
      <c r="I15" s="2" t="str">
        <f t="shared" si="5"/>
        <v xml:space="preserve"> pesos</v>
      </c>
      <c r="J15" s="2" t="s">
        <v>79</v>
      </c>
      <c r="K15" s="2"/>
      <c r="L15" s="2" t="str">
        <f t="shared" si="6"/>
        <v xml:space="preserve"> pesos</v>
      </c>
      <c r="M15" s="2" t="str">
        <f t="shared" si="7"/>
        <v xml:space="preserve"> millones de</v>
      </c>
      <c r="N15" s="2"/>
      <c r="O15" s="2" t="str">
        <f t="shared" si="8"/>
        <v xml:space="preserve"> pesos</v>
      </c>
      <c r="P15" s="2" t="s">
        <v>79</v>
      </c>
      <c r="Q15" s="2"/>
      <c r="R15" s="2" t="str">
        <f t="shared" si="9"/>
        <v xml:space="preserve"> pesos</v>
      </c>
      <c r="S15" s="2" t="str">
        <f t="shared" si="10"/>
        <v xml:space="preserve"> pesos</v>
      </c>
      <c r="T15" s="2" t="str">
        <f t="shared" si="11"/>
        <v xml:space="preserve"> centavos</v>
      </c>
      <c r="U15" s="2" t="str">
        <f t="shared" si="12"/>
        <v xml:space="preserve"> centavos</v>
      </c>
      <c r="V15" s="2">
        <v>15</v>
      </c>
      <c r="W15" s="2">
        <v>14</v>
      </c>
      <c r="X15" s="2">
        <v>13</v>
      </c>
      <c r="Y15" s="2">
        <v>12</v>
      </c>
      <c r="Z15" s="2">
        <v>11</v>
      </c>
      <c r="AA15" s="2">
        <v>10</v>
      </c>
      <c r="AB15" s="2">
        <v>9</v>
      </c>
      <c r="AC15" s="2">
        <f t="shared" ref="AC15:AM15" si="99">AB15-1</f>
        <v>8</v>
      </c>
      <c r="AD15" s="2">
        <f t="shared" si="99"/>
        <v>7</v>
      </c>
      <c r="AE15" s="2">
        <f t="shared" si="99"/>
        <v>6</v>
      </c>
      <c r="AF15" s="2">
        <f t="shared" si="99"/>
        <v>5</v>
      </c>
      <c r="AG15" s="2">
        <f t="shared" si="99"/>
        <v>4</v>
      </c>
      <c r="AH15" s="2">
        <f t="shared" si="99"/>
        <v>3</v>
      </c>
      <c r="AI15" s="2">
        <f t="shared" si="99"/>
        <v>2</v>
      </c>
      <c r="AJ15" s="2">
        <f t="shared" si="99"/>
        <v>1</v>
      </c>
      <c r="AK15" s="2">
        <f t="shared" si="99"/>
        <v>0</v>
      </c>
      <c r="AL15" s="2">
        <f t="shared" si="99"/>
        <v>-1</v>
      </c>
      <c r="AM15" s="2">
        <f t="shared" si="99"/>
        <v>-2</v>
      </c>
      <c r="AN15" s="2"/>
      <c r="AO15" s="4">
        <f t="shared" si="14"/>
        <v>0</v>
      </c>
      <c r="AP15" s="4">
        <f t="shared" si="15"/>
        <v>0</v>
      </c>
      <c r="AQ15" s="4">
        <f t="shared" si="16"/>
        <v>0</v>
      </c>
      <c r="AR15" s="4">
        <f t="shared" si="17"/>
        <v>0</v>
      </c>
      <c r="AS15" s="4">
        <f t="shared" si="18"/>
        <v>0</v>
      </c>
      <c r="AT15" s="4">
        <f t="shared" si="19"/>
        <v>0</v>
      </c>
      <c r="AU15" s="4">
        <f t="shared" si="20"/>
        <v>0</v>
      </c>
      <c r="AV15" s="4">
        <f t="shared" si="21"/>
        <v>0</v>
      </c>
      <c r="AW15" s="4">
        <f t="shared" si="22"/>
        <v>0</v>
      </c>
      <c r="AX15" s="4">
        <f t="shared" si="23"/>
        <v>0</v>
      </c>
      <c r="AY15" s="4">
        <f t="shared" si="24"/>
        <v>0</v>
      </c>
      <c r="AZ15" s="4">
        <f t="shared" si="25"/>
        <v>0</v>
      </c>
      <c r="BA15" s="4">
        <f t="shared" si="26"/>
        <v>0</v>
      </c>
      <c r="BB15" s="4">
        <f t="shared" si="27"/>
        <v>0</v>
      </c>
      <c r="BC15" s="4">
        <f t="shared" si="28"/>
        <v>0</v>
      </c>
      <c r="BD15" s="4">
        <f t="shared" si="29"/>
        <v>0</v>
      </c>
      <c r="BE15" s="4">
        <f t="shared" si="30"/>
        <v>0</v>
      </c>
      <c r="BF15" s="2"/>
      <c r="BG15" s="2">
        <f t="shared" si="31"/>
        <v>0</v>
      </c>
      <c r="BH15" s="4">
        <f t="shared" si="32"/>
        <v>0</v>
      </c>
      <c r="BI15" s="4">
        <f t="shared" si="33"/>
        <v>0</v>
      </c>
      <c r="BJ15" s="4">
        <f t="shared" si="34"/>
        <v>0</v>
      </c>
      <c r="BK15" s="4">
        <f t="shared" si="35"/>
        <v>0</v>
      </c>
      <c r="BL15" s="4">
        <f t="shared" si="36"/>
        <v>0</v>
      </c>
      <c r="BM15" s="4">
        <f t="shared" si="37"/>
        <v>0</v>
      </c>
      <c r="BN15" s="4">
        <f t="shared" si="38"/>
        <v>0</v>
      </c>
      <c r="BO15" s="4">
        <f t="shared" si="39"/>
        <v>0</v>
      </c>
      <c r="BP15" s="4">
        <f t="shared" si="40"/>
        <v>0</v>
      </c>
      <c r="BQ15" s="4">
        <f t="shared" si="41"/>
        <v>0</v>
      </c>
      <c r="BR15" s="4">
        <f t="shared" si="42"/>
        <v>0</v>
      </c>
      <c r="BS15" s="4">
        <f t="shared" si="43"/>
        <v>0</v>
      </c>
      <c r="BT15" s="4">
        <f t="shared" si="44"/>
        <v>0</v>
      </c>
      <c r="BU15" s="4">
        <f t="shared" si="45"/>
        <v>0</v>
      </c>
      <c r="BV15" s="4">
        <f t="shared" si="46"/>
        <v>0</v>
      </c>
      <c r="BW15" s="4">
        <f t="shared" si="47"/>
        <v>0</v>
      </c>
      <c r="BX15" s="2"/>
      <c r="BY15" s="2"/>
      <c r="BZ15" s="4">
        <f t="shared" si="48"/>
        <v>0</v>
      </c>
      <c r="CA15" s="4"/>
      <c r="CB15" s="4"/>
      <c r="CC15" s="4">
        <f t="shared" si="49"/>
        <v>0</v>
      </c>
      <c r="CD15" s="4"/>
      <c r="CE15" s="4"/>
      <c r="CF15" s="4">
        <f t="shared" si="50"/>
        <v>0</v>
      </c>
      <c r="CG15" s="2"/>
      <c r="CH15" s="4"/>
      <c r="CI15" s="4">
        <f t="shared" si="51"/>
        <v>0</v>
      </c>
      <c r="CJ15" s="2"/>
      <c r="CK15" s="4"/>
      <c r="CL15" s="4">
        <f t="shared" si="52"/>
        <v>0</v>
      </c>
      <c r="CM15" s="2"/>
      <c r="CN15" s="4">
        <f t="shared" si="53"/>
        <v>0</v>
      </c>
      <c r="CO15" s="2"/>
      <c r="CP15" s="2"/>
      <c r="CQ15" s="2" t="str">
        <f t="shared" si="54"/>
        <v/>
      </c>
      <c r="CR15" s="2" t="str">
        <f t="shared" si="55"/>
        <v/>
      </c>
      <c r="CS15" s="2" t="str">
        <f t="shared" si="56"/>
        <v xml:space="preserve">  billones de</v>
      </c>
      <c r="CT15" s="2" t="str">
        <f t="shared" si="57"/>
        <v/>
      </c>
      <c r="CU15" s="2" t="str">
        <f t="shared" si="58"/>
        <v/>
      </c>
      <c r="CV15" s="2" t="str">
        <f t="shared" si="59"/>
        <v xml:space="preserve">  mil</v>
      </c>
      <c r="CW15" s="2" t="str">
        <f t="shared" si="60"/>
        <v/>
      </c>
      <c r="CX15" s="2" t="str">
        <f t="shared" si="61"/>
        <v/>
      </c>
      <c r="CY15" s="2" t="str">
        <f t="shared" si="62"/>
        <v xml:space="preserve">  millones de</v>
      </c>
      <c r="CZ15" s="2" t="str">
        <f t="shared" si="63"/>
        <v/>
      </c>
      <c r="DA15" s="2" t="str">
        <f t="shared" si="64"/>
        <v/>
      </c>
      <c r="DB15" s="2" t="str">
        <f t="shared" si="65"/>
        <v xml:space="preserve">  mil</v>
      </c>
      <c r="DC15" s="2" t="str">
        <f t="shared" si="66"/>
        <v/>
      </c>
      <c r="DD15" s="2" t="str">
        <f t="shared" si="67"/>
        <v/>
      </c>
      <c r="DE15" s="2" t="str">
        <f t="shared" si="68"/>
        <v xml:space="preserve">  pesos</v>
      </c>
      <c r="DF15" s="2" t="str">
        <f t="shared" si="69"/>
        <v/>
      </c>
      <c r="DG15" s="2" t="str">
        <f t="shared" si="70"/>
        <v xml:space="preserve">  centavos</v>
      </c>
      <c r="DH15" s="2" t="str">
        <f t="shared" si="71"/>
        <v xml:space="preserve"> </v>
      </c>
      <c r="DI15" s="2" t="str">
        <f t="shared" si="72"/>
        <v/>
      </c>
      <c r="DJ15" s="2"/>
      <c r="DK15" s="2" t="str">
        <f t="shared" si="73"/>
        <v xml:space="preserve"> </v>
      </c>
      <c r="DL15" s="2" t="str">
        <f t="shared" si="74"/>
        <v/>
      </c>
      <c r="DM15" s="2"/>
      <c r="DN15" s="2" t="str">
        <f t="shared" si="75"/>
        <v xml:space="preserve"> </v>
      </c>
      <c r="DO15" s="2" t="str">
        <f t="shared" si="76"/>
        <v/>
      </c>
      <c r="DP15" s="2"/>
      <c r="DQ15" s="2" t="str">
        <f t="shared" si="77"/>
        <v xml:space="preserve"> </v>
      </c>
      <c r="DR15" s="2" t="str">
        <f t="shared" si="78"/>
        <v/>
      </c>
      <c r="DS15" s="2"/>
      <c r="DT15" s="2" t="str">
        <f t="shared" si="79"/>
        <v>cero</v>
      </c>
      <c r="DU15" s="2" t="str">
        <f t="shared" si="80"/>
        <v xml:space="preserve"> pesos</v>
      </c>
      <c r="DV15" s="2" t="str">
        <f t="shared" si="81"/>
        <v/>
      </c>
      <c r="DW15" s="2" t="str">
        <f t="shared" si="82"/>
        <v/>
      </c>
      <c r="DX15" s="2"/>
      <c r="DY15" s="2"/>
      <c r="DZ15" s="2"/>
      <c r="EA15" s="2" t="str">
        <f t="shared" si="83"/>
        <v xml:space="preserve"> </v>
      </c>
      <c r="EB15" s="2"/>
      <c r="EC15" s="2"/>
      <c r="ED15" s="2" t="str">
        <f t="shared" si="84"/>
        <v xml:space="preserve"> </v>
      </c>
      <c r="EE15" s="2"/>
      <c r="EF15" s="2"/>
      <c r="EG15" s="5" t="str">
        <f t="shared" si="85"/>
        <v xml:space="preserve"> </v>
      </c>
      <c r="EH15" s="2"/>
      <c r="EI15" s="2"/>
      <c r="EJ15" s="5" t="str">
        <f t="shared" si="86"/>
        <v xml:space="preserve"> </v>
      </c>
      <c r="EK15" s="2"/>
      <c r="EL15" s="2"/>
      <c r="EM15" s="5" t="str">
        <f t="shared" si="87"/>
        <v>cero pesos</v>
      </c>
      <c r="EN15" s="5"/>
      <c r="EO15" s="5" t="str">
        <f t="shared" si="88"/>
        <v/>
      </c>
      <c r="EP15" s="2"/>
      <c r="ER15">
        <v>10</v>
      </c>
      <c r="ES15" t="s">
        <v>92</v>
      </c>
    </row>
    <row r="16" spans="1:149" x14ac:dyDescent="0.2">
      <c r="A16" s="6">
        <v>0</v>
      </c>
      <c r="B16" s="1" t="str">
        <f t="shared" si="0"/>
        <v>cero pesos M/L</v>
      </c>
      <c r="C16" s="2"/>
      <c r="D16" s="3">
        <f t="shared" si="1"/>
        <v>0</v>
      </c>
      <c r="E16" s="2" t="str">
        <f t="shared" si="2"/>
        <v/>
      </c>
      <c r="F16" s="2" t="str">
        <f t="shared" si="3"/>
        <v xml:space="preserve"> pesos</v>
      </c>
      <c r="G16" s="2" t="str">
        <f t="shared" si="4"/>
        <v xml:space="preserve"> billones de</v>
      </c>
      <c r="H16" s="2"/>
      <c r="I16" s="2" t="str">
        <f t="shared" si="5"/>
        <v xml:space="preserve"> pesos</v>
      </c>
      <c r="J16" s="2" t="s">
        <v>79</v>
      </c>
      <c r="K16" s="2"/>
      <c r="L16" s="2" t="str">
        <f t="shared" si="6"/>
        <v xml:space="preserve"> pesos</v>
      </c>
      <c r="M16" s="2" t="str">
        <f t="shared" si="7"/>
        <v xml:space="preserve"> millones de</v>
      </c>
      <c r="N16" s="2"/>
      <c r="O16" s="2" t="str">
        <f t="shared" si="8"/>
        <v xml:space="preserve"> pesos</v>
      </c>
      <c r="P16" s="2" t="s">
        <v>79</v>
      </c>
      <c r="Q16" s="2"/>
      <c r="R16" s="2" t="str">
        <f t="shared" si="9"/>
        <v xml:space="preserve"> pesos</v>
      </c>
      <c r="S16" s="2" t="str">
        <f t="shared" si="10"/>
        <v xml:space="preserve"> pesos</v>
      </c>
      <c r="T16" s="2" t="str">
        <f t="shared" si="11"/>
        <v xml:space="preserve"> centavos</v>
      </c>
      <c r="U16" s="2" t="str">
        <f t="shared" si="12"/>
        <v xml:space="preserve"> centavos</v>
      </c>
      <c r="V16" s="2">
        <v>15</v>
      </c>
      <c r="W16" s="2">
        <v>14</v>
      </c>
      <c r="X16" s="2">
        <v>13</v>
      </c>
      <c r="Y16" s="2">
        <v>12</v>
      </c>
      <c r="Z16" s="2">
        <v>11</v>
      </c>
      <c r="AA16" s="2">
        <v>10</v>
      </c>
      <c r="AB16" s="2">
        <v>9</v>
      </c>
      <c r="AC16" s="2">
        <f t="shared" ref="AC16:AM16" si="100">AB16-1</f>
        <v>8</v>
      </c>
      <c r="AD16" s="2">
        <f t="shared" si="100"/>
        <v>7</v>
      </c>
      <c r="AE16" s="2">
        <f t="shared" si="100"/>
        <v>6</v>
      </c>
      <c r="AF16" s="2">
        <f t="shared" si="100"/>
        <v>5</v>
      </c>
      <c r="AG16" s="2">
        <f t="shared" si="100"/>
        <v>4</v>
      </c>
      <c r="AH16" s="2">
        <f t="shared" si="100"/>
        <v>3</v>
      </c>
      <c r="AI16" s="2">
        <f t="shared" si="100"/>
        <v>2</v>
      </c>
      <c r="AJ16" s="2">
        <f t="shared" si="100"/>
        <v>1</v>
      </c>
      <c r="AK16" s="2">
        <f t="shared" si="100"/>
        <v>0</v>
      </c>
      <c r="AL16" s="2">
        <f t="shared" si="100"/>
        <v>-1</v>
      </c>
      <c r="AM16" s="2">
        <f t="shared" si="100"/>
        <v>-2</v>
      </c>
      <c r="AN16" s="2"/>
      <c r="AO16" s="4">
        <f t="shared" si="14"/>
        <v>0</v>
      </c>
      <c r="AP16" s="4">
        <f t="shared" si="15"/>
        <v>0</v>
      </c>
      <c r="AQ16" s="4">
        <f t="shared" si="16"/>
        <v>0</v>
      </c>
      <c r="AR16" s="4">
        <f t="shared" si="17"/>
        <v>0</v>
      </c>
      <c r="AS16" s="4">
        <f t="shared" si="18"/>
        <v>0</v>
      </c>
      <c r="AT16" s="4">
        <f t="shared" si="19"/>
        <v>0</v>
      </c>
      <c r="AU16" s="4">
        <f t="shared" si="20"/>
        <v>0</v>
      </c>
      <c r="AV16" s="4">
        <f t="shared" si="21"/>
        <v>0</v>
      </c>
      <c r="AW16" s="4">
        <f t="shared" si="22"/>
        <v>0</v>
      </c>
      <c r="AX16" s="4">
        <f t="shared" si="23"/>
        <v>0</v>
      </c>
      <c r="AY16" s="4">
        <f t="shared" si="24"/>
        <v>0</v>
      </c>
      <c r="AZ16" s="4">
        <f t="shared" si="25"/>
        <v>0</v>
      </c>
      <c r="BA16" s="4">
        <f t="shared" si="26"/>
        <v>0</v>
      </c>
      <c r="BB16" s="4">
        <f t="shared" si="27"/>
        <v>0</v>
      </c>
      <c r="BC16" s="4">
        <f t="shared" si="28"/>
        <v>0</v>
      </c>
      <c r="BD16" s="4">
        <f t="shared" si="29"/>
        <v>0</v>
      </c>
      <c r="BE16" s="4">
        <f t="shared" si="30"/>
        <v>0</v>
      </c>
      <c r="BF16" s="2"/>
      <c r="BG16" s="2">
        <f t="shared" si="31"/>
        <v>0</v>
      </c>
      <c r="BH16" s="4">
        <f t="shared" si="32"/>
        <v>0</v>
      </c>
      <c r="BI16" s="4">
        <f t="shared" si="33"/>
        <v>0</v>
      </c>
      <c r="BJ16" s="4">
        <f t="shared" si="34"/>
        <v>0</v>
      </c>
      <c r="BK16" s="4">
        <f t="shared" si="35"/>
        <v>0</v>
      </c>
      <c r="BL16" s="4">
        <f t="shared" si="36"/>
        <v>0</v>
      </c>
      <c r="BM16" s="4">
        <f t="shared" si="37"/>
        <v>0</v>
      </c>
      <c r="BN16" s="4">
        <f t="shared" si="38"/>
        <v>0</v>
      </c>
      <c r="BO16" s="4">
        <f t="shared" si="39"/>
        <v>0</v>
      </c>
      <c r="BP16" s="4">
        <f t="shared" si="40"/>
        <v>0</v>
      </c>
      <c r="BQ16" s="4">
        <f t="shared" si="41"/>
        <v>0</v>
      </c>
      <c r="BR16" s="4">
        <f t="shared" si="42"/>
        <v>0</v>
      </c>
      <c r="BS16" s="4">
        <f t="shared" si="43"/>
        <v>0</v>
      </c>
      <c r="BT16" s="4">
        <f t="shared" si="44"/>
        <v>0</v>
      </c>
      <c r="BU16" s="4">
        <f t="shared" si="45"/>
        <v>0</v>
      </c>
      <c r="BV16" s="4">
        <f t="shared" si="46"/>
        <v>0</v>
      </c>
      <c r="BW16" s="4">
        <f t="shared" si="47"/>
        <v>0</v>
      </c>
      <c r="BX16" s="2"/>
      <c r="BY16" s="2"/>
      <c r="BZ16" s="4">
        <f t="shared" si="48"/>
        <v>0</v>
      </c>
      <c r="CA16" s="4"/>
      <c r="CB16" s="4"/>
      <c r="CC16" s="4">
        <f t="shared" si="49"/>
        <v>0</v>
      </c>
      <c r="CD16" s="4"/>
      <c r="CE16" s="4"/>
      <c r="CF16" s="4">
        <f t="shared" si="50"/>
        <v>0</v>
      </c>
      <c r="CG16" s="2"/>
      <c r="CH16" s="4"/>
      <c r="CI16" s="4">
        <f t="shared" si="51"/>
        <v>0</v>
      </c>
      <c r="CJ16" s="2"/>
      <c r="CK16" s="4"/>
      <c r="CL16" s="4">
        <f t="shared" si="52"/>
        <v>0</v>
      </c>
      <c r="CM16" s="2"/>
      <c r="CN16" s="4">
        <f t="shared" si="53"/>
        <v>0</v>
      </c>
      <c r="CO16" s="2"/>
      <c r="CP16" s="2"/>
      <c r="CQ16" s="2" t="str">
        <f t="shared" si="54"/>
        <v/>
      </c>
      <c r="CR16" s="2" t="str">
        <f t="shared" si="55"/>
        <v/>
      </c>
      <c r="CS16" s="2" t="str">
        <f t="shared" si="56"/>
        <v xml:space="preserve">  billones de</v>
      </c>
      <c r="CT16" s="2" t="str">
        <f t="shared" si="57"/>
        <v/>
      </c>
      <c r="CU16" s="2" t="str">
        <f t="shared" si="58"/>
        <v/>
      </c>
      <c r="CV16" s="2" t="str">
        <f t="shared" si="59"/>
        <v xml:space="preserve">  mil</v>
      </c>
      <c r="CW16" s="2" t="str">
        <f t="shared" si="60"/>
        <v/>
      </c>
      <c r="CX16" s="2" t="str">
        <f t="shared" si="61"/>
        <v/>
      </c>
      <c r="CY16" s="2" t="str">
        <f t="shared" si="62"/>
        <v xml:space="preserve">  millones de</v>
      </c>
      <c r="CZ16" s="2" t="str">
        <f t="shared" si="63"/>
        <v/>
      </c>
      <c r="DA16" s="2" t="str">
        <f t="shared" si="64"/>
        <v/>
      </c>
      <c r="DB16" s="2" t="str">
        <f t="shared" si="65"/>
        <v xml:space="preserve">  mil</v>
      </c>
      <c r="DC16" s="2" t="str">
        <f t="shared" si="66"/>
        <v/>
      </c>
      <c r="DD16" s="2" t="str">
        <f t="shared" si="67"/>
        <v/>
      </c>
      <c r="DE16" s="2" t="str">
        <f t="shared" si="68"/>
        <v xml:space="preserve">  pesos</v>
      </c>
      <c r="DF16" s="2" t="str">
        <f t="shared" si="69"/>
        <v/>
      </c>
      <c r="DG16" s="2" t="str">
        <f t="shared" si="70"/>
        <v xml:space="preserve">  centavos</v>
      </c>
      <c r="DH16" s="2" t="str">
        <f t="shared" si="71"/>
        <v xml:space="preserve"> </v>
      </c>
      <c r="DI16" s="2" t="str">
        <f t="shared" si="72"/>
        <v/>
      </c>
      <c r="DJ16" s="2"/>
      <c r="DK16" s="2" t="str">
        <f t="shared" si="73"/>
        <v xml:space="preserve"> </v>
      </c>
      <c r="DL16" s="2" t="str">
        <f t="shared" si="74"/>
        <v/>
      </c>
      <c r="DM16" s="2"/>
      <c r="DN16" s="2" t="str">
        <f t="shared" si="75"/>
        <v xml:space="preserve"> </v>
      </c>
      <c r="DO16" s="2" t="str">
        <f t="shared" si="76"/>
        <v/>
      </c>
      <c r="DP16" s="2"/>
      <c r="DQ16" s="2" t="str">
        <f t="shared" si="77"/>
        <v xml:space="preserve"> </v>
      </c>
      <c r="DR16" s="2" t="str">
        <f t="shared" si="78"/>
        <v/>
      </c>
      <c r="DS16" s="2"/>
      <c r="DT16" s="2" t="str">
        <f t="shared" si="79"/>
        <v>cero</v>
      </c>
      <c r="DU16" s="2" t="str">
        <f t="shared" si="80"/>
        <v xml:space="preserve"> pesos</v>
      </c>
      <c r="DV16" s="2" t="str">
        <f t="shared" si="81"/>
        <v/>
      </c>
      <c r="DW16" s="2" t="str">
        <f t="shared" si="82"/>
        <v/>
      </c>
      <c r="DX16" s="2"/>
      <c r="DY16" s="2"/>
      <c r="DZ16" s="2"/>
      <c r="EA16" s="2" t="str">
        <f t="shared" si="83"/>
        <v xml:space="preserve"> </v>
      </c>
      <c r="EB16" s="2"/>
      <c r="EC16" s="2"/>
      <c r="ED16" s="2" t="str">
        <f t="shared" si="84"/>
        <v xml:space="preserve"> </v>
      </c>
      <c r="EE16" s="2"/>
      <c r="EF16" s="2"/>
      <c r="EG16" s="5" t="str">
        <f t="shared" si="85"/>
        <v xml:space="preserve"> </v>
      </c>
      <c r="EH16" s="2"/>
      <c r="EI16" s="2"/>
      <c r="EJ16" s="5" t="str">
        <f t="shared" si="86"/>
        <v xml:space="preserve"> </v>
      </c>
      <c r="EK16" s="2"/>
      <c r="EL16" s="2"/>
      <c r="EM16" s="5" t="str">
        <f t="shared" si="87"/>
        <v>cero pesos</v>
      </c>
      <c r="EN16" s="5"/>
      <c r="EO16" s="5" t="str">
        <f t="shared" si="88"/>
        <v/>
      </c>
      <c r="EP16" s="2"/>
      <c r="ER16">
        <v>11</v>
      </c>
      <c r="ES16" t="s">
        <v>93</v>
      </c>
    </row>
    <row r="17" spans="1:149" x14ac:dyDescent="0.2">
      <c r="A17" s="6">
        <v>0</v>
      </c>
      <c r="B17" s="1" t="str">
        <f t="shared" si="0"/>
        <v>cero pesos M/L</v>
      </c>
      <c r="C17" s="2"/>
      <c r="D17" s="3">
        <f t="shared" si="1"/>
        <v>0</v>
      </c>
      <c r="E17" s="2" t="str">
        <f t="shared" si="2"/>
        <v/>
      </c>
      <c r="F17" s="2" t="str">
        <f t="shared" si="3"/>
        <v xml:space="preserve"> pesos</v>
      </c>
      <c r="G17" s="2" t="str">
        <f t="shared" si="4"/>
        <v xml:space="preserve"> billones de</v>
      </c>
      <c r="H17" s="2"/>
      <c r="I17" s="2" t="str">
        <f t="shared" si="5"/>
        <v xml:space="preserve"> pesos</v>
      </c>
      <c r="J17" s="2" t="s">
        <v>79</v>
      </c>
      <c r="K17" s="2"/>
      <c r="L17" s="2" t="str">
        <f t="shared" si="6"/>
        <v xml:space="preserve"> pesos</v>
      </c>
      <c r="M17" s="2" t="str">
        <f t="shared" si="7"/>
        <v xml:space="preserve"> millones de</v>
      </c>
      <c r="N17" s="2"/>
      <c r="O17" s="2" t="str">
        <f t="shared" si="8"/>
        <v xml:space="preserve"> pesos</v>
      </c>
      <c r="P17" s="2" t="s">
        <v>79</v>
      </c>
      <c r="Q17" s="2"/>
      <c r="R17" s="2" t="str">
        <f t="shared" si="9"/>
        <v xml:space="preserve"> pesos</v>
      </c>
      <c r="S17" s="2" t="str">
        <f t="shared" si="10"/>
        <v xml:space="preserve"> pesos</v>
      </c>
      <c r="T17" s="2" t="str">
        <f t="shared" si="11"/>
        <v xml:space="preserve"> centavos</v>
      </c>
      <c r="U17" s="2" t="str">
        <f t="shared" si="12"/>
        <v xml:space="preserve"> centavos</v>
      </c>
      <c r="V17" s="2">
        <v>15</v>
      </c>
      <c r="W17" s="2">
        <v>14</v>
      </c>
      <c r="X17" s="2">
        <v>13</v>
      </c>
      <c r="Y17" s="2">
        <v>12</v>
      </c>
      <c r="Z17" s="2">
        <v>11</v>
      </c>
      <c r="AA17" s="2">
        <v>10</v>
      </c>
      <c r="AB17" s="2">
        <v>9</v>
      </c>
      <c r="AC17" s="2">
        <f t="shared" ref="AC17:AM17" si="101">AB17-1</f>
        <v>8</v>
      </c>
      <c r="AD17" s="2">
        <f t="shared" si="101"/>
        <v>7</v>
      </c>
      <c r="AE17" s="2">
        <f t="shared" si="101"/>
        <v>6</v>
      </c>
      <c r="AF17" s="2">
        <f t="shared" si="101"/>
        <v>5</v>
      </c>
      <c r="AG17" s="2">
        <f t="shared" si="101"/>
        <v>4</v>
      </c>
      <c r="AH17" s="2">
        <f t="shared" si="101"/>
        <v>3</v>
      </c>
      <c r="AI17" s="2">
        <f t="shared" si="101"/>
        <v>2</v>
      </c>
      <c r="AJ17" s="2">
        <f t="shared" si="101"/>
        <v>1</v>
      </c>
      <c r="AK17" s="2">
        <f t="shared" si="101"/>
        <v>0</v>
      </c>
      <c r="AL17" s="2">
        <f t="shared" si="101"/>
        <v>-1</v>
      </c>
      <c r="AM17" s="2">
        <f t="shared" si="101"/>
        <v>-2</v>
      </c>
      <c r="AN17" s="2"/>
      <c r="AO17" s="4">
        <f t="shared" si="14"/>
        <v>0</v>
      </c>
      <c r="AP17" s="4">
        <f t="shared" si="15"/>
        <v>0</v>
      </c>
      <c r="AQ17" s="4">
        <f t="shared" si="16"/>
        <v>0</v>
      </c>
      <c r="AR17" s="4">
        <f t="shared" si="17"/>
        <v>0</v>
      </c>
      <c r="AS17" s="4">
        <f t="shared" si="18"/>
        <v>0</v>
      </c>
      <c r="AT17" s="4">
        <f t="shared" si="19"/>
        <v>0</v>
      </c>
      <c r="AU17" s="4">
        <f t="shared" si="20"/>
        <v>0</v>
      </c>
      <c r="AV17" s="4">
        <f t="shared" si="21"/>
        <v>0</v>
      </c>
      <c r="AW17" s="4">
        <f t="shared" si="22"/>
        <v>0</v>
      </c>
      <c r="AX17" s="4">
        <f t="shared" si="23"/>
        <v>0</v>
      </c>
      <c r="AY17" s="4">
        <f t="shared" si="24"/>
        <v>0</v>
      </c>
      <c r="AZ17" s="4">
        <f t="shared" si="25"/>
        <v>0</v>
      </c>
      <c r="BA17" s="4">
        <f t="shared" si="26"/>
        <v>0</v>
      </c>
      <c r="BB17" s="4">
        <f t="shared" si="27"/>
        <v>0</v>
      </c>
      <c r="BC17" s="4">
        <f t="shared" si="28"/>
        <v>0</v>
      </c>
      <c r="BD17" s="4">
        <f t="shared" si="29"/>
        <v>0</v>
      </c>
      <c r="BE17" s="4">
        <f t="shared" si="30"/>
        <v>0</v>
      </c>
      <c r="BF17" s="2"/>
      <c r="BG17" s="2">
        <f t="shared" si="31"/>
        <v>0</v>
      </c>
      <c r="BH17" s="4">
        <f t="shared" si="32"/>
        <v>0</v>
      </c>
      <c r="BI17" s="4">
        <f t="shared" si="33"/>
        <v>0</v>
      </c>
      <c r="BJ17" s="4">
        <f t="shared" si="34"/>
        <v>0</v>
      </c>
      <c r="BK17" s="4">
        <f t="shared" si="35"/>
        <v>0</v>
      </c>
      <c r="BL17" s="4">
        <f t="shared" si="36"/>
        <v>0</v>
      </c>
      <c r="BM17" s="4">
        <f t="shared" si="37"/>
        <v>0</v>
      </c>
      <c r="BN17" s="4">
        <f t="shared" si="38"/>
        <v>0</v>
      </c>
      <c r="BO17" s="4">
        <f t="shared" si="39"/>
        <v>0</v>
      </c>
      <c r="BP17" s="4">
        <f t="shared" si="40"/>
        <v>0</v>
      </c>
      <c r="BQ17" s="4">
        <f t="shared" si="41"/>
        <v>0</v>
      </c>
      <c r="BR17" s="4">
        <f t="shared" si="42"/>
        <v>0</v>
      </c>
      <c r="BS17" s="4">
        <f t="shared" si="43"/>
        <v>0</v>
      </c>
      <c r="BT17" s="4">
        <f t="shared" si="44"/>
        <v>0</v>
      </c>
      <c r="BU17" s="4">
        <f t="shared" si="45"/>
        <v>0</v>
      </c>
      <c r="BV17" s="4">
        <f t="shared" si="46"/>
        <v>0</v>
      </c>
      <c r="BW17" s="4">
        <f t="shared" si="47"/>
        <v>0</v>
      </c>
      <c r="BX17" s="2"/>
      <c r="BY17" s="2"/>
      <c r="BZ17" s="4">
        <f t="shared" si="48"/>
        <v>0</v>
      </c>
      <c r="CA17" s="4"/>
      <c r="CB17" s="4"/>
      <c r="CC17" s="4">
        <f t="shared" si="49"/>
        <v>0</v>
      </c>
      <c r="CD17" s="4"/>
      <c r="CE17" s="4"/>
      <c r="CF17" s="4">
        <f t="shared" si="50"/>
        <v>0</v>
      </c>
      <c r="CG17" s="2"/>
      <c r="CH17" s="4"/>
      <c r="CI17" s="4">
        <f t="shared" si="51"/>
        <v>0</v>
      </c>
      <c r="CJ17" s="2"/>
      <c r="CK17" s="4"/>
      <c r="CL17" s="4">
        <f t="shared" si="52"/>
        <v>0</v>
      </c>
      <c r="CM17" s="2"/>
      <c r="CN17" s="4">
        <f t="shared" si="53"/>
        <v>0</v>
      </c>
      <c r="CO17" s="2"/>
      <c r="CP17" s="2"/>
      <c r="CQ17" s="2" t="str">
        <f t="shared" si="54"/>
        <v/>
      </c>
      <c r="CR17" s="2" t="str">
        <f t="shared" si="55"/>
        <v/>
      </c>
      <c r="CS17" s="2" t="str">
        <f t="shared" si="56"/>
        <v xml:space="preserve">  billones de</v>
      </c>
      <c r="CT17" s="2" t="str">
        <f t="shared" si="57"/>
        <v/>
      </c>
      <c r="CU17" s="2" t="str">
        <f t="shared" si="58"/>
        <v/>
      </c>
      <c r="CV17" s="2" t="str">
        <f t="shared" si="59"/>
        <v xml:space="preserve">  mil</v>
      </c>
      <c r="CW17" s="2" t="str">
        <f t="shared" si="60"/>
        <v/>
      </c>
      <c r="CX17" s="2" t="str">
        <f t="shared" si="61"/>
        <v/>
      </c>
      <c r="CY17" s="2" t="str">
        <f t="shared" si="62"/>
        <v xml:space="preserve">  millones de</v>
      </c>
      <c r="CZ17" s="2" t="str">
        <f t="shared" si="63"/>
        <v/>
      </c>
      <c r="DA17" s="2" t="str">
        <f t="shared" si="64"/>
        <v/>
      </c>
      <c r="DB17" s="2" t="str">
        <f t="shared" si="65"/>
        <v xml:space="preserve">  mil</v>
      </c>
      <c r="DC17" s="2" t="str">
        <f t="shared" si="66"/>
        <v/>
      </c>
      <c r="DD17" s="2" t="str">
        <f t="shared" si="67"/>
        <v/>
      </c>
      <c r="DE17" s="2" t="str">
        <f t="shared" si="68"/>
        <v xml:space="preserve">  pesos</v>
      </c>
      <c r="DF17" s="2" t="str">
        <f t="shared" si="69"/>
        <v/>
      </c>
      <c r="DG17" s="2" t="str">
        <f t="shared" si="70"/>
        <v xml:space="preserve">  centavos</v>
      </c>
      <c r="DH17" s="2" t="str">
        <f t="shared" si="71"/>
        <v xml:space="preserve"> </v>
      </c>
      <c r="DI17" s="2" t="str">
        <f t="shared" si="72"/>
        <v/>
      </c>
      <c r="DJ17" s="2"/>
      <c r="DK17" s="2" t="str">
        <f t="shared" si="73"/>
        <v xml:space="preserve"> </v>
      </c>
      <c r="DL17" s="2" t="str">
        <f t="shared" si="74"/>
        <v/>
      </c>
      <c r="DM17" s="2"/>
      <c r="DN17" s="2" t="str">
        <f t="shared" si="75"/>
        <v xml:space="preserve"> </v>
      </c>
      <c r="DO17" s="2" t="str">
        <f t="shared" si="76"/>
        <v/>
      </c>
      <c r="DP17" s="2"/>
      <c r="DQ17" s="2" t="str">
        <f t="shared" si="77"/>
        <v xml:space="preserve"> </v>
      </c>
      <c r="DR17" s="2" t="str">
        <f t="shared" si="78"/>
        <v/>
      </c>
      <c r="DS17" s="2"/>
      <c r="DT17" s="2" t="str">
        <f t="shared" si="79"/>
        <v>cero</v>
      </c>
      <c r="DU17" s="2" t="str">
        <f t="shared" si="80"/>
        <v xml:space="preserve"> pesos</v>
      </c>
      <c r="DV17" s="2" t="str">
        <f t="shared" si="81"/>
        <v/>
      </c>
      <c r="DW17" s="2" t="str">
        <f t="shared" si="82"/>
        <v/>
      </c>
      <c r="DX17" s="2"/>
      <c r="DY17" s="2"/>
      <c r="DZ17" s="2"/>
      <c r="EA17" s="2" t="str">
        <f t="shared" si="83"/>
        <v xml:space="preserve"> </v>
      </c>
      <c r="EB17" s="2"/>
      <c r="EC17" s="2"/>
      <c r="ED17" s="2" t="str">
        <f t="shared" si="84"/>
        <v xml:space="preserve"> </v>
      </c>
      <c r="EE17" s="2"/>
      <c r="EF17" s="2"/>
      <c r="EG17" s="5" t="str">
        <f t="shared" si="85"/>
        <v xml:space="preserve"> </v>
      </c>
      <c r="EH17" s="2"/>
      <c r="EI17" s="2"/>
      <c r="EJ17" s="5" t="str">
        <f t="shared" si="86"/>
        <v xml:space="preserve"> </v>
      </c>
      <c r="EK17" s="2"/>
      <c r="EL17" s="2"/>
      <c r="EM17" s="5" t="str">
        <f t="shared" si="87"/>
        <v>cero pesos</v>
      </c>
      <c r="EN17" s="5"/>
      <c r="EO17" s="5" t="str">
        <f t="shared" si="88"/>
        <v/>
      </c>
      <c r="EP17" s="2"/>
      <c r="ER17">
        <v>12</v>
      </c>
      <c r="ES17" t="s">
        <v>94</v>
      </c>
    </row>
    <row r="18" spans="1:149" x14ac:dyDescent="0.2">
      <c r="A18" s="6">
        <v>0</v>
      </c>
      <c r="B18" s="1" t="str">
        <f t="shared" si="0"/>
        <v>cero pesos M/L</v>
      </c>
      <c r="C18" s="2"/>
      <c r="D18" s="3">
        <f t="shared" si="1"/>
        <v>0</v>
      </c>
      <c r="E18" s="2" t="str">
        <f t="shared" si="2"/>
        <v/>
      </c>
      <c r="F18" s="2" t="str">
        <f t="shared" si="3"/>
        <v xml:space="preserve"> pesos</v>
      </c>
      <c r="G18" s="2" t="str">
        <f t="shared" si="4"/>
        <v xml:space="preserve"> billones de</v>
      </c>
      <c r="H18" s="2"/>
      <c r="I18" s="2" t="str">
        <f t="shared" si="5"/>
        <v xml:space="preserve"> pesos</v>
      </c>
      <c r="J18" s="2" t="s">
        <v>79</v>
      </c>
      <c r="K18" s="2"/>
      <c r="L18" s="2" t="str">
        <f t="shared" si="6"/>
        <v xml:space="preserve"> pesos</v>
      </c>
      <c r="M18" s="2" t="str">
        <f t="shared" si="7"/>
        <v xml:space="preserve"> millones de</v>
      </c>
      <c r="N18" s="2"/>
      <c r="O18" s="2" t="str">
        <f t="shared" si="8"/>
        <v xml:space="preserve"> pesos</v>
      </c>
      <c r="P18" s="2" t="s">
        <v>79</v>
      </c>
      <c r="Q18" s="2"/>
      <c r="R18" s="2" t="str">
        <f t="shared" si="9"/>
        <v xml:space="preserve"> pesos</v>
      </c>
      <c r="S18" s="2" t="str">
        <f t="shared" si="10"/>
        <v xml:space="preserve"> pesos</v>
      </c>
      <c r="T18" s="2" t="str">
        <f t="shared" si="11"/>
        <v xml:space="preserve"> centavos</v>
      </c>
      <c r="U18" s="2" t="str">
        <f t="shared" si="12"/>
        <v xml:space="preserve"> centavos</v>
      </c>
      <c r="V18" s="2">
        <v>15</v>
      </c>
      <c r="W18" s="2">
        <v>14</v>
      </c>
      <c r="X18" s="2">
        <v>13</v>
      </c>
      <c r="Y18" s="2">
        <v>12</v>
      </c>
      <c r="Z18" s="2">
        <v>11</v>
      </c>
      <c r="AA18" s="2">
        <v>10</v>
      </c>
      <c r="AB18" s="2">
        <v>9</v>
      </c>
      <c r="AC18" s="2">
        <f t="shared" ref="AC18:AM18" si="102">AB18-1</f>
        <v>8</v>
      </c>
      <c r="AD18" s="2">
        <f t="shared" si="102"/>
        <v>7</v>
      </c>
      <c r="AE18" s="2">
        <f t="shared" si="102"/>
        <v>6</v>
      </c>
      <c r="AF18" s="2">
        <f t="shared" si="102"/>
        <v>5</v>
      </c>
      <c r="AG18" s="2">
        <f t="shared" si="102"/>
        <v>4</v>
      </c>
      <c r="AH18" s="2">
        <f t="shared" si="102"/>
        <v>3</v>
      </c>
      <c r="AI18" s="2">
        <f t="shared" si="102"/>
        <v>2</v>
      </c>
      <c r="AJ18" s="2">
        <f t="shared" si="102"/>
        <v>1</v>
      </c>
      <c r="AK18" s="2">
        <f t="shared" si="102"/>
        <v>0</v>
      </c>
      <c r="AL18" s="2">
        <f t="shared" si="102"/>
        <v>-1</v>
      </c>
      <c r="AM18" s="2">
        <f t="shared" si="102"/>
        <v>-2</v>
      </c>
      <c r="AN18" s="2"/>
      <c r="AO18" s="4">
        <f t="shared" si="14"/>
        <v>0</v>
      </c>
      <c r="AP18" s="4">
        <f t="shared" si="15"/>
        <v>0</v>
      </c>
      <c r="AQ18" s="4">
        <f t="shared" si="16"/>
        <v>0</v>
      </c>
      <c r="AR18" s="4">
        <f t="shared" si="17"/>
        <v>0</v>
      </c>
      <c r="AS18" s="4">
        <f t="shared" si="18"/>
        <v>0</v>
      </c>
      <c r="AT18" s="4">
        <f t="shared" si="19"/>
        <v>0</v>
      </c>
      <c r="AU18" s="4">
        <f t="shared" si="20"/>
        <v>0</v>
      </c>
      <c r="AV18" s="4">
        <f t="shared" si="21"/>
        <v>0</v>
      </c>
      <c r="AW18" s="4">
        <f t="shared" si="22"/>
        <v>0</v>
      </c>
      <c r="AX18" s="4">
        <f t="shared" si="23"/>
        <v>0</v>
      </c>
      <c r="AY18" s="4">
        <f t="shared" si="24"/>
        <v>0</v>
      </c>
      <c r="AZ18" s="4">
        <f t="shared" si="25"/>
        <v>0</v>
      </c>
      <c r="BA18" s="4">
        <f t="shared" si="26"/>
        <v>0</v>
      </c>
      <c r="BB18" s="4">
        <f t="shared" si="27"/>
        <v>0</v>
      </c>
      <c r="BC18" s="4">
        <f t="shared" si="28"/>
        <v>0</v>
      </c>
      <c r="BD18" s="4">
        <f t="shared" si="29"/>
        <v>0</v>
      </c>
      <c r="BE18" s="4">
        <f t="shared" si="30"/>
        <v>0</v>
      </c>
      <c r="BF18" s="2"/>
      <c r="BG18" s="2">
        <f t="shared" si="31"/>
        <v>0</v>
      </c>
      <c r="BH18" s="4">
        <f t="shared" si="32"/>
        <v>0</v>
      </c>
      <c r="BI18" s="4">
        <f t="shared" si="33"/>
        <v>0</v>
      </c>
      <c r="BJ18" s="4">
        <f t="shared" si="34"/>
        <v>0</v>
      </c>
      <c r="BK18" s="4">
        <f t="shared" si="35"/>
        <v>0</v>
      </c>
      <c r="BL18" s="4">
        <f t="shared" si="36"/>
        <v>0</v>
      </c>
      <c r="BM18" s="4">
        <f t="shared" si="37"/>
        <v>0</v>
      </c>
      <c r="BN18" s="4">
        <f t="shared" si="38"/>
        <v>0</v>
      </c>
      <c r="BO18" s="4">
        <f t="shared" si="39"/>
        <v>0</v>
      </c>
      <c r="BP18" s="4">
        <f t="shared" si="40"/>
        <v>0</v>
      </c>
      <c r="BQ18" s="4">
        <f t="shared" si="41"/>
        <v>0</v>
      </c>
      <c r="BR18" s="4">
        <f t="shared" si="42"/>
        <v>0</v>
      </c>
      <c r="BS18" s="4">
        <f t="shared" si="43"/>
        <v>0</v>
      </c>
      <c r="BT18" s="4">
        <f t="shared" si="44"/>
        <v>0</v>
      </c>
      <c r="BU18" s="4">
        <f t="shared" si="45"/>
        <v>0</v>
      </c>
      <c r="BV18" s="4">
        <f t="shared" si="46"/>
        <v>0</v>
      </c>
      <c r="BW18" s="4">
        <f t="shared" si="47"/>
        <v>0</v>
      </c>
      <c r="BX18" s="2"/>
      <c r="BY18" s="2"/>
      <c r="BZ18" s="4">
        <f t="shared" si="48"/>
        <v>0</v>
      </c>
      <c r="CA18" s="4"/>
      <c r="CB18" s="4"/>
      <c r="CC18" s="4">
        <f t="shared" si="49"/>
        <v>0</v>
      </c>
      <c r="CD18" s="4"/>
      <c r="CE18" s="4"/>
      <c r="CF18" s="4">
        <f t="shared" si="50"/>
        <v>0</v>
      </c>
      <c r="CG18" s="2"/>
      <c r="CH18" s="4"/>
      <c r="CI18" s="4">
        <f t="shared" si="51"/>
        <v>0</v>
      </c>
      <c r="CJ18" s="2"/>
      <c r="CK18" s="4"/>
      <c r="CL18" s="4">
        <f t="shared" si="52"/>
        <v>0</v>
      </c>
      <c r="CM18" s="2"/>
      <c r="CN18" s="4">
        <f t="shared" si="53"/>
        <v>0</v>
      </c>
      <c r="CO18" s="2"/>
      <c r="CP18" s="2"/>
      <c r="CQ18" s="2" t="str">
        <f t="shared" si="54"/>
        <v/>
      </c>
      <c r="CR18" s="2" t="str">
        <f t="shared" si="55"/>
        <v/>
      </c>
      <c r="CS18" s="2" t="str">
        <f t="shared" si="56"/>
        <v xml:space="preserve">  billones de</v>
      </c>
      <c r="CT18" s="2" t="str">
        <f t="shared" si="57"/>
        <v/>
      </c>
      <c r="CU18" s="2" t="str">
        <f t="shared" si="58"/>
        <v/>
      </c>
      <c r="CV18" s="2" t="str">
        <f t="shared" si="59"/>
        <v xml:space="preserve">  mil</v>
      </c>
      <c r="CW18" s="2" t="str">
        <f t="shared" si="60"/>
        <v/>
      </c>
      <c r="CX18" s="2" t="str">
        <f t="shared" si="61"/>
        <v/>
      </c>
      <c r="CY18" s="2" t="str">
        <f t="shared" si="62"/>
        <v xml:space="preserve">  millones de</v>
      </c>
      <c r="CZ18" s="2" t="str">
        <f t="shared" si="63"/>
        <v/>
      </c>
      <c r="DA18" s="2" t="str">
        <f t="shared" si="64"/>
        <v/>
      </c>
      <c r="DB18" s="2" t="str">
        <f t="shared" si="65"/>
        <v xml:space="preserve">  mil</v>
      </c>
      <c r="DC18" s="2" t="str">
        <f t="shared" si="66"/>
        <v/>
      </c>
      <c r="DD18" s="2" t="str">
        <f t="shared" si="67"/>
        <v/>
      </c>
      <c r="DE18" s="2" t="str">
        <f t="shared" si="68"/>
        <v xml:space="preserve">  pesos</v>
      </c>
      <c r="DF18" s="2" t="str">
        <f t="shared" si="69"/>
        <v/>
      </c>
      <c r="DG18" s="2" t="str">
        <f t="shared" si="70"/>
        <v xml:space="preserve">  centavos</v>
      </c>
      <c r="DH18" s="2" t="str">
        <f t="shared" si="71"/>
        <v xml:space="preserve"> </v>
      </c>
      <c r="DI18" s="2" t="str">
        <f t="shared" si="72"/>
        <v/>
      </c>
      <c r="DJ18" s="2"/>
      <c r="DK18" s="2" t="str">
        <f t="shared" si="73"/>
        <v xml:space="preserve"> </v>
      </c>
      <c r="DL18" s="2" t="str">
        <f t="shared" si="74"/>
        <v/>
      </c>
      <c r="DM18" s="2"/>
      <c r="DN18" s="2" t="str">
        <f t="shared" si="75"/>
        <v xml:space="preserve"> </v>
      </c>
      <c r="DO18" s="2" t="str">
        <f t="shared" si="76"/>
        <v/>
      </c>
      <c r="DP18" s="2"/>
      <c r="DQ18" s="2" t="str">
        <f t="shared" si="77"/>
        <v xml:space="preserve"> </v>
      </c>
      <c r="DR18" s="2" t="str">
        <f t="shared" si="78"/>
        <v/>
      </c>
      <c r="DS18" s="2"/>
      <c r="DT18" s="2" t="str">
        <f t="shared" si="79"/>
        <v>cero</v>
      </c>
      <c r="DU18" s="2" t="str">
        <f t="shared" si="80"/>
        <v xml:space="preserve"> pesos</v>
      </c>
      <c r="DV18" s="2" t="str">
        <f t="shared" si="81"/>
        <v/>
      </c>
      <c r="DW18" s="2" t="str">
        <f t="shared" si="82"/>
        <v/>
      </c>
      <c r="DX18" s="2"/>
      <c r="DY18" s="2"/>
      <c r="DZ18" s="2"/>
      <c r="EA18" s="2" t="str">
        <f t="shared" si="83"/>
        <v xml:space="preserve"> </v>
      </c>
      <c r="EB18" s="2"/>
      <c r="EC18" s="2"/>
      <c r="ED18" s="2" t="str">
        <f t="shared" si="84"/>
        <v xml:space="preserve"> </v>
      </c>
      <c r="EE18" s="2"/>
      <c r="EF18" s="2"/>
      <c r="EG18" s="5" t="str">
        <f t="shared" si="85"/>
        <v xml:space="preserve"> </v>
      </c>
      <c r="EH18" s="2"/>
      <c r="EI18" s="2"/>
      <c r="EJ18" s="5" t="str">
        <f t="shared" si="86"/>
        <v xml:space="preserve"> </v>
      </c>
      <c r="EK18" s="2"/>
      <c r="EL18" s="2"/>
      <c r="EM18" s="5" t="str">
        <f t="shared" si="87"/>
        <v>cero pesos</v>
      </c>
      <c r="EN18" s="5"/>
      <c r="EO18" s="5" t="str">
        <f t="shared" si="88"/>
        <v/>
      </c>
      <c r="EP18" s="2"/>
      <c r="ER18">
        <v>13</v>
      </c>
      <c r="ES18" t="s">
        <v>95</v>
      </c>
    </row>
    <row r="19" spans="1:149" x14ac:dyDescent="0.2">
      <c r="A19" s="6">
        <v>0</v>
      </c>
      <c r="B19" s="1" t="str">
        <f t="shared" si="0"/>
        <v>cero pesos M/L</v>
      </c>
      <c r="C19" s="2"/>
      <c r="D19" s="3">
        <f t="shared" si="1"/>
        <v>0</v>
      </c>
      <c r="E19" s="2" t="str">
        <f t="shared" si="2"/>
        <v/>
      </c>
      <c r="F19" s="2" t="str">
        <f t="shared" si="3"/>
        <v xml:space="preserve"> pesos</v>
      </c>
      <c r="G19" s="2" t="str">
        <f t="shared" si="4"/>
        <v xml:space="preserve"> billones de</v>
      </c>
      <c r="H19" s="2"/>
      <c r="I19" s="2" t="str">
        <f t="shared" si="5"/>
        <v xml:space="preserve"> pesos</v>
      </c>
      <c r="J19" s="2" t="s">
        <v>79</v>
      </c>
      <c r="K19" s="2"/>
      <c r="L19" s="2" t="str">
        <f t="shared" si="6"/>
        <v xml:space="preserve"> pesos</v>
      </c>
      <c r="M19" s="2" t="str">
        <f t="shared" si="7"/>
        <v xml:space="preserve"> millones de</v>
      </c>
      <c r="N19" s="2"/>
      <c r="O19" s="2" t="str">
        <f t="shared" si="8"/>
        <v xml:space="preserve"> pesos</v>
      </c>
      <c r="P19" s="2" t="s">
        <v>79</v>
      </c>
      <c r="Q19" s="2"/>
      <c r="R19" s="2" t="str">
        <f t="shared" si="9"/>
        <v xml:space="preserve"> pesos</v>
      </c>
      <c r="S19" s="2" t="str">
        <f t="shared" si="10"/>
        <v xml:space="preserve"> pesos</v>
      </c>
      <c r="T19" s="2" t="str">
        <f t="shared" si="11"/>
        <v xml:space="preserve"> centavos</v>
      </c>
      <c r="U19" s="2" t="str">
        <f t="shared" si="12"/>
        <v xml:space="preserve"> centavos</v>
      </c>
      <c r="V19" s="2">
        <v>15</v>
      </c>
      <c r="W19" s="2">
        <v>14</v>
      </c>
      <c r="X19" s="2">
        <v>13</v>
      </c>
      <c r="Y19" s="2">
        <v>12</v>
      </c>
      <c r="Z19" s="2">
        <v>11</v>
      </c>
      <c r="AA19" s="2">
        <v>10</v>
      </c>
      <c r="AB19" s="2">
        <v>9</v>
      </c>
      <c r="AC19" s="2">
        <f t="shared" ref="AC19:AM19" si="103">AB19-1</f>
        <v>8</v>
      </c>
      <c r="AD19" s="2">
        <f t="shared" si="103"/>
        <v>7</v>
      </c>
      <c r="AE19" s="2">
        <f t="shared" si="103"/>
        <v>6</v>
      </c>
      <c r="AF19" s="2">
        <f t="shared" si="103"/>
        <v>5</v>
      </c>
      <c r="AG19" s="2">
        <f t="shared" si="103"/>
        <v>4</v>
      </c>
      <c r="AH19" s="2">
        <f t="shared" si="103"/>
        <v>3</v>
      </c>
      <c r="AI19" s="2">
        <f t="shared" si="103"/>
        <v>2</v>
      </c>
      <c r="AJ19" s="2">
        <f t="shared" si="103"/>
        <v>1</v>
      </c>
      <c r="AK19" s="2">
        <f t="shared" si="103"/>
        <v>0</v>
      </c>
      <c r="AL19" s="2">
        <f t="shared" si="103"/>
        <v>-1</v>
      </c>
      <c r="AM19" s="2">
        <f t="shared" si="103"/>
        <v>-2</v>
      </c>
      <c r="AN19" s="2"/>
      <c r="AO19" s="4">
        <f t="shared" si="14"/>
        <v>0</v>
      </c>
      <c r="AP19" s="4">
        <f t="shared" si="15"/>
        <v>0</v>
      </c>
      <c r="AQ19" s="4">
        <f t="shared" si="16"/>
        <v>0</v>
      </c>
      <c r="AR19" s="4">
        <f t="shared" si="17"/>
        <v>0</v>
      </c>
      <c r="AS19" s="4">
        <f t="shared" si="18"/>
        <v>0</v>
      </c>
      <c r="AT19" s="4">
        <f t="shared" si="19"/>
        <v>0</v>
      </c>
      <c r="AU19" s="4">
        <f t="shared" si="20"/>
        <v>0</v>
      </c>
      <c r="AV19" s="4">
        <f t="shared" si="21"/>
        <v>0</v>
      </c>
      <c r="AW19" s="4">
        <f t="shared" si="22"/>
        <v>0</v>
      </c>
      <c r="AX19" s="4">
        <f t="shared" si="23"/>
        <v>0</v>
      </c>
      <c r="AY19" s="4">
        <f t="shared" si="24"/>
        <v>0</v>
      </c>
      <c r="AZ19" s="4">
        <f t="shared" si="25"/>
        <v>0</v>
      </c>
      <c r="BA19" s="4">
        <f t="shared" si="26"/>
        <v>0</v>
      </c>
      <c r="BB19" s="4">
        <f t="shared" si="27"/>
        <v>0</v>
      </c>
      <c r="BC19" s="4">
        <f t="shared" si="28"/>
        <v>0</v>
      </c>
      <c r="BD19" s="4">
        <f t="shared" si="29"/>
        <v>0</v>
      </c>
      <c r="BE19" s="4">
        <f t="shared" si="30"/>
        <v>0</v>
      </c>
      <c r="BF19" s="2"/>
      <c r="BG19" s="2">
        <f t="shared" si="31"/>
        <v>0</v>
      </c>
      <c r="BH19" s="4">
        <f t="shared" si="32"/>
        <v>0</v>
      </c>
      <c r="BI19" s="4">
        <f t="shared" si="33"/>
        <v>0</v>
      </c>
      <c r="BJ19" s="4">
        <f t="shared" si="34"/>
        <v>0</v>
      </c>
      <c r="BK19" s="4">
        <f t="shared" si="35"/>
        <v>0</v>
      </c>
      <c r="BL19" s="4">
        <f t="shared" si="36"/>
        <v>0</v>
      </c>
      <c r="BM19" s="4">
        <f t="shared" si="37"/>
        <v>0</v>
      </c>
      <c r="BN19" s="4">
        <f t="shared" si="38"/>
        <v>0</v>
      </c>
      <c r="BO19" s="4">
        <f t="shared" si="39"/>
        <v>0</v>
      </c>
      <c r="BP19" s="4">
        <f t="shared" si="40"/>
        <v>0</v>
      </c>
      <c r="BQ19" s="4">
        <f t="shared" si="41"/>
        <v>0</v>
      </c>
      <c r="BR19" s="4">
        <f t="shared" si="42"/>
        <v>0</v>
      </c>
      <c r="BS19" s="4">
        <f t="shared" si="43"/>
        <v>0</v>
      </c>
      <c r="BT19" s="4">
        <f t="shared" si="44"/>
        <v>0</v>
      </c>
      <c r="BU19" s="4">
        <f t="shared" si="45"/>
        <v>0</v>
      </c>
      <c r="BV19" s="4">
        <f t="shared" si="46"/>
        <v>0</v>
      </c>
      <c r="BW19" s="4">
        <f t="shared" si="47"/>
        <v>0</v>
      </c>
      <c r="BX19" s="2"/>
      <c r="BY19" s="2"/>
      <c r="BZ19" s="4">
        <f t="shared" si="48"/>
        <v>0</v>
      </c>
      <c r="CA19" s="4"/>
      <c r="CB19" s="4"/>
      <c r="CC19" s="4">
        <f t="shared" si="49"/>
        <v>0</v>
      </c>
      <c r="CD19" s="4"/>
      <c r="CE19" s="4"/>
      <c r="CF19" s="4">
        <f t="shared" si="50"/>
        <v>0</v>
      </c>
      <c r="CG19" s="2"/>
      <c r="CH19" s="4"/>
      <c r="CI19" s="4">
        <f t="shared" si="51"/>
        <v>0</v>
      </c>
      <c r="CJ19" s="2"/>
      <c r="CK19" s="4"/>
      <c r="CL19" s="4">
        <f t="shared" si="52"/>
        <v>0</v>
      </c>
      <c r="CM19" s="2"/>
      <c r="CN19" s="4">
        <f t="shared" si="53"/>
        <v>0</v>
      </c>
      <c r="CO19" s="2"/>
      <c r="CP19" s="2"/>
      <c r="CQ19" s="2" t="str">
        <f t="shared" si="54"/>
        <v/>
      </c>
      <c r="CR19" s="2" t="str">
        <f t="shared" si="55"/>
        <v/>
      </c>
      <c r="CS19" s="2" t="str">
        <f t="shared" si="56"/>
        <v xml:space="preserve">  billones de</v>
      </c>
      <c r="CT19" s="2" t="str">
        <f t="shared" si="57"/>
        <v/>
      </c>
      <c r="CU19" s="2" t="str">
        <f t="shared" si="58"/>
        <v/>
      </c>
      <c r="CV19" s="2" t="str">
        <f t="shared" si="59"/>
        <v xml:space="preserve">  mil</v>
      </c>
      <c r="CW19" s="2" t="str">
        <f t="shared" si="60"/>
        <v/>
      </c>
      <c r="CX19" s="2" t="str">
        <f t="shared" si="61"/>
        <v/>
      </c>
      <c r="CY19" s="2" t="str">
        <f t="shared" si="62"/>
        <v xml:space="preserve">  millones de</v>
      </c>
      <c r="CZ19" s="2" t="str">
        <f t="shared" si="63"/>
        <v/>
      </c>
      <c r="DA19" s="2" t="str">
        <f t="shared" si="64"/>
        <v/>
      </c>
      <c r="DB19" s="2" t="str">
        <f t="shared" si="65"/>
        <v xml:space="preserve">  mil</v>
      </c>
      <c r="DC19" s="2" t="str">
        <f t="shared" si="66"/>
        <v/>
      </c>
      <c r="DD19" s="2" t="str">
        <f t="shared" si="67"/>
        <v/>
      </c>
      <c r="DE19" s="2" t="str">
        <f t="shared" si="68"/>
        <v xml:space="preserve">  pesos</v>
      </c>
      <c r="DF19" s="2" t="str">
        <f t="shared" si="69"/>
        <v/>
      </c>
      <c r="DG19" s="2" t="str">
        <f t="shared" si="70"/>
        <v xml:space="preserve">  centavos</v>
      </c>
      <c r="DH19" s="2" t="str">
        <f t="shared" si="71"/>
        <v xml:space="preserve"> </v>
      </c>
      <c r="DI19" s="2" t="str">
        <f t="shared" si="72"/>
        <v/>
      </c>
      <c r="DJ19" s="2"/>
      <c r="DK19" s="2" t="str">
        <f t="shared" si="73"/>
        <v xml:space="preserve"> </v>
      </c>
      <c r="DL19" s="2" t="str">
        <f t="shared" si="74"/>
        <v/>
      </c>
      <c r="DM19" s="2"/>
      <c r="DN19" s="2" t="str">
        <f t="shared" si="75"/>
        <v xml:space="preserve"> </v>
      </c>
      <c r="DO19" s="2" t="str">
        <f t="shared" si="76"/>
        <v/>
      </c>
      <c r="DP19" s="2"/>
      <c r="DQ19" s="2" t="str">
        <f t="shared" si="77"/>
        <v xml:space="preserve"> </v>
      </c>
      <c r="DR19" s="2" t="str">
        <f t="shared" si="78"/>
        <v/>
      </c>
      <c r="DS19" s="2"/>
      <c r="DT19" s="2" t="str">
        <f t="shared" si="79"/>
        <v>cero</v>
      </c>
      <c r="DU19" s="2" t="str">
        <f t="shared" si="80"/>
        <v xml:space="preserve"> pesos</v>
      </c>
      <c r="DV19" s="2" t="str">
        <f t="shared" si="81"/>
        <v/>
      </c>
      <c r="DW19" s="2" t="str">
        <f t="shared" si="82"/>
        <v/>
      </c>
      <c r="DX19" s="2"/>
      <c r="DY19" s="2"/>
      <c r="DZ19" s="2"/>
      <c r="EA19" s="2" t="str">
        <f t="shared" si="83"/>
        <v xml:space="preserve"> </v>
      </c>
      <c r="EB19" s="2"/>
      <c r="EC19" s="2"/>
      <c r="ED19" s="2" t="str">
        <f t="shared" si="84"/>
        <v xml:space="preserve"> </v>
      </c>
      <c r="EE19" s="2"/>
      <c r="EF19" s="2"/>
      <c r="EG19" s="5" t="str">
        <f t="shared" si="85"/>
        <v xml:space="preserve"> </v>
      </c>
      <c r="EH19" s="2"/>
      <c r="EI19" s="2"/>
      <c r="EJ19" s="5" t="str">
        <f t="shared" si="86"/>
        <v xml:space="preserve"> </v>
      </c>
      <c r="EK19" s="2"/>
      <c r="EL19" s="2"/>
      <c r="EM19" s="5" t="str">
        <f t="shared" si="87"/>
        <v>cero pesos</v>
      </c>
      <c r="EN19" s="5"/>
      <c r="EO19" s="5" t="str">
        <f t="shared" si="88"/>
        <v/>
      </c>
      <c r="EP19" s="2"/>
      <c r="ER19">
        <v>14</v>
      </c>
      <c r="ES19" t="s">
        <v>96</v>
      </c>
    </row>
    <row r="20" spans="1:149" x14ac:dyDescent="0.2">
      <c r="A20" s="6">
        <v>0</v>
      </c>
      <c r="B20" s="1" t="str">
        <f t="shared" si="0"/>
        <v>cero pesos M/L</v>
      </c>
      <c r="C20" s="2"/>
      <c r="D20" s="3">
        <f t="shared" si="1"/>
        <v>0</v>
      </c>
      <c r="E20" s="2" t="str">
        <f t="shared" si="2"/>
        <v/>
      </c>
      <c r="F20" s="2" t="str">
        <f t="shared" si="3"/>
        <v xml:space="preserve"> pesos</v>
      </c>
      <c r="G20" s="2" t="str">
        <f t="shared" si="4"/>
        <v xml:space="preserve"> billones de</v>
      </c>
      <c r="H20" s="2"/>
      <c r="I20" s="2" t="str">
        <f t="shared" si="5"/>
        <v xml:space="preserve"> pesos</v>
      </c>
      <c r="J20" s="2" t="s">
        <v>79</v>
      </c>
      <c r="K20" s="2"/>
      <c r="L20" s="2" t="str">
        <f t="shared" si="6"/>
        <v xml:space="preserve"> pesos</v>
      </c>
      <c r="M20" s="2" t="str">
        <f t="shared" si="7"/>
        <v xml:space="preserve"> millones de</v>
      </c>
      <c r="N20" s="2"/>
      <c r="O20" s="2" t="str">
        <f t="shared" si="8"/>
        <v xml:space="preserve"> pesos</v>
      </c>
      <c r="P20" s="2" t="s">
        <v>79</v>
      </c>
      <c r="Q20" s="2"/>
      <c r="R20" s="2" t="str">
        <f t="shared" si="9"/>
        <v xml:space="preserve"> pesos</v>
      </c>
      <c r="S20" s="2" t="str">
        <f t="shared" si="10"/>
        <v xml:space="preserve"> pesos</v>
      </c>
      <c r="T20" s="2" t="str">
        <f t="shared" si="11"/>
        <v xml:space="preserve"> centavos</v>
      </c>
      <c r="U20" s="2" t="str">
        <f t="shared" si="12"/>
        <v xml:space="preserve"> centavos</v>
      </c>
      <c r="V20" s="2">
        <v>15</v>
      </c>
      <c r="W20" s="2">
        <v>14</v>
      </c>
      <c r="X20" s="2">
        <v>13</v>
      </c>
      <c r="Y20" s="2">
        <v>12</v>
      </c>
      <c r="Z20" s="2">
        <v>11</v>
      </c>
      <c r="AA20" s="2">
        <v>10</v>
      </c>
      <c r="AB20" s="2">
        <v>9</v>
      </c>
      <c r="AC20" s="2">
        <f t="shared" ref="AC20:AM20" si="104">AB20-1</f>
        <v>8</v>
      </c>
      <c r="AD20" s="2">
        <f t="shared" si="104"/>
        <v>7</v>
      </c>
      <c r="AE20" s="2">
        <f t="shared" si="104"/>
        <v>6</v>
      </c>
      <c r="AF20" s="2">
        <f t="shared" si="104"/>
        <v>5</v>
      </c>
      <c r="AG20" s="2">
        <f t="shared" si="104"/>
        <v>4</v>
      </c>
      <c r="AH20" s="2">
        <f t="shared" si="104"/>
        <v>3</v>
      </c>
      <c r="AI20" s="2">
        <f t="shared" si="104"/>
        <v>2</v>
      </c>
      <c r="AJ20" s="2">
        <f t="shared" si="104"/>
        <v>1</v>
      </c>
      <c r="AK20" s="2">
        <f t="shared" si="104"/>
        <v>0</v>
      </c>
      <c r="AL20" s="2">
        <f t="shared" si="104"/>
        <v>-1</v>
      </c>
      <c r="AM20" s="2">
        <f t="shared" si="104"/>
        <v>-2</v>
      </c>
      <c r="AN20" s="2"/>
      <c r="AO20" s="4">
        <f t="shared" si="14"/>
        <v>0</v>
      </c>
      <c r="AP20" s="4">
        <f t="shared" si="15"/>
        <v>0</v>
      </c>
      <c r="AQ20" s="4">
        <f t="shared" si="16"/>
        <v>0</v>
      </c>
      <c r="AR20" s="4">
        <f t="shared" si="17"/>
        <v>0</v>
      </c>
      <c r="AS20" s="4">
        <f t="shared" si="18"/>
        <v>0</v>
      </c>
      <c r="AT20" s="4">
        <f t="shared" si="19"/>
        <v>0</v>
      </c>
      <c r="AU20" s="4">
        <f t="shared" si="20"/>
        <v>0</v>
      </c>
      <c r="AV20" s="4">
        <f t="shared" si="21"/>
        <v>0</v>
      </c>
      <c r="AW20" s="4">
        <f t="shared" si="22"/>
        <v>0</v>
      </c>
      <c r="AX20" s="4">
        <f t="shared" si="23"/>
        <v>0</v>
      </c>
      <c r="AY20" s="4">
        <f t="shared" si="24"/>
        <v>0</v>
      </c>
      <c r="AZ20" s="4">
        <f t="shared" si="25"/>
        <v>0</v>
      </c>
      <c r="BA20" s="4">
        <f t="shared" si="26"/>
        <v>0</v>
      </c>
      <c r="BB20" s="4">
        <f t="shared" si="27"/>
        <v>0</v>
      </c>
      <c r="BC20" s="4">
        <f t="shared" si="28"/>
        <v>0</v>
      </c>
      <c r="BD20" s="4">
        <f t="shared" si="29"/>
        <v>0</v>
      </c>
      <c r="BE20" s="4">
        <f t="shared" si="30"/>
        <v>0</v>
      </c>
      <c r="BF20" s="2"/>
      <c r="BG20" s="2">
        <f t="shared" si="31"/>
        <v>0</v>
      </c>
      <c r="BH20" s="4">
        <f t="shared" si="32"/>
        <v>0</v>
      </c>
      <c r="BI20" s="4">
        <f t="shared" si="33"/>
        <v>0</v>
      </c>
      <c r="BJ20" s="4">
        <f t="shared" si="34"/>
        <v>0</v>
      </c>
      <c r="BK20" s="4">
        <f t="shared" si="35"/>
        <v>0</v>
      </c>
      <c r="BL20" s="4">
        <f t="shared" si="36"/>
        <v>0</v>
      </c>
      <c r="BM20" s="4">
        <f t="shared" si="37"/>
        <v>0</v>
      </c>
      <c r="BN20" s="4">
        <f t="shared" si="38"/>
        <v>0</v>
      </c>
      <c r="BO20" s="4">
        <f t="shared" si="39"/>
        <v>0</v>
      </c>
      <c r="BP20" s="4">
        <f t="shared" si="40"/>
        <v>0</v>
      </c>
      <c r="BQ20" s="4">
        <f t="shared" si="41"/>
        <v>0</v>
      </c>
      <c r="BR20" s="4">
        <f t="shared" si="42"/>
        <v>0</v>
      </c>
      <c r="BS20" s="4">
        <f t="shared" si="43"/>
        <v>0</v>
      </c>
      <c r="BT20" s="4">
        <f t="shared" si="44"/>
        <v>0</v>
      </c>
      <c r="BU20" s="4">
        <f t="shared" si="45"/>
        <v>0</v>
      </c>
      <c r="BV20" s="4">
        <f t="shared" si="46"/>
        <v>0</v>
      </c>
      <c r="BW20" s="4">
        <f t="shared" si="47"/>
        <v>0</v>
      </c>
      <c r="BX20" s="2"/>
      <c r="BY20" s="2"/>
      <c r="BZ20" s="4">
        <f t="shared" si="48"/>
        <v>0</v>
      </c>
      <c r="CA20" s="4"/>
      <c r="CB20" s="4"/>
      <c r="CC20" s="4">
        <f t="shared" si="49"/>
        <v>0</v>
      </c>
      <c r="CD20" s="4"/>
      <c r="CE20" s="4"/>
      <c r="CF20" s="4">
        <f t="shared" si="50"/>
        <v>0</v>
      </c>
      <c r="CG20" s="2"/>
      <c r="CH20" s="4"/>
      <c r="CI20" s="4">
        <f t="shared" si="51"/>
        <v>0</v>
      </c>
      <c r="CJ20" s="2"/>
      <c r="CK20" s="4"/>
      <c r="CL20" s="4">
        <f t="shared" si="52"/>
        <v>0</v>
      </c>
      <c r="CM20" s="2"/>
      <c r="CN20" s="4">
        <f t="shared" si="53"/>
        <v>0</v>
      </c>
      <c r="CO20" s="2"/>
      <c r="CP20" s="2"/>
      <c r="CQ20" s="2" t="str">
        <f t="shared" si="54"/>
        <v/>
      </c>
      <c r="CR20" s="2" t="str">
        <f t="shared" si="55"/>
        <v/>
      </c>
      <c r="CS20" s="2" t="str">
        <f t="shared" si="56"/>
        <v xml:space="preserve">  billones de</v>
      </c>
      <c r="CT20" s="2" t="str">
        <f t="shared" si="57"/>
        <v/>
      </c>
      <c r="CU20" s="2" t="str">
        <f t="shared" si="58"/>
        <v/>
      </c>
      <c r="CV20" s="2" t="str">
        <f t="shared" si="59"/>
        <v xml:space="preserve">  mil</v>
      </c>
      <c r="CW20" s="2" t="str">
        <f t="shared" si="60"/>
        <v/>
      </c>
      <c r="CX20" s="2" t="str">
        <f t="shared" si="61"/>
        <v/>
      </c>
      <c r="CY20" s="2" t="str">
        <f t="shared" si="62"/>
        <v xml:space="preserve">  millones de</v>
      </c>
      <c r="CZ20" s="2" t="str">
        <f t="shared" si="63"/>
        <v/>
      </c>
      <c r="DA20" s="2" t="str">
        <f t="shared" si="64"/>
        <v/>
      </c>
      <c r="DB20" s="2" t="str">
        <f t="shared" si="65"/>
        <v xml:space="preserve">  mil</v>
      </c>
      <c r="DC20" s="2" t="str">
        <f t="shared" si="66"/>
        <v/>
      </c>
      <c r="DD20" s="2" t="str">
        <f t="shared" si="67"/>
        <v/>
      </c>
      <c r="DE20" s="2" t="str">
        <f t="shared" si="68"/>
        <v xml:space="preserve">  pesos</v>
      </c>
      <c r="DF20" s="2" t="str">
        <f t="shared" si="69"/>
        <v/>
      </c>
      <c r="DG20" s="2" t="str">
        <f t="shared" si="70"/>
        <v xml:space="preserve">  centavos</v>
      </c>
      <c r="DH20" s="2" t="str">
        <f t="shared" si="71"/>
        <v xml:space="preserve"> </v>
      </c>
      <c r="DI20" s="2" t="str">
        <f t="shared" si="72"/>
        <v/>
      </c>
      <c r="DJ20" s="2"/>
      <c r="DK20" s="2" t="str">
        <f t="shared" si="73"/>
        <v xml:space="preserve"> </v>
      </c>
      <c r="DL20" s="2" t="str">
        <f t="shared" si="74"/>
        <v/>
      </c>
      <c r="DM20" s="2"/>
      <c r="DN20" s="2" t="str">
        <f t="shared" si="75"/>
        <v xml:space="preserve"> </v>
      </c>
      <c r="DO20" s="2" t="str">
        <f t="shared" si="76"/>
        <v/>
      </c>
      <c r="DP20" s="2"/>
      <c r="DQ20" s="2" t="str">
        <f t="shared" si="77"/>
        <v xml:space="preserve"> </v>
      </c>
      <c r="DR20" s="2" t="str">
        <f t="shared" si="78"/>
        <v/>
      </c>
      <c r="DS20" s="2"/>
      <c r="DT20" s="2" t="str">
        <f t="shared" si="79"/>
        <v>cero</v>
      </c>
      <c r="DU20" s="2" t="str">
        <f t="shared" si="80"/>
        <v xml:space="preserve"> pesos</v>
      </c>
      <c r="DV20" s="2" t="str">
        <f t="shared" si="81"/>
        <v/>
      </c>
      <c r="DW20" s="2" t="str">
        <f t="shared" si="82"/>
        <v/>
      </c>
      <c r="DX20" s="2"/>
      <c r="DY20" s="2"/>
      <c r="DZ20" s="2"/>
      <c r="EA20" s="2" t="str">
        <f t="shared" si="83"/>
        <v xml:space="preserve"> </v>
      </c>
      <c r="EB20" s="2"/>
      <c r="EC20" s="2"/>
      <c r="ED20" s="2" t="str">
        <f t="shared" si="84"/>
        <v xml:space="preserve"> </v>
      </c>
      <c r="EE20" s="2"/>
      <c r="EF20" s="2"/>
      <c r="EG20" s="5" t="str">
        <f t="shared" si="85"/>
        <v xml:space="preserve"> </v>
      </c>
      <c r="EH20" s="2"/>
      <c r="EI20" s="2"/>
      <c r="EJ20" s="5" t="str">
        <f t="shared" si="86"/>
        <v xml:space="preserve"> </v>
      </c>
      <c r="EK20" s="2"/>
      <c r="EL20" s="2"/>
      <c r="EM20" s="5" t="str">
        <f t="shared" si="87"/>
        <v>cero pesos</v>
      </c>
      <c r="EN20" s="5"/>
      <c r="EO20" s="5" t="str">
        <f t="shared" si="88"/>
        <v/>
      </c>
      <c r="EP20" s="2"/>
      <c r="ER20">
        <v>15</v>
      </c>
      <c r="ES20" t="s">
        <v>97</v>
      </c>
    </row>
    <row r="21" spans="1:149" x14ac:dyDescent="0.2">
      <c r="A21" s="6">
        <v>0</v>
      </c>
      <c r="B21" s="1" t="str">
        <f t="shared" si="0"/>
        <v>cero pesos M/L</v>
      </c>
      <c r="C21" s="2"/>
      <c r="D21" s="3">
        <f t="shared" si="1"/>
        <v>0</v>
      </c>
      <c r="E21" s="2" t="str">
        <f t="shared" si="2"/>
        <v/>
      </c>
      <c r="F21" s="2" t="str">
        <f t="shared" si="3"/>
        <v xml:space="preserve"> pesos</v>
      </c>
      <c r="G21" s="2" t="str">
        <f t="shared" si="4"/>
        <v xml:space="preserve"> billones de</v>
      </c>
      <c r="H21" s="2"/>
      <c r="I21" s="2" t="str">
        <f t="shared" si="5"/>
        <v xml:space="preserve"> pesos</v>
      </c>
      <c r="J21" s="2" t="s">
        <v>79</v>
      </c>
      <c r="K21" s="2"/>
      <c r="L21" s="2" t="str">
        <f t="shared" si="6"/>
        <v xml:space="preserve"> pesos</v>
      </c>
      <c r="M21" s="2" t="str">
        <f t="shared" si="7"/>
        <v xml:space="preserve"> millones de</v>
      </c>
      <c r="N21" s="2"/>
      <c r="O21" s="2" t="str">
        <f t="shared" si="8"/>
        <v xml:space="preserve"> pesos</v>
      </c>
      <c r="P21" s="2" t="s">
        <v>79</v>
      </c>
      <c r="Q21" s="2"/>
      <c r="R21" s="2" t="str">
        <f t="shared" si="9"/>
        <v xml:space="preserve"> pesos</v>
      </c>
      <c r="S21" s="2" t="str">
        <f t="shared" si="10"/>
        <v xml:space="preserve"> pesos</v>
      </c>
      <c r="T21" s="2" t="str">
        <f t="shared" si="11"/>
        <v xml:space="preserve"> centavos</v>
      </c>
      <c r="U21" s="2" t="str">
        <f t="shared" si="12"/>
        <v xml:space="preserve"> centavos</v>
      </c>
      <c r="V21" s="2">
        <v>15</v>
      </c>
      <c r="W21" s="2">
        <v>14</v>
      </c>
      <c r="X21" s="2">
        <v>13</v>
      </c>
      <c r="Y21" s="2">
        <v>12</v>
      </c>
      <c r="Z21" s="2">
        <v>11</v>
      </c>
      <c r="AA21" s="2">
        <v>10</v>
      </c>
      <c r="AB21" s="2">
        <v>9</v>
      </c>
      <c r="AC21" s="2">
        <f t="shared" ref="AC21:AM21" si="105">AB21-1</f>
        <v>8</v>
      </c>
      <c r="AD21" s="2">
        <f t="shared" si="105"/>
        <v>7</v>
      </c>
      <c r="AE21" s="2">
        <f t="shared" si="105"/>
        <v>6</v>
      </c>
      <c r="AF21" s="2">
        <f t="shared" si="105"/>
        <v>5</v>
      </c>
      <c r="AG21" s="2">
        <f t="shared" si="105"/>
        <v>4</v>
      </c>
      <c r="AH21" s="2">
        <f t="shared" si="105"/>
        <v>3</v>
      </c>
      <c r="AI21" s="2">
        <f t="shared" si="105"/>
        <v>2</v>
      </c>
      <c r="AJ21" s="2">
        <f t="shared" si="105"/>
        <v>1</v>
      </c>
      <c r="AK21" s="2">
        <f t="shared" si="105"/>
        <v>0</v>
      </c>
      <c r="AL21" s="2">
        <f t="shared" si="105"/>
        <v>-1</v>
      </c>
      <c r="AM21" s="2">
        <f t="shared" si="105"/>
        <v>-2</v>
      </c>
      <c r="AN21" s="2"/>
      <c r="AO21" s="4">
        <f t="shared" si="14"/>
        <v>0</v>
      </c>
      <c r="AP21" s="4">
        <f t="shared" si="15"/>
        <v>0</v>
      </c>
      <c r="AQ21" s="4">
        <f t="shared" si="16"/>
        <v>0</v>
      </c>
      <c r="AR21" s="4">
        <f t="shared" si="17"/>
        <v>0</v>
      </c>
      <c r="AS21" s="4">
        <f t="shared" si="18"/>
        <v>0</v>
      </c>
      <c r="AT21" s="4">
        <f t="shared" si="19"/>
        <v>0</v>
      </c>
      <c r="AU21" s="4">
        <f t="shared" si="20"/>
        <v>0</v>
      </c>
      <c r="AV21" s="4">
        <f t="shared" si="21"/>
        <v>0</v>
      </c>
      <c r="AW21" s="4">
        <f t="shared" si="22"/>
        <v>0</v>
      </c>
      <c r="AX21" s="4">
        <f t="shared" si="23"/>
        <v>0</v>
      </c>
      <c r="AY21" s="4">
        <f t="shared" si="24"/>
        <v>0</v>
      </c>
      <c r="AZ21" s="4">
        <f t="shared" si="25"/>
        <v>0</v>
      </c>
      <c r="BA21" s="4">
        <f t="shared" si="26"/>
        <v>0</v>
      </c>
      <c r="BB21" s="4">
        <f t="shared" si="27"/>
        <v>0</v>
      </c>
      <c r="BC21" s="4">
        <f t="shared" si="28"/>
        <v>0</v>
      </c>
      <c r="BD21" s="4">
        <f t="shared" si="29"/>
        <v>0</v>
      </c>
      <c r="BE21" s="4">
        <f t="shared" si="30"/>
        <v>0</v>
      </c>
      <c r="BF21" s="2"/>
      <c r="BG21" s="2">
        <f t="shared" si="31"/>
        <v>0</v>
      </c>
      <c r="BH21" s="4">
        <f t="shared" si="32"/>
        <v>0</v>
      </c>
      <c r="BI21" s="4">
        <f t="shared" si="33"/>
        <v>0</v>
      </c>
      <c r="BJ21" s="4">
        <f t="shared" si="34"/>
        <v>0</v>
      </c>
      <c r="BK21" s="4">
        <f t="shared" si="35"/>
        <v>0</v>
      </c>
      <c r="BL21" s="4">
        <f t="shared" si="36"/>
        <v>0</v>
      </c>
      <c r="BM21" s="4">
        <f t="shared" si="37"/>
        <v>0</v>
      </c>
      <c r="BN21" s="4">
        <f t="shared" si="38"/>
        <v>0</v>
      </c>
      <c r="BO21" s="4">
        <f t="shared" si="39"/>
        <v>0</v>
      </c>
      <c r="BP21" s="4">
        <f t="shared" si="40"/>
        <v>0</v>
      </c>
      <c r="BQ21" s="4">
        <f t="shared" si="41"/>
        <v>0</v>
      </c>
      <c r="BR21" s="4">
        <f t="shared" si="42"/>
        <v>0</v>
      </c>
      <c r="BS21" s="4">
        <f t="shared" si="43"/>
        <v>0</v>
      </c>
      <c r="BT21" s="4">
        <f t="shared" si="44"/>
        <v>0</v>
      </c>
      <c r="BU21" s="4">
        <f t="shared" si="45"/>
        <v>0</v>
      </c>
      <c r="BV21" s="4">
        <f t="shared" si="46"/>
        <v>0</v>
      </c>
      <c r="BW21" s="4">
        <f t="shared" si="47"/>
        <v>0</v>
      </c>
      <c r="BX21" s="2"/>
      <c r="BY21" s="2"/>
      <c r="BZ21" s="4">
        <f t="shared" si="48"/>
        <v>0</v>
      </c>
      <c r="CA21" s="4"/>
      <c r="CB21" s="4"/>
      <c r="CC21" s="4">
        <f t="shared" si="49"/>
        <v>0</v>
      </c>
      <c r="CD21" s="4"/>
      <c r="CE21" s="4"/>
      <c r="CF21" s="4">
        <f t="shared" si="50"/>
        <v>0</v>
      </c>
      <c r="CG21" s="2"/>
      <c r="CH21" s="4"/>
      <c r="CI21" s="4">
        <f t="shared" si="51"/>
        <v>0</v>
      </c>
      <c r="CJ21" s="2"/>
      <c r="CK21" s="4"/>
      <c r="CL21" s="4">
        <f t="shared" si="52"/>
        <v>0</v>
      </c>
      <c r="CM21" s="2"/>
      <c r="CN21" s="4">
        <f t="shared" si="53"/>
        <v>0</v>
      </c>
      <c r="CO21" s="2"/>
      <c r="CP21" s="2"/>
      <c r="CQ21" s="2" t="str">
        <f t="shared" si="54"/>
        <v/>
      </c>
      <c r="CR21" s="2" t="str">
        <f t="shared" si="55"/>
        <v/>
      </c>
      <c r="CS21" s="2" t="str">
        <f t="shared" si="56"/>
        <v xml:space="preserve">  billones de</v>
      </c>
      <c r="CT21" s="2" t="str">
        <f t="shared" si="57"/>
        <v/>
      </c>
      <c r="CU21" s="2" t="str">
        <f t="shared" si="58"/>
        <v/>
      </c>
      <c r="CV21" s="2" t="str">
        <f t="shared" si="59"/>
        <v xml:space="preserve">  mil</v>
      </c>
      <c r="CW21" s="2" t="str">
        <f t="shared" si="60"/>
        <v/>
      </c>
      <c r="CX21" s="2" t="str">
        <f t="shared" si="61"/>
        <v/>
      </c>
      <c r="CY21" s="2" t="str">
        <f t="shared" si="62"/>
        <v xml:space="preserve">  millones de</v>
      </c>
      <c r="CZ21" s="2" t="str">
        <f t="shared" si="63"/>
        <v/>
      </c>
      <c r="DA21" s="2" t="str">
        <f t="shared" si="64"/>
        <v/>
      </c>
      <c r="DB21" s="2" t="str">
        <f t="shared" si="65"/>
        <v xml:space="preserve">  mil</v>
      </c>
      <c r="DC21" s="2" t="str">
        <f t="shared" si="66"/>
        <v/>
      </c>
      <c r="DD21" s="2" t="str">
        <f t="shared" si="67"/>
        <v/>
      </c>
      <c r="DE21" s="2" t="str">
        <f t="shared" si="68"/>
        <v xml:space="preserve">  pesos</v>
      </c>
      <c r="DF21" s="2" t="str">
        <f t="shared" si="69"/>
        <v/>
      </c>
      <c r="DG21" s="2" t="str">
        <f t="shared" si="70"/>
        <v xml:space="preserve">  centavos</v>
      </c>
      <c r="DH21" s="2" t="str">
        <f t="shared" si="71"/>
        <v xml:space="preserve"> </v>
      </c>
      <c r="DI21" s="2" t="str">
        <f t="shared" si="72"/>
        <v/>
      </c>
      <c r="DJ21" s="2"/>
      <c r="DK21" s="2" t="str">
        <f t="shared" si="73"/>
        <v xml:space="preserve"> </v>
      </c>
      <c r="DL21" s="2" t="str">
        <f t="shared" si="74"/>
        <v/>
      </c>
      <c r="DM21" s="2"/>
      <c r="DN21" s="2" t="str">
        <f t="shared" si="75"/>
        <v xml:space="preserve"> </v>
      </c>
      <c r="DO21" s="2" t="str">
        <f t="shared" si="76"/>
        <v/>
      </c>
      <c r="DP21" s="2"/>
      <c r="DQ21" s="2" t="str">
        <f t="shared" si="77"/>
        <v xml:space="preserve"> </v>
      </c>
      <c r="DR21" s="2" t="str">
        <f t="shared" si="78"/>
        <v/>
      </c>
      <c r="DS21" s="2"/>
      <c r="DT21" s="2" t="str">
        <f t="shared" si="79"/>
        <v>cero</v>
      </c>
      <c r="DU21" s="2" t="str">
        <f t="shared" si="80"/>
        <v xml:space="preserve"> pesos</v>
      </c>
      <c r="DV21" s="2" t="str">
        <f t="shared" si="81"/>
        <v/>
      </c>
      <c r="DW21" s="2" t="str">
        <f t="shared" si="82"/>
        <v/>
      </c>
      <c r="DX21" s="2"/>
      <c r="DY21" s="2"/>
      <c r="DZ21" s="2"/>
      <c r="EA21" s="2" t="str">
        <f t="shared" si="83"/>
        <v xml:space="preserve"> </v>
      </c>
      <c r="EB21" s="2"/>
      <c r="EC21" s="2"/>
      <c r="ED21" s="2" t="str">
        <f t="shared" si="84"/>
        <v xml:space="preserve"> </v>
      </c>
      <c r="EE21" s="2"/>
      <c r="EF21" s="2"/>
      <c r="EG21" s="5" t="str">
        <f t="shared" si="85"/>
        <v xml:space="preserve"> </v>
      </c>
      <c r="EH21" s="2"/>
      <c r="EI21" s="2"/>
      <c r="EJ21" s="5" t="str">
        <f t="shared" si="86"/>
        <v xml:space="preserve"> </v>
      </c>
      <c r="EK21" s="2"/>
      <c r="EL21" s="2"/>
      <c r="EM21" s="5" t="str">
        <f t="shared" si="87"/>
        <v>cero pesos</v>
      </c>
      <c r="EN21" s="5"/>
      <c r="EO21" s="5" t="str">
        <f t="shared" si="88"/>
        <v/>
      </c>
      <c r="EP21" s="2"/>
      <c r="ER21">
        <v>16</v>
      </c>
      <c r="ES21" t="s">
        <v>98</v>
      </c>
    </row>
    <row r="22" spans="1:149" x14ac:dyDescent="0.2">
      <c r="A22" s="6">
        <v>0</v>
      </c>
      <c r="B22" s="1" t="str">
        <f t="shared" si="0"/>
        <v>cero pesos M/L</v>
      </c>
      <c r="C22" s="2"/>
      <c r="D22" s="3">
        <f t="shared" si="1"/>
        <v>0</v>
      </c>
      <c r="E22" s="2" t="str">
        <f t="shared" si="2"/>
        <v/>
      </c>
      <c r="F22" s="2" t="str">
        <f t="shared" si="3"/>
        <v xml:space="preserve"> pesos</v>
      </c>
      <c r="G22" s="2" t="str">
        <f t="shared" si="4"/>
        <v xml:space="preserve"> billones de</v>
      </c>
      <c r="H22" s="2"/>
      <c r="I22" s="2" t="str">
        <f t="shared" si="5"/>
        <v xml:space="preserve"> pesos</v>
      </c>
      <c r="J22" s="2" t="s">
        <v>79</v>
      </c>
      <c r="K22" s="2"/>
      <c r="L22" s="2" t="str">
        <f t="shared" si="6"/>
        <v xml:space="preserve"> pesos</v>
      </c>
      <c r="M22" s="2" t="str">
        <f t="shared" si="7"/>
        <v xml:space="preserve"> millones de</v>
      </c>
      <c r="N22" s="2"/>
      <c r="O22" s="2" t="str">
        <f t="shared" si="8"/>
        <v xml:space="preserve"> pesos</v>
      </c>
      <c r="P22" s="2" t="s">
        <v>79</v>
      </c>
      <c r="Q22" s="2"/>
      <c r="R22" s="2" t="str">
        <f t="shared" si="9"/>
        <v xml:space="preserve"> pesos</v>
      </c>
      <c r="S22" s="2" t="str">
        <f t="shared" si="10"/>
        <v xml:space="preserve"> pesos</v>
      </c>
      <c r="T22" s="2" t="str">
        <f t="shared" si="11"/>
        <v xml:space="preserve"> centavos</v>
      </c>
      <c r="U22" s="2" t="str">
        <f t="shared" si="12"/>
        <v xml:space="preserve"> centavos</v>
      </c>
      <c r="V22" s="2">
        <v>15</v>
      </c>
      <c r="W22" s="2">
        <v>14</v>
      </c>
      <c r="X22" s="2">
        <v>13</v>
      </c>
      <c r="Y22" s="2">
        <v>12</v>
      </c>
      <c r="Z22" s="2">
        <v>11</v>
      </c>
      <c r="AA22" s="2">
        <v>10</v>
      </c>
      <c r="AB22" s="2">
        <v>9</v>
      </c>
      <c r="AC22" s="2">
        <f t="shared" ref="AC22:AM22" si="106">AB22-1</f>
        <v>8</v>
      </c>
      <c r="AD22" s="2">
        <f t="shared" si="106"/>
        <v>7</v>
      </c>
      <c r="AE22" s="2">
        <f t="shared" si="106"/>
        <v>6</v>
      </c>
      <c r="AF22" s="2">
        <f t="shared" si="106"/>
        <v>5</v>
      </c>
      <c r="AG22" s="2">
        <f t="shared" si="106"/>
        <v>4</v>
      </c>
      <c r="AH22" s="2">
        <f t="shared" si="106"/>
        <v>3</v>
      </c>
      <c r="AI22" s="2">
        <f t="shared" si="106"/>
        <v>2</v>
      </c>
      <c r="AJ22" s="2">
        <f t="shared" si="106"/>
        <v>1</v>
      </c>
      <c r="AK22" s="2">
        <f t="shared" si="106"/>
        <v>0</v>
      </c>
      <c r="AL22" s="2">
        <f t="shared" si="106"/>
        <v>-1</v>
      </c>
      <c r="AM22" s="2">
        <f t="shared" si="106"/>
        <v>-2</v>
      </c>
      <c r="AN22" s="2"/>
      <c r="AO22" s="4">
        <f t="shared" si="14"/>
        <v>0</v>
      </c>
      <c r="AP22" s="4">
        <f t="shared" si="15"/>
        <v>0</v>
      </c>
      <c r="AQ22" s="4">
        <f t="shared" si="16"/>
        <v>0</v>
      </c>
      <c r="AR22" s="4">
        <f t="shared" si="17"/>
        <v>0</v>
      </c>
      <c r="AS22" s="4">
        <f t="shared" si="18"/>
        <v>0</v>
      </c>
      <c r="AT22" s="4">
        <f t="shared" si="19"/>
        <v>0</v>
      </c>
      <c r="AU22" s="4">
        <f t="shared" si="20"/>
        <v>0</v>
      </c>
      <c r="AV22" s="4">
        <f t="shared" si="21"/>
        <v>0</v>
      </c>
      <c r="AW22" s="4">
        <f t="shared" si="22"/>
        <v>0</v>
      </c>
      <c r="AX22" s="4">
        <f t="shared" si="23"/>
        <v>0</v>
      </c>
      <c r="AY22" s="4">
        <f t="shared" si="24"/>
        <v>0</v>
      </c>
      <c r="AZ22" s="4">
        <f t="shared" si="25"/>
        <v>0</v>
      </c>
      <c r="BA22" s="4">
        <f t="shared" si="26"/>
        <v>0</v>
      </c>
      <c r="BB22" s="4">
        <f t="shared" si="27"/>
        <v>0</v>
      </c>
      <c r="BC22" s="4">
        <f t="shared" si="28"/>
        <v>0</v>
      </c>
      <c r="BD22" s="4">
        <f t="shared" si="29"/>
        <v>0</v>
      </c>
      <c r="BE22" s="4">
        <f t="shared" si="30"/>
        <v>0</v>
      </c>
      <c r="BF22" s="2"/>
      <c r="BG22" s="2">
        <f t="shared" si="31"/>
        <v>0</v>
      </c>
      <c r="BH22" s="4">
        <f t="shared" si="32"/>
        <v>0</v>
      </c>
      <c r="BI22" s="4">
        <f t="shared" si="33"/>
        <v>0</v>
      </c>
      <c r="BJ22" s="4">
        <f t="shared" si="34"/>
        <v>0</v>
      </c>
      <c r="BK22" s="4">
        <f t="shared" si="35"/>
        <v>0</v>
      </c>
      <c r="BL22" s="4">
        <f t="shared" si="36"/>
        <v>0</v>
      </c>
      <c r="BM22" s="4">
        <f t="shared" si="37"/>
        <v>0</v>
      </c>
      <c r="BN22" s="4">
        <f t="shared" si="38"/>
        <v>0</v>
      </c>
      <c r="BO22" s="4">
        <f t="shared" si="39"/>
        <v>0</v>
      </c>
      <c r="BP22" s="4">
        <f t="shared" si="40"/>
        <v>0</v>
      </c>
      <c r="BQ22" s="4">
        <f t="shared" si="41"/>
        <v>0</v>
      </c>
      <c r="BR22" s="4">
        <f t="shared" si="42"/>
        <v>0</v>
      </c>
      <c r="BS22" s="4">
        <f t="shared" si="43"/>
        <v>0</v>
      </c>
      <c r="BT22" s="4">
        <f t="shared" si="44"/>
        <v>0</v>
      </c>
      <c r="BU22" s="4">
        <f t="shared" si="45"/>
        <v>0</v>
      </c>
      <c r="BV22" s="4">
        <f t="shared" si="46"/>
        <v>0</v>
      </c>
      <c r="BW22" s="4">
        <f t="shared" si="47"/>
        <v>0</v>
      </c>
      <c r="BX22" s="2"/>
      <c r="BY22" s="2"/>
      <c r="BZ22" s="4">
        <f t="shared" si="48"/>
        <v>0</v>
      </c>
      <c r="CA22" s="4"/>
      <c r="CB22" s="4"/>
      <c r="CC22" s="4">
        <f t="shared" si="49"/>
        <v>0</v>
      </c>
      <c r="CD22" s="4"/>
      <c r="CE22" s="4"/>
      <c r="CF22" s="4">
        <f t="shared" si="50"/>
        <v>0</v>
      </c>
      <c r="CG22" s="2"/>
      <c r="CH22" s="4"/>
      <c r="CI22" s="4">
        <f t="shared" si="51"/>
        <v>0</v>
      </c>
      <c r="CJ22" s="2"/>
      <c r="CK22" s="4"/>
      <c r="CL22" s="4">
        <f t="shared" si="52"/>
        <v>0</v>
      </c>
      <c r="CM22" s="2"/>
      <c r="CN22" s="4">
        <f t="shared" si="53"/>
        <v>0</v>
      </c>
      <c r="CO22" s="2"/>
      <c r="CP22" s="2"/>
      <c r="CQ22" s="2" t="str">
        <f t="shared" si="54"/>
        <v/>
      </c>
      <c r="CR22" s="2" t="str">
        <f t="shared" si="55"/>
        <v/>
      </c>
      <c r="CS22" s="2" t="str">
        <f t="shared" si="56"/>
        <v xml:space="preserve">  billones de</v>
      </c>
      <c r="CT22" s="2" t="str">
        <f t="shared" si="57"/>
        <v/>
      </c>
      <c r="CU22" s="2" t="str">
        <f t="shared" si="58"/>
        <v/>
      </c>
      <c r="CV22" s="2" t="str">
        <f t="shared" si="59"/>
        <v xml:space="preserve">  mil</v>
      </c>
      <c r="CW22" s="2" t="str">
        <f t="shared" si="60"/>
        <v/>
      </c>
      <c r="CX22" s="2" t="str">
        <f t="shared" si="61"/>
        <v/>
      </c>
      <c r="CY22" s="2" t="str">
        <f t="shared" si="62"/>
        <v xml:space="preserve">  millones de</v>
      </c>
      <c r="CZ22" s="2" t="str">
        <f t="shared" si="63"/>
        <v/>
      </c>
      <c r="DA22" s="2" t="str">
        <f t="shared" si="64"/>
        <v/>
      </c>
      <c r="DB22" s="2" t="str">
        <f t="shared" si="65"/>
        <v xml:space="preserve">  mil</v>
      </c>
      <c r="DC22" s="2" t="str">
        <f t="shared" si="66"/>
        <v/>
      </c>
      <c r="DD22" s="2" t="str">
        <f t="shared" si="67"/>
        <v/>
      </c>
      <c r="DE22" s="2" t="str">
        <f t="shared" si="68"/>
        <v xml:space="preserve">  pesos</v>
      </c>
      <c r="DF22" s="2" t="str">
        <f t="shared" si="69"/>
        <v/>
      </c>
      <c r="DG22" s="2" t="str">
        <f t="shared" si="70"/>
        <v xml:space="preserve">  centavos</v>
      </c>
      <c r="DH22" s="2" t="str">
        <f t="shared" si="71"/>
        <v xml:space="preserve"> </v>
      </c>
      <c r="DI22" s="2" t="str">
        <f t="shared" si="72"/>
        <v/>
      </c>
      <c r="DJ22" s="2"/>
      <c r="DK22" s="2" t="str">
        <f t="shared" si="73"/>
        <v xml:space="preserve"> </v>
      </c>
      <c r="DL22" s="2" t="str">
        <f t="shared" si="74"/>
        <v/>
      </c>
      <c r="DM22" s="2"/>
      <c r="DN22" s="2" t="str">
        <f t="shared" si="75"/>
        <v xml:space="preserve"> </v>
      </c>
      <c r="DO22" s="2" t="str">
        <f t="shared" si="76"/>
        <v/>
      </c>
      <c r="DP22" s="2"/>
      <c r="DQ22" s="2" t="str">
        <f t="shared" si="77"/>
        <v xml:space="preserve"> </v>
      </c>
      <c r="DR22" s="2" t="str">
        <f t="shared" si="78"/>
        <v/>
      </c>
      <c r="DS22" s="2"/>
      <c r="DT22" s="2" t="str">
        <f t="shared" si="79"/>
        <v>cero</v>
      </c>
      <c r="DU22" s="2" t="str">
        <f t="shared" si="80"/>
        <v xml:space="preserve"> pesos</v>
      </c>
      <c r="DV22" s="2" t="str">
        <f t="shared" si="81"/>
        <v/>
      </c>
      <c r="DW22" s="2" t="str">
        <f t="shared" si="82"/>
        <v/>
      </c>
      <c r="DX22" s="2"/>
      <c r="DY22" s="2"/>
      <c r="DZ22" s="2"/>
      <c r="EA22" s="2" t="str">
        <f t="shared" si="83"/>
        <v xml:space="preserve"> </v>
      </c>
      <c r="EB22" s="2"/>
      <c r="EC22" s="2"/>
      <c r="ED22" s="2" t="str">
        <f t="shared" si="84"/>
        <v xml:space="preserve"> </v>
      </c>
      <c r="EE22" s="2"/>
      <c r="EF22" s="2"/>
      <c r="EG22" s="5" t="str">
        <f t="shared" si="85"/>
        <v xml:space="preserve"> </v>
      </c>
      <c r="EH22" s="2"/>
      <c r="EI22" s="2"/>
      <c r="EJ22" s="5" t="str">
        <f t="shared" si="86"/>
        <v xml:space="preserve"> </v>
      </c>
      <c r="EK22" s="2"/>
      <c r="EL22" s="2"/>
      <c r="EM22" s="5" t="str">
        <f t="shared" si="87"/>
        <v>cero pesos</v>
      </c>
      <c r="EN22" s="5"/>
      <c r="EO22" s="5" t="str">
        <f t="shared" si="88"/>
        <v/>
      </c>
      <c r="EP22" s="2"/>
      <c r="ER22">
        <v>17</v>
      </c>
      <c r="ES22" t="s">
        <v>99</v>
      </c>
    </row>
    <row r="23" spans="1:149" x14ac:dyDescent="0.2">
      <c r="A23" s="6">
        <v>0</v>
      </c>
      <c r="B23" s="1" t="str">
        <f t="shared" si="0"/>
        <v>cero pesos M/L</v>
      </c>
      <c r="C23" s="2"/>
      <c r="D23" s="3">
        <f t="shared" si="1"/>
        <v>0</v>
      </c>
      <c r="E23" s="2" t="str">
        <f t="shared" si="2"/>
        <v/>
      </c>
      <c r="F23" s="2" t="str">
        <f t="shared" si="3"/>
        <v xml:space="preserve"> pesos</v>
      </c>
      <c r="G23" s="2" t="str">
        <f t="shared" si="4"/>
        <v xml:space="preserve"> billones de</v>
      </c>
      <c r="H23" s="2"/>
      <c r="I23" s="2" t="str">
        <f t="shared" si="5"/>
        <v xml:space="preserve"> pesos</v>
      </c>
      <c r="J23" s="2" t="s">
        <v>79</v>
      </c>
      <c r="K23" s="2"/>
      <c r="L23" s="2" t="str">
        <f t="shared" si="6"/>
        <v xml:space="preserve"> pesos</v>
      </c>
      <c r="M23" s="2" t="str">
        <f t="shared" si="7"/>
        <v xml:space="preserve"> millones de</v>
      </c>
      <c r="N23" s="2"/>
      <c r="O23" s="2" t="str">
        <f t="shared" si="8"/>
        <v xml:space="preserve"> pesos</v>
      </c>
      <c r="P23" s="2" t="s">
        <v>79</v>
      </c>
      <c r="Q23" s="2"/>
      <c r="R23" s="2" t="str">
        <f t="shared" si="9"/>
        <v xml:space="preserve"> pesos</v>
      </c>
      <c r="S23" s="2" t="str">
        <f t="shared" si="10"/>
        <v xml:space="preserve"> pesos</v>
      </c>
      <c r="T23" s="2" t="str">
        <f t="shared" si="11"/>
        <v xml:space="preserve"> centavos</v>
      </c>
      <c r="U23" s="2" t="str">
        <f t="shared" si="12"/>
        <v xml:space="preserve"> centavos</v>
      </c>
      <c r="V23" s="2">
        <v>15</v>
      </c>
      <c r="W23" s="2">
        <v>14</v>
      </c>
      <c r="X23" s="2">
        <v>13</v>
      </c>
      <c r="Y23" s="2">
        <v>12</v>
      </c>
      <c r="Z23" s="2">
        <v>11</v>
      </c>
      <c r="AA23" s="2">
        <v>10</v>
      </c>
      <c r="AB23" s="2">
        <v>9</v>
      </c>
      <c r="AC23" s="2">
        <f t="shared" ref="AC23:AM23" si="107">AB23-1</f>
        <v>8</v>
      </c>
      <c r="AD23" s="2">
        <f t="shared" si="107"/>
        <v>7</v>
      </c>
      <c r="AE23" s="2">
        <f t="shared" si="107"/>
        <v>6</v>
      </c>
      <c r="AF23" s="2">
        <f t="shared" si="107"/>
        <v>5</v>
      </c>
      <c r="AG23" s="2">
        <f t="shared" si="107"/>
        <v>4</v>
      </c>
      <c r="AH23" s="2">
        <f t="shared" si="107"/>
        <v>3</v>
      </c>
      <c r="AI23" s="2">
        <f t="shared" si="107"/>
        <v>2</v>
      </c>
      <c r="AJ23" s="2">
        <f t="shared" si="107"/>
        <v>1</v>
      </c>
      <c r="AK23" s="2">
        <f t="shared" si="107"/>
        <v>0</v>
      </c>
      <c r="AL23" s="2">
        <f t="shared" si="107"/>
        <v>-1</v>
      </c>
      <c r="AM23" s="2">
        <f t="shared" si="107"/>
        <v>-2</v>
      </c>
      <c r="AN23" s="2"/>
      <c r="AO23" s="4">
        <f t="shared" si="14"/>
        <v>0</v>
      </c>
      <c r="AP23" s="4">
        <f t="shared" si="15"/>
        <v>0</v>
      </c>
      <c r="AQ23" s="4">
        <f t="shared" si="16"/>
        <v>0</v>
      </c>
      <c r="AR23" s="4">
        <f t="shared" si="17"/>
        <v>0</v>
      </c>
      <c r="AS23" s="4">
        <f t="shared" si="18"/>
        <v>0</v>
      </c>
      <c r="AT23" s="4">
        <f t="shared" si="19"/>
        <v>0</v>
      </c>
      <c r="AU23" s="4">
        <f t="shared" si="20"/>
        <v>0</v>
      </c>
      <c r="AV23" s="4">
        <f t="shared" si="21"/>
        <v>0</v>
      </c>
      <c r="AW23" s="4">
        <f t="shared" si="22"/>
        <v>0</v>
      </c>
      <c r="AX23" s="4">
        <f t="shared" si="23"/>
        <v>0</v>
      </c>
      <c r="AY23" s="4">
        <f t="shared" si="24"/>
        <v>0</v>
      </c>
      <c r="AZ23" s="4">
        <f t="shared" si="25"/>
        <v>0</v>
      </c>
      <c r="BA23" s="4">
        <f t="shared" si="26"/>
        <v>0</v>
      </c>
      <c r="BB23" s="4">
        <f t="shared" si="27"/>
        <v>0</v>
      </c>
      <c r="BC23" s="4">
        <f t="shared" si="28"/>
        <v>0</v>
      </c>
      <c r="BD23" s="4">
        <f t="shared" si="29"/>
        <v>0</v>
      </c>
      <c r="BE23" s="4">
        <f t="shared" si="30"/>
        <v>0</v>
      </c>
      <c r="BF23" s="2"/>
      <c r="BG23" s="2">
        <f t="shared" si="31"/>
        <v>0</v>
      </c>
      <c r="BH23" s="4">
        <f t="shared" si="32"/>
        <v>0</v>
      </c>
      <c r="BI23" s="4">
        <f t="shared" si="33"/>
        <v>0</v>
      </c>
      <c r="BJ23" s="4">
        <f t="shared" si="34"/>
        <v>0</v>
      </c>
      <c r="BK23" s="4">
        <f t="shared" si="35"/>
        <v>0</v>
      </c>
      <c r="BL23" s="4">
        <f t="shared" si="36"/>
        <v>0</v>
      </c>
      <c r="BM23" s="4">
        <f t="shared" si="37"/>
        <v>0</v>
      </c>
      <c r="BN23" s="4">
        <f t="shared" si="38"/>
        <v>0</v>
      </c>
      <c r="BO23" s="4">
        <f t="shared" si="39"/>
        <v>0</v>
      </c>
      <c r="BP23" s="4">
        <f t="shared" si="40"/>
        <v>0</v>
      </c>
      <c r="BQ23" s="4">
        <f t="shared" si="41"/>
        <v>0</v>
      </c>
      <c r="BR23" s="4">
        <f t="shared" si="42"/>
        <v>0</v>
      </c>
      <c r="BS23" s="4">
        <f t="shared" si="43"/>
        <v>0</v>
      </c>
      <c r="BT23" s="4">
        <f t="shared" si="44"/>
        <v>0</v>
      </c>
      <c r="BU23" s="4">
        <f t="shared" si="45"/>
        <v>0</v>
      </c>
      <c r="BV23" s="4">
        <f t="shared" si="46"/>
        <v>0</v>
      </c>
      <c r="BW23" s="4">
        <f t="shared" si="47"/>
        <v>0</v>
      </c>
      <c r="BX23" s="2"/>
      <c r="BY23" s="2"/>
      <c r="BZ23" s="4">
        <f t="shared" si="48"/>
        <v>0</v>
      </c>
      <c r="CA23" s="4"/>
      <c r="CB23" s="4"/>
      <c r="CC23" s="4">
        <f t="shared" si="49"/>
        <v>0</v>
      </c>
      <c r="CD23" s="4"/>
      <c r="CE23" s="4"/>
      <c r="CF23" s="4">
        <f t="shared" si="50"/>
        <v>0</v>
      </c>
      <c r="CG23" s="2"/>
      <c r="CH23" s="4"/>
      <c r="CI23" s="4">
        <f t="shared" si="51"/>
        <v>0</v>
      </c>
      <c r="CJ23" s="2"/>
      <c r="CK23" s="4"/>
      <c r="CL23" s="4">
        <f t="shared" si="52"/>
        <v>0</v>
      </c>
      <c r="CM23" s="2"/>
      <c r="CN23" s="4">
        <f t="shared" si="53"/>
        <v>0</v>
      </c>
      <c r="CO23" s="2"/>
      <c r="CP23" s="2"/>
      <c r="CQ23" s="2" t="str">
        <f t="shared" si="54"/>
        <v/>
      </c>
      <c r="CR23" s="2" t="str">
        <f t="shared" si="55"/>
        <v/>
      </c>
      <c r="CS23" s="2" t="str">
        <f t="shared" si="56"/>
        <v xml:space="preserve">  billones de</v>
      </c>
      <c r="CT23" s="2" t="str">
        <f t="shared" si="57"/>
        <v/>
      </c>
      <c r="CU23" s="2" t="str">
        <f t="shared" si="58"/>
        <v/>
      </c>
      <c r="CV23" s="2" t="str">
        <f t="shared" si="59"/>
        <v xml:space="preserve">  mil</v>
      </c>
      <c r="CW23" s="2" t="str">
        <f t="shared" si="60"/>
        <v/>
      </c>
      <c r="CX23" s="2" t="str">
        <f t="shared" si="61"/>
        <v/>
      </c>
      <c r="CY23" s="2" t="str">
        <f t="shared" si="62"/>
        <v xml:space="preserve">  millones de</v>
      </c>
      <c r="CZ23" s="2" t="str">
        <f t="shared" si="63"/>
        <v/>
      </c>
      <c r="DA23" s="2" t="str">
        <f t="shared" si="64"/>
        <v/>
      </c>
      <c r="DB23" s="2" t="str">
        <f t="shared" si="65"/>
        <v xml:space="preserve">  mil</v>
      </c>
      <c r="DC23" s="2" t="str">
        <f t="shared" si="66"/>
        <v/>
      </c>
      <c r="DD23" s="2" t="str">
        <f t="shared" si="67"/>
        <v/>
      </c>
      <c r="DE23" s="2" t="str">
        <f t="shared" si="68"/>
        <v xml:space="preserve">  pesos</v>
      </c>
      <c r="DF23" s="2" t="str">
        <f t="shared" si="69"/>
        <v/>
      </c>
      <c r="DG23" s="2" t="str">
        <f t="shared" si="70"/>
        <v xml:space="preserve">  centavos</v>
      </c>
      <c r="DH23" s="2" t="str">
        <f t="shared" si="71"/>
        <v xml:space="preserve"> </v>
      </c>
      <c r="DI23" s="2" t="str">
        <f t="shared" si="72"/>
        <v/>
      </c>
      <c r="DJ23" s="2"/>
      <c r="DK23" s="2" t="str">
        <f t="shared" si="73"/>
        <v xml:space="preserve"> </v>
      </c>
      <c r="DL23" s="2" t="str">
        <f t="shared" si="74"/>
        <v/>
      </c>
      <c r="DM23" s="2"/>
      <c r="DN23" s="2" t="str">
        <f t="shared" si="75"/>
        <v xml:space="preserve"> </v>
      </c>
      <c r="DO23" s="2" t="str">
        <f t="shared" si="76"/>
        <v/>
      </c>
      <c r="DP23" s="2"/>
      <c r="DQ23" s="2" t="str">
        <f t="shared" si="77"/>
        <v xml:space="preserve"> </v>
      </c>
      <c r="DR23" s="2" t="str">
        <f t="shared" si="78"/>
        <v/>
      </c>
      <c r="DS23" s="2"/>
      <c r="DT23" s="2" t="str">
        <f t="shared" si="79"/>
        <v>cero</v>
      </c>
      <c r="DU23" s="2" t="str">
        <f t="shared" si="80"/>
        <v xml:space="preserve"> pesos</v>
      </c>
      <c r="DV23" s="2" t="str">
        <f t="shared" si="81"/>
        <v/>
      </c>
      <c r="DW23" s="2" t="str">
        <f t="shared" si="82"/>
        <v/>
      </c>
      <c r="DX23" s="2"/>
      <c r="DY23" s="2"/>
      <c r="DZ23" s="2"/>
      <c r="EA23" s="2" t="str">
        <f t="shared" si="83"/>
        <v xml:space="preserve"> </v>
      </c>
      <c r="EB23" s="2"/>
      <c r="EC23" s="2"/>
      <c r="ED23" s="2" t="str">
        <f t="shared" si="84"/>
        <v xml:space="preserve"> </v>
      </c>
      <c r="EE23" s="2"/>
      <c r="EF23" s="2"/>
      <c r="EG23" s="5" t="str">
        <f t="shared" si="85"/>
        <v xml:space="preserve"> </v>
      </c>
      <c r="EH23" s="2"/>
      <c r="EI23" s="2"/>
      <c r="EJ23" s="5" t="str">
        <f t="shared" si="86"/>
        <v xml:space="preserve"> </v>
      </c>
      <c r="EK23" s="2"/>
      <c r="EL23" s="2"/>
      <c r="EM23" s="5" t="str">
        <f t="shared" si="87"/>
        <v>cero pesos</v>
      </c>
      <c r="EN23" s="5"/>
      <c r="EO23" s="5" t="str">
        <f t="shared" si="88"/>
        <v/>
      </c>
      <c r="EP23" s="2"/>
      <c r="ER23">
        <v>18</v>
      </c>
      <c r="ES23" t="s">
        <v>100</v>
      </c>
    </row>
    <row r="24" spans="1:149" x14ac:dyDescent="0.2">
      <c r="A24" s="6">
        <v>0</v>
      </c>
      <c r="B24" s="1" t="str">
        <f t="shared" si="0"/>
        <v>cero pesos M/L</v>
      </c>
      <c r="C24" s="2"/>
      <c r="D24" s="3">
        <f t="shared" si="1"/>
        <v>0</v>
      </c>
      <c r="E24" s="2" t="str">
        <f t="shared" si="2"/>
        <v/>
      </c>
      <c r="F24" s="2" t="str">
        <f t="shared" si="3"/>
        <v xml:space="preserve"> pesos</v>
      </c>
      <c r="G24" s="2" t="str">
        <f t="shared" si="4"/>
        <v xml:space="preserve"> billones de</v>
      </c>
      <c r="H24" s="2"/>
      <c r="I24" s="2" t="str">
        <f t="shared" si="5"/>
        <v xml:space="preserve"> pesos</v>
      </c>
      <c r="J24" s="2" t="s">
        <v>79</v>
      </c>
      <c r="K24" s="2"/>
      <c r="L24" s="2" t="str">
        <f t="shared" si="6"/>
        <v xml:space="preserve"> pesos</v>
      </c>
      <c r="M24" s="2" t="str">
        <f t="shared" si="7"/>
        <v xml:space="preserve"> millones de</v>
      </c>
      <c r="N24" s="2"/>
      <c r="O24" s="2" t="str">
        <f t="shared" si="8"/>
        <v xml:space="preserve"> pesos</v>
      </c>
      <c r="P24" s="2" t="s">
        <v>79</v>
      </c>
      <c r="Q24" s="2"/>
      <c r="R24" s="2" t="str">
        <f t="shared" si="9"/>
        <v xml:space="preserve"> pesos</v>
      </c>
      <c r="S24" s="2" t="str">
        <f t="shared" si="10"/>
        <v xml:space="preserve"> pesos</v>
      </c>
      <c r="T24" s="2" t="str">
        <f t="shared" si="11"/>
        <v xml:space="preserve"> centavos</v>
      </c>
      <c r="U24" s="2" t="str">
        <f t="shared" si="12"/>
        <v xml:space="preserve"> centavos</v>
      </c>
      <c r="V24" s="2">
        <v>15</v>
      </c>
      <c r="W24" s="2">
        <v>14</v>
      </c>
      <c r="X24" s="2">
        <v>13</v>
      </c>
      <c r="Y24" s="2">
        <v>12</v>
      </c>
      <c r="Z24" s="2">
        <v>11</v>
      </c>
      <c r="AA24" s="2">
        <v>10</v>
      </c>
      <c r="AB24" s="2">
        <v>9</v>
      </c>
      <c r="AC24" s="2">
        <f t="shared" ref="AC24:AM24" si="108">AB24-1</f>
        <v>8</v>
      </c>
      <c r="AD24" s="2">
        <f t="shared" si="108"/>
        <v>7</v>
      </c>
      <c r="AE24" s="2">
        <f t="shared" si="108"/>
        <v>6</v>
      </c>
      <c r="AF24" s="2">
        <f t="shared" si="108"/>
        <v>5</v>
      </c>
      <c r="AG24" s="2">
        <f t="shared" si="108"/>
        <v>4</v>
      </c>
      <c r="AH24" s="2">
        <f t="shared" si="108"/>
        <v>3</v>
      </c>
      <c r="AI24" s="2">
        <f t="shared" si="108"/>
        <v>2</v>
      </c>
      <c r="AJ24" s="2">
        <f t="shared" si="108"/>
        <v>1</v>
      </c>
      <c r="AK24" s="2">
        <f t="shared" si="108"/>
        <v>0</v>
      </c>
      <c r="AL24" s="2">
        <f t="shared" si="108"/>
        <v>-1</v>
      </c>
      <c r="AM24" s="2">
        <f t="shared" si="108"/>
        <v>-2</v>
      </c>
      <c r="AN24" s="2"/>
      <c r="AO24" s="4">
        <f t="shared" si="14"/>
        <v>0</v>
      </c>
      <c r="AP24" s="4">
        <f t="shared" si="15"/>
        <v>0</v>
      </c>
      <c r="AQ24" s="4">
        <f t="shared" si="16"/>
        <v>0</v>
      </c>
      <c r="AR24" s="4">
        <f t="shared" si="17"/>
        <v>0</v>
      </c>
      <c r="AS24" s="4">
        <f t="shared" si="18"/>
        <v>0</v>
      </c>
      <c r="AT24" s="4">
        <f t="shared" si="19"/>
        <v>0</v>
      </c>
      <c r="AU24" s="4">
        <f t="shared" si="20"/>
        <v>0</v>
      </c>
      <c r="AV24" s="4">
        <f t="shared" si="21"/>
        <v>0</v>
      </c>
      <c r="AW24" s="4">
        <f t="shared" si="22"/>
        <v>0</v>
      </c>
      <c r="AX24" s="4">
        <f t="shared" si="23"/>
        <v>0</v>
      </c>
      <c r="AY24" s="4">
        <f t="shared" si="24"/>
        <v>0</v>
      </c>
      <c r="AZ24" s="4">
        <f t="shared" si="25"/>
        <v>0</v>
      </c>
      <c r="BA24" s="4">
        <f t="shared" si="26"/>
        <v>0</v>
      </c>
      <c r="BB24" s="4">
        <f t="shared" si="27"/>
        <v>0</v>
      </c>
      <c r="BC24" s="4">
        <f t="shared" si="28"/>
        <v>0</v>
      </c>
      <c r="BD24" s="4">
        <f t="shared" si="29"/>
        <v>0</v>
      </c>
      <c r="BE24" s="4">
        <f t="shared" si="30"/>
        <v>0</v>
      </c>
      <c r="BF24" s="2"/>
      <c r="BG24" s="2">
        <f t="shared" si="31"/>
        <v>0</v>
      </c>
      <c r="BH24" s="4">
        <f t="shared" si="32"/>
        <v>0</v>
      </c>
      <c r="BI24" s="4">
        <f t="shared" si="33"/>
        <v>0</v>
      </c>
      <c r="BJ24" s="4">
        <f t="shared" si="34"/>
        <v>0</v>
      </c>
      <c r="BK24" s="4">
        <f t="shared" si="35"/>
        <v>0</v>
      </c>
      <c r="BL24" s="4">
        <f t="shared" si="36"/>
        <v>0</v>
      </c>
      <c r="BM24" s="4">
        <f t="shared" si="37"/>
        <v>0</v>
      </c>
      <c r="BN24" s="4">
        <f t="shared" si="38"/>
        <v>0</v>
      </c>
      <c r="BO24" s="4">
        <f t="shared" si="39"/>
        <v>0</v>
      </c>
      <c r="BP24" s="4">
        <f t="shared" si="40"/>
        <v>0</v>
      </c>
      <c r="BQ24" s="4">
        <f t="shared" si="41"/>
        <v>0</v>
      </c>
      <c r="BR24" s="4">
        <f t="shared" si="42"/>
        <v>0</v>
      </c>
      <c r="BS24" s="4">
        <f t="shared" si="43"/>
        <v>0</v>
      </c>
      <c r="BT24" s="4">
        <f t="shared" si="44"/>
        <v>0</v>
      </c>
      <c r="BU24" s="4">
        <f t="shared" si="45"/>
        <v>0</v>
      </c>
      <c r="BV24" s="4">
        <f t="shared" si="46"/>
        <v>0</v>
      </c>
      <c r="BW24" s="4">
        <f t="shared" si="47"/>
        <v>0</v>
      </c>
      <c r="BX24" s="2"/>
      <c r="BY24" s="2"/>
      <c r="BZ24" s="4">
        <f t="shared" si="48"/>
        <v>0</v>
      </c>
      <c r="CA24" s="4"/>
      <c r="CB24" s="4"/>
      <c r="CC24" s="4">
        <f t="shared" si="49"/>
        <v>0</v>
      </c>
      <c r="CD24" s="4"/>
      <c r="CE24" s="4"/>
      <c r="CF24" s="4">
        <f t="shared" si="50"/>
        <v>0</v>
      </c>
      <c r="CG24" s="2"/>
      <c r="CH24" s="4"/>
      <c r="CI24" s="4">
        <f t="shared" si="51"/>
        <v>0</v>
      </c>
      <c r="CJ24" s="2"/>
      <c r="CK24" s="4"/>
      <c r="CL24" s="4">
        <f t="shared" si="52"/>
        <v>0</v>
      </c>
      <c r="CM24" s="2"/>
      <c r="CN24" s="4">
        <f t="shared" si="53"/>
        <v>0</v>
      </c>
      <c r="CO24" s="2"/>
      <c r="CP24" s="2"/>
      <c r="CQ24" s="2" t="str">
        <f t="shared" si="54"/>
        <v/>
      </c>
      <c r="CR24" s="2" t="str">
        <f t="shared" si="55"/>
        <v/>
      </c>
      <c r="CS24" s="2" t="str">
        <f t="shared" si="56"/>
        <v xml:space="preserve">  billones de</v>
      </c>
      <c r="CT24" s="2" t="str">
        <f t="shared" si="57"/>
        <v/>
      </c>
      <c r="CU24" s="2" t="str">
        <f t="shared" si="58"/>
        <v/>
      </c>
      <c r="CV24" s="2" t="str">
        <f t="shared" si="59"/>
        <v xml:space="preserve">  mil</v>
      </c>
      <c r="CW24" s="2" t="str">
        <f t="shared" si="60"/>
        <v/>
      </c>
      <c r="CX24" s="2" t="str">
        <f t="shared" si="61"/>
        <v/>
      </c>
      <c r="CY24" s="2" t="str">
        <f t="shared" si="62"/>
        <v xml:space="preserve">  millones de</v>
      </c>
      <c r="CZ24" s="2" t="str">
        <f t="shared" si="63"/>
        <v/>
      </c>
      <c r="DA24" s="2" t="str">
        <f t="shared" si="64"/>
        <v/>
      </c>
      <c r="DB24" s="2" t="str">
        <f t="shared" si="65"/>
        <v xml:space="preserve">  mil</v>
      </c>
      <c r="DC24" s="2" t="str">
        <f t="shared" si="66"/>
        <v/>
      </c>
      <c r="DD24" s="2" t="str">
        <f t="shared" si="67"/>
        <v/>
      </c>
      <c r="DE24" s="2" t="str">
        <f t="shared" si="68"/>
        <v xml:space="preserve">  pesos</v>
      </c>
      <c r="DF24" s="2" t="str">
        <f t="shared" si="69"/>
        <v/>
      </c>
      <c r="DG24" s="2" t="str">
        <f t="shared" si="70"/>
        <v xml:space="preserve">  centavos</v>
      </c>
      <c r="DH24" s="2" t="str">
        <f t="shared" si="71"/>
        <v xml:space="preserve"> </v>
      </c>
      <c r="DI24" s="2" t="str">
        <f t="shared" si="72"/>
        <v/>
      </c>
      <c r="DJ24" s="2"/>
      <c r="DK24" s="2" t="str">
        <f t="shared" si="73"/>
        <v xml:space="preserve"> </v>
      </c>
      <c r="DL24" s="2" t="str">
        <f t="shared" si="74"/>
        <v/>
      </c>
      <c r="DM24" s="2"/>
      <c r="DN24" s="2" t="str">
        <f t="shared" si="75"/>
        <v xml:space="preserve"> </v>
      </c>
      <c r="DO24" s="2" t="str">
        <f t="shared" si="76"/>
        <v/>
      </c>
      <c r="DP24" s="2"/>
      <c r="DQ24" s="2" t="str">
        <f t="shared" si="77"/>
        <v xml:space="preserve"> </v>
      </c>
      <c r="DR24" s="2" t="str">
        <f t="shared" si="78"/>
        <v/>
      </c>
      <c r="DS24" s="2"/>
      <c r="DT24" s="2" t="str">
        <f t="shared" si="79"/>
        <v>cero</v>
      </c>
      <c r="DU24" s="2" t="str">
        <f t="shared" si="80"/>
        <v xml:space="preserve"> pesos</v>
      </c>
      <c r="DV24" s="2" t="str">
        <f t="shared" si="81"/>
        <v/>
      </c>
      <c r="DW24" s="2" t="str">
        <f t="shared" si="82"/>
        <v/>
      </c>
      <c r="DX24" s="2"/>
      <c r="DY24" s="2"/>
      <c r="DZ24" s="2"/>
      <c r="EA24" s="2" t="str">
        <f t="shared" si="83"/>
        <v xml:space="preserve"> </v>
      </c>
      <c r="EB24" s="2"/>
      <c r="EC24" s="2"/>
      <c r="ED24" s="2" t="str">
        <f t="shared" si="84"/>
        <v xml:space="preserve"> </v>
      </c>
      <c r="EE24" s="2"/>
      <c r="EF24" s="2"/>
      <c r="EG24" s="5" t="str">
        <f t="shared" si="85"/>
        <v xml:space="preserve"> </v>
      </c>
      <c r="EH24" s="2"/>
      <c r="EI24" s="2"/>
      <c r="EJ24" s="5" t="str">
        <f t="shared" si="86"/>
        <v xml:space="preserve"> </v>
      </c>
      <c r="EK24" s="2"/>
      <c r="EL24" s="2"/>
      <c r="EM24" s="5" t="str">
        <f t="shared" si="87"/>
        <v>cero pesos</v>
      </c>
      <c r="EN24" s="5"/>
      <c r="EO24" s="5" t="str">
        <f t="shared" si="88"/>
        <v/>
      </c>
      <c r="EP24" s="2"/>
      <c r="ER24">
        <v>19</v>
      </c>
      <c r="ES24" t="s">
        <v>101</v>
      </c>
    </row>
    <row r="25" spans="1:149" x14ac:dyDescent="0.2">
      <c r="A25" s="6">
        <v>0</v>
      </c>
      <c r="B25" s="1" t="str">
        <f t="shared" si="0"/>
        <v>cero pesos M/L</v>
      </c>
      <c r="C25" s="2"/>
      <c r="D25" s="3">
        <f t="shared" si="1"/>
        <v>0</v>
      </c>
      <c r="E25" s="2" t="str">
        <f t="shared" si="2"/>
        <v/>
      </c>
      <c r="F25" s="2" t="str">
        <f t="shared" si="3"/>
        <v xml:space="preserve"> pesos</v>
      </c>
      <c r="G25" s="2" t="str">
        <f t="shared" si="4"/>
        <v xml:space="preserve"> billones de</v>
      </c>
      <c r="H25" s="2"/>
      <c r="I25" s="2" t="str">
        <f t="shared" si="5"/>
        <v xml:space="preserve"> pesos</v>
      </c>
      <c r="J25" s="2" t="s">
        <v>79</v>
      </c>
      <c r="K25" s="2"/>
      <c r="L25" s="2" t="str">
        <f t="shared" si="6"/>
        <v xml:space="preserve"> pesos</v>
      </c>
      <c r="M25" s="2" t="str">
        <f t="shared" si="7"/>
        <v xml:space="preserve"> millones de</v>
      </c>
      <c r="N25" s="2"/>
      <c r="O25" s="2" t="str">
        <f t="shared" si="8"/>
        <v xml:space="preserve"> pesos</v>
      </c>
      <c r="P25" s="2" t="s">
        <v>79</v>
      </c>
      <c r="Q25" s="2"/>
      <c r="R25" s="2" t="str">
        <f t="shared" si="9"/>
        <v xml:space="preserve"> pesos</v>
      </c>
      <c r="S25" s="2" t="str">
        <f t="shared" si="10"/>
        <v xml:space="preserve"> pesos</v>
      </c>
      <c r="T25" s="2" t="str">
        <f t="shared" si="11"/>
        <v xml:space="preserve"> centavos</v>
      </c>
      <c r="U25" s="2" t="str">
        <f t="shared" si="12"/>
        <v xml:space="preserve"> centavos</v>
      </c>
      <c r="V25" s="2">
        <v>15</v>
      </c>
      <c r="W25" s="2">
        <v>14</v>
      </c>
      <c r="X25" s="2">
        <v>13</v>
      </c>
      <c r="Y25" s="2">
        <v>12</v>
      </c>
      <c r="Z25" s="2">
        <v>11</v>
      </c>
      <c r="AA25" s="2">
        <v>10</v>
      </c>
      <c r="AB25" s="2">
        <v>9</v>
      </c>
      <c r="AC25" s="2">
        <f t="shared" ref="AC25:AM25" si="109">AB25-1</f>
        <v>8</v>
      </c>
      <c r="AD25" s="2">
        <f t="shared" si="109"/>
        <v>7</v>
      </c>
      <c r="AE25" s="2">
        <f t="shared" si="109"/>
        <v>6</v>
      </c>
      <c r="AF25" s="2">
        <f t="shared" si="109"/>
        <v>5</v>
      </c>
      <c r="AG25" s="2">
        <f t="shared" si="109"/>
        <v>4</v>
      </c>
      <c r="AH25" s="2">
        <f t="shared" si="109"/>
        <v>3</v>
      </c>
      <c r="AI25" s="2">
        <f t="shared" si="109"/>
        <v>2</v>
      </c>
      <c r="AJ25" s="2">
        <f t="shared" si="109"/>
        <v>1</v>
      </c>
      <c r="AK25" s="2">
        <f t="shared" si="109"/>
        <v>0</v>
      </c>
      <c r="AL25" s="2">
        <f t="shared" si="109"/>
        <v>-1</v>
      </c>
      <c r="AM25" s="2">
        <f t="shared" si="109"/>
        <v>-2</v>
      </c>
      <c r="AN25" s="2"/>
      <c r="AO25" s="4">
        <f t="shared" si="14"/>
        <v>0</v>
      </c>
      <c r="AP25" s="4">
        <f t="shared" si="15"/>
        <v>0</v>
      </c>
      <c r="AQ25" s="4">
        <f t="shared" si="16"/>
        <v>0</v>
      </c>
      <c r="AR25" s="4">
        <f t="shared" si="17"/>
        <v>0</v>
      </c>
      <c r="AS25" s="4">
        <f t="shared" si="18"/>
        <v>0</v>
      </c>
      <c r="AT25" s="4">
        <f t="shared" si="19"/>
        <v>0</v>
      </c>
      <c r="AU25" s="4">
        <f t="shared" si="20"/>
        <v>0</v>
      </c>
      <c r="AV25" s="4">
        <f t="shared" si="21"/>
        <v>0</v>
      </c>
      <c r="AW25" s="4">
        <f t="shared" si="22"/>
        <v>0</v>
      </c>
      <c r="AX25" s="4">
        <f t="shared" si="23"/>
        <v>0</v>
      </c>
      <c r="AY25" s="4">
        <f t="shared" si="24"/>
        <v>0</v>
      </c>
      <c r="AZ25" s="4">
        <f t="shared" si="25"/>
        <v>0</v>
      </c>
      <c r="BA25" s="4">
        <f t="shared" si="26"/>
        <v>0</v>
      </c>
      <c r="BB25" s="4">
        <f t="shared" si="27"/>
        <v>0</v>
      </c>
      <c r="BC25" s="4">
        <f t="shared" si="28"/>
        <v>0</v>
      </c>
      <c r="BD25" s="4">
        <f t="shared" si="29"/>
        <v>0</v>
      </c>
      <c r="BE25" s="4">
        <f t="shared" si="30"/>
        <v>0</v>
      </c>
      <c r="BF25" s="2"/>
      <c r="BG25" s="2">
        <f t="shared" si="31"/>
        <v>0</v>
      </c>
      <c r="BH25" s="4">
        <f t="shared" si="32"/>
        <v>0</v>
      </c>
      <c r="BI25" s="4">
        <f t="shared" si="33"/>
        <v>0</v>
      </c>
      <c r="BJ25" s="4">
        <f t="shared" si="34"/>
        <v>0</v>
      </c>
      <c r="BK25" s="4">
        <f t="shared" si="35"/>
        <v>0</v>
      </c>
      <c r="BL25" s="4">
        <f t="shared" si="36"/>
        <v>0</v>
      </c>
      <c r="BM25" s="4">
        <f t="shared" si="37"/>
        <v>0</v>
      </c>
      <c r="BN25" s="4">
        <f t="shared" si="38"/>
        <v>0</v>
      </c>
      <c r="BO25" s="4">
        <f t="shared" si="39"/>
        <v>0</v>
      </c>
      <c r="BP25" s="4">
        <f t="shared" si="40"/>
        <v>0</v>
      </c>
      <c r="BQ25" s="4">
        <f t="shared" si="41"/>
        <v>0</v>
      </c>
      <c r="BR25" s="4">
        <f t="shared" si="42"/>
        <v>0</v>
      </c>
      <c r="BS25" s="4">
        <f t="shared" si="43"/>
        <v>0</v>
      </c>
      <c r="BT25" s="4">
        <f t="shared" si="44"/>
        <v>0</v>
      </c>
      <c r="BU25" s="4">
        <f t="shared" si="45"/>
        <v>0</v>
      </c>
      <c r="BV25" s="4">
        <f t="shared" si="46"/>
        <v>0</v>
      </c>
      <c r="BW25" s="4">
        <f t="shared" si="47"/>
        <v>0</v>
      </c>
      <c r="BX25" s="2"/>
      <c r="BY25" s="2"/>
      <c r="BZ25" s="4">
        <f t="shared" si="48"/>
        <v>0</v>
      </c>
      <c r="CA25" s="4"/>
      <c r="CB25" s="4"/>
      <c r="CC25" s="4">
        <f t="shared" si="49"/>
        <v>0</v>
      </c>
      <c r="CD25" s="4"/>
      <c r="CE25" s="4"/>
      <c r="CF25" s="4">
        <f t="shared" si="50"/>
        <v>0</v>
      </c>
      <c r="CG25" s="2"/>
      <c r="CH25" s="4"/>
      <c r="CI25" s="4">
        <f t="shared" si="51"/>
        <v>0</v>
      </c>
      <c r="CJ25" s="2"/>
      <c r="CK25" s="4"/>
      <c r="CL25" s="4">
        <f t="shared" si="52"/>
        <v>0</v>
      </c>
      <c r="CM25" s="2"/>
      <c r="CN25" s="4">
        <f t="shared" si="53"/>
        <v>0</v>
      </c>
      <c r="CO25" s="2"/>
      <c r="CP25" s="2"/>
      <c r="CQ25" s="2" t="str">
        <f t="shared" si="54"/>
        <v/>
      </c>
      <c r="CR25" s="2" t="str">
        <f t="shared" si="55"/>
        <v/>
      </c>
      <c r="CS25" s="2" t="str">
        <f t="shared" si="56"/>
        <v xml:space="preserve">  billones de</v>
      </c>
      <c r="CT25" s="2" t="str">
        <f t="shared" si="57"/>
        <v/>
      </c>
      <c r="CU25" s="2" t="str">
        <f t="shared" si="58"/>
        <v/>
      </c>
      <c r="CV25" s="2" t="str">
        <f t="shared" si="59"/>
        <v xml:space="preserve">  mil</v>
      </c>
      <c r="CW25" s="2" t="str">
        <f t="shared" si="60"/>
        <v/>
      </c>
      <c r="CX25" s="2" t="str">
        <f t="shared" si="61"/>
        <v/>
      </c>
      <c r="CY25" s="2" t="str">
        <f t="shared" si="62"/>
        <v xml:space="preserve">  millones de</v>
      </c>
      <c r="CZ25" s="2" t="str">
        <f t="shared" si="63"/>
        <v/>
      </c>
      <c r="DA25" s="2" t="str">
        <f t="shared" si="64"/>
        <v/>
      </c>
      <c r="DB25" s="2" t="str">
        <f t="shared" si="65"/>
        <v xml:space="preserve">  mil</v>
      </c>
      <c r="DC25" s="2" t="str">
        <f t="shared" si="66"/>
        <v/>
      </c>
      <c r="DD25" s="2" t="str">
        <f t="shared" si="67"/>
        <v/>
      </c>
      <c r="DE25" s="2" t="str">
        <f t="shared" si="68"/>
        <v xml:space="preserve">  pesos</v>
      </c>
      <c r="DF25" s="2" t="str">
        <f t="shared" si="69"/>
        <v/>
      </c>
      <c r="DG25" s="2" t="str">
        <f t="shared" si="70"/>
        <v xml:space="preserve">  centavos</v>
      </c>
      <c r="DH25" s="2" t="str">
        <f t="shared" si="71"/>
        <v xml:space="preserve"> </v>
      </c>
      <c r="DI25" s="2" t="str">
        <f t="shared" si="72"/>
        <v/>
      </c>
      <c r="DJ25" s="2"/>
      <c r="DK25" s="2" t="str">
        <f t="shared" si="73"/>
        <v xml:space="preserve"> </v>
      </c>
      <c r="DL25" s="2" t="str">
        <f t="shared" si="74"/>
        <v/>
      </c>
      <c r="DM25" s="2"/>
      <c r="DN25" s="2" t="str">
        <f t="shared" si="75"/>
        <v xml:space="preserve"> </v>
      </c>
      <c r="DO25" s="2" t="str">
        <f t="shared" si="76"/>
        <v/>
      </c>
      <c r="DP25" s="2"/>
      <c r="DQ25" s="2" t="str">
        <f t="shared" si="77"/>
        <v xml:space="preserve"> </v>
      </c>
      <c r="DR25" s="2" t="str">
        <f t="shared" si="78"/>
        <v/>
      </c>
      <c r="DS25" s="2"/>
      <c r="DT25" s="2" t="str">
        <f t="shared" si="79"/>
        <v>cero</v>
      </c>
      <c r="DU25" s="2" t="str">
        <f t="shared" si="80"/>
        <v xml:space="preserve"> pesos</v>
      </c>
      <c r="DV25" s="2" t="str">
        <f t="shared" si="81"/>
        <v/>
      </c>
      <c r="DW25" s="2" t="str">
        <f t="shared" si="82"/>
        <v/>
      </c>
      <c r="DX25" s="2"/>
      <c r="DY25" s="2"/>
      <c r="DZ25" s="2"/>
      <c r="EA25" s="2" t="str">
        <f t="shared" si="83"/>
        <v xml:space="preserve"> </v>
      </c>
      <c r="EB25" s="2"/>
      <c r="EC25" s="2"/>
      <c r="ED25" s="2" t="str">
        <f t="shared" si="84"/>
        <v xml:space="preserve"> </v>
      </c>
      <c r="EE25" s="2"/>
      <c r="EF25" s="2"/>
      <c r="EG25" s="5" t="str">
        <f t="shared" si="85"/>
        <v xml:space="preserve"> </v>
      </c>
      <c r="EH25" s="2"/>
      <c r="EI25" s="2"/>
      <c r="EJ25" s="5" t="str">
        <f t="shared" si="86"/>
        <v xml:space="preserve"> </v>
      </c>
      <c r="EK25" s="2"/>
      <c r="EL25" s="2"/>
      <c r="EM25" s="5" t="str">
        <f t="shared" si="87"/>
        <v>cero pesos</v>
      </c>
      <c r="EN25" s="5"/>
      <c r="EO25" s="5" t="str">
        <f t="shared" si="88"/>
        <v/>
      </c>
      <c r="EP25" s="2"/>
      <c r="ER25">
        <v>20</v>
      </c>
      <c r="ES25" t="s">
        <v>102</v>
      </c>
    </row>
    <row r="26" spans="1:149" x14ac:dyDescent="0.2">
      <c r="A26" s="7"/>
      <c r="B26" s="8"/>
      <c r="ER26">
        <v>30</v>
      </c>
      <c r="ES26" t="s">
        <v>103</v>
      </c>
    </row>
    <row r="27" spans="1:149" x14ac:dyDescent="0.2">
      <c r="A27" s="7"/>
      <c r="B27" s="8"/>
      <c r="ER27">
        <v>40</v>
      </c>
      <c r="ES27" t="s">
        <v>104</v>
      </c>
    </row>
    <row r="28" spans="1:149" x14ac:dyDescent="0.2">
      <c r="A28" s="7"/>
      <c r="B28" s="8"/>
      <c r="ER28">
        <v>50</v>
      </c>
      <c r="ES28" t="s">
        <v>105</v>
      </c>
    </row>
    <row r="29" spans="1:149" x14ac:dyDescent="0.2">
      <c r="B29" s="8"/>
      <c r="ER29">
        <v>60</v>
      </c>
      <c r="ES29" t="s">
        <v>106</v>
      </c>
    </row>
    <row r="30" spans="1:149" x14ac:dyDescent="0.2">
      <c r="B30" s="8"/>
      <c r="ER30">
        <v>70</v>
      </c>
      <c r="ES30" t="s">
        <v>107</v>
      </c>
    </row>
    <row r="31" spans="1:149" x14ac:dyDescent="0.2">
      <c r="B31" s="8"/>
      <c r="ER31">
        <v>80</v>
      </c>
      <c r="ES31" t="s">
        <v>108</v>
      </c>
    </row>
    <row r="32" spans="1:149" x14ac:dyDescent="0.2">
      <c r="B32" s="8"/>
      <c r="ER32">
        <v>90</v>
      </c>
      <c r="ES32" t="s">
        <v>109</v>
      </c>
    </row>
    <row r="33" spans="2:149" x14ac:dyDescent="0.2">
      <c r="B33" s="8"/>
      <c r="ER33">
        <v>100</v>
      </c>
      <c r="ES33" t="s">
        <v>110</v>
      </c>
    </row>
    <row r="34" spans="2:149" x14ac:dyDescent="0.2">
      <c r="B34" s="8"/>
      <c r="ER34">
        <v>200</v>
      </c>
      <c r="ES34" t="s">
        <v>111</v>
      </c>
    </row>
    <row r="35" spans="2:149" x14ac:dyDescent="0.2">
      <c r="B35" s="8"/>
      <c r="ER35">
        <f t="shared" ref="ER35:ER41" si="110">ER34+100</f>
        <v>300</v>
      </c>
      <c r="ES35" t="s">
        <v>112</v>
      </c>
    </row>
    <row r="36" spans="2:149" x14ac:dyDescent="0.2">
      <c r="B36" s="8"/>
      <c r="ER36">
        <f t="shared" si="110"/>
        <v>400</v>
      </c>
      <c r="ES36" t="s">
        <v>113</v>
      </c>
    </row>
    <row r="37" spans="2:149" x14ac:dyDescent="0.2">
      <c r="B37" s="8"/>
      <c r="ER37">
        <f t="shared" si="110"/>
        <v>500</v>
      </c>
      <c r="ES37" t="s">
        <v>114</v>
      </c>
    </row>
    <row r="38" spans="2:149" x14ac:dyDescent="0.2">
      <c r="B38" s="8"/>
      <c r="ER38">
        <f t="shared" si="110"/>
        <v>600</v>
      </c>
      <c r="ES38" t="s">
        <v>115</v>
      </c>
    </row>
    <row r="39" spans="2:149" x14ac:dyDescent="0.2">
      <c r="B39" s="8"/>
      <c r="ER39">
        <f t="shared" si="110"/>
        <v>700</v>
      </c>
      <c r="ES39" t="s">
        <v>116</v>
      </c>
    </row>
    <row r="40" spans="2:149" x14ac:dyDescent="0.2">
      <c r="B40" s="8"/>
      <c r="ER40">
        <f t="shared" si="110"/>
        <v>800</v>
      </c>
      <c r="ES40" t="s">
        <v>117</v>
      </c>
    </row>
    <row r="41" spans="2:149" x14ac:dyDescent="0.2">
      <c r="B41" s="8"/>
      <c r="ER41">
        <f t="shared" si="110"/>
        <v>900</v>
      </c>
      <c r="ES41" t="s">
        <v>118</v>
      </c>
    </row>
    <row r="42" spans="2:149" x14ac:dyDescent="0.2">
      <c r="B42" s="8"/>
      <c r="ER42">
        <v>1000</v>
      </c>
      <c r="ES42" t="s">
        <v>119</v>
      </c>
    </row>
    <row r="43" spans="2:149" x14ac:dyDescent="0.2">
      <c r="B43" s="8"/>
      <c r="ER43" s="9">
        <v>1000000</v>
      </c>
      <c r="ES43" t="s">
        <v>120</v>
      </c>
    </row>
    <row r="44" spans="2:149" x14ac:dyDescent="0.2">
      <c r="B44" s="8"/>
    </row>
    <row r="45" spans="2:149" x14ac:dyDescent="0.2">
      <c r="B45" s="8"/>
    </row>
    <row r="46" spans="2:149" x14ac:dyDescent="0.2">
      <c r="B46" s="8"/>
    </row>
    <row r="47" spans="2:149" x14ac:dyDescent="0.2">
      <c r="B47" s="8"/>
    </row>
    <row r="48" spans="2:149" x14ac:dyDescent="0.2">
      <c r="B48" s="8"/>
    </row>
    <row r="49" spans="2:148" x14ac:dyDescent="0.2">
      <c r="B49" s="8"/>
    </row>
    <row r="50" spans="2:148" x14ac:dyDescent="0.2">
      <c r="B50" s="8"/>
    </row>
    <row r="51" spans="2:148" x14ac:dyDescent="0.2">
      <c r="B51" s="8"/>
    </row>
    <row r="52" spans="2:148" x14ac:dyDescent="0.2">
      <c r="B52" s="8"/>
    </row>
    <row r="53" spans="2:148" x14ac:dyDescent="0.2">
      <c r="B53" s="8"/>
    </row>
    <row r="54" spans="2:148" x14ac:dyDescent="0.2">
      <c r="B54" s="8"/>
    </row>
    <row r="55" spans="2:148" x14ac:dyDescent="0.2">
      <c r="B55" s="8"/>
    </row>
    <row r="56" spans="2:148" x14ac:dyDescent="0.2">
      <c r="B56" s="8"/>
    </row>
    <row r="57" spans="2:148" x14ac:dyDescent="0.2">
      <c r="B57" s="8"/>
      <c r="ER57" s="9"/>
    </row>
    <row r="58" spans="2:148" x14ac:dyDescent="0.2">
      <c r="B58" s="8"/>
    </row>
    <row r="59" spans="2:148" x14ac:dyDescent="0.2">
      <c r="B59" s="8"/>
    </row>
    <row r="60" spans="2:148" x14ac:dyDescent="0.2">
      <c r="B60" s="8"/>
    </row>
    <row r="61" spans="2:148" x14ac:dyDescent="0.2">
      <c r="B61" s="8"/>
    </row>
    <row r="62" spans="2:148" x14ac:dyDescent="0.2">
      <c r="B62" s="8"/>
    </row>
    <row r="63" spans="2:148" x14ac:dyDescent="0.2">
      <c r="B63" s="8"/>
    </row>
    <row r="64" spans="2:148" x14ac:dyDescent="0.2">
      <c r="B64" s="8"/>
    </row>
    <row r="65" spans="2:2" x14ac:dyDescent="0.2">
      <c r="B65" s="8"/>
    </row>
    <row r="66" spans="2:2" x14ac:dyDescent="0.2">
      <c r="B66" s="8"/>
    </row>
    <row r="67" spans="2:2" x14ac:dyDescent="0.2">
      <c r="B67" s="8"/>
    </row>
    <row r="68" spans="2:2" x14ac:dyDescent="0.2">
      <c r="B68" s="8"/>
    </row>
    <row r="69" spans="2:2" x14ac:dyDescent="0.2">
      <c r="B69" s="8"/>
    </row>
    <row r="70" spans="2:2" x14ac:dyDescent="0.2">
      <c r="B70" s="8"/>
    </row>
    <row r="71" spans="2:2" x14ac:dyDescent="0.2">
      <c r="B71" s="8"/>
    </row>
    <row r="72" spans="2:2" x14ac:dyDescent="0.2">
      <c r="B72" s="8"/>
    </row>
    <row r="73" spans="2:2" x14ac:dyDescent="0.2">
      <c r="B73" s="8"/>
    </row>
    <row r="74" spans="2:2" x14ac:dyDescent="0.2">
      <c r="B74" s="8"/>
    </row>
    <row r="75" spans="2:2" x14ac:dyDescent="0.2">
      <c r="B75" s="8"/>
    </row>
    <row r="76" spans="2:2" x14ac:dyDescent="0.2">
      <c r="B76" s="8"/>
    </row>
    <row r="77" spans="2:2" x14ac:dyDescent="0.2">
      <c r="B77" s="8"/>
    </row>
  </sheetData>
  <sheetProtection password="C8ED" sheet="1" objects="1" scenarios="1"/>
  <phoneticPr fontId="0" type="noConversion"/>
  <pageMargins left="0.75" right="0.75" top="1" bottom="1" header="0" footer="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ceso xmlns="ced11894-5036-485b-98ce-275e3b8a3868">Ninguno</Proceso>
    <Consecutivo_x0020_del_x0020_formato xmlns="ced11894-5036-485b-98ce-275e3b8a3868">3</Consecutivo_x0020_del_x0020_formato>
    <Nivel xmlns="ced11894-5036-485b-98ce-275e3b8a3868">Secundario</Nivel>
    <Fecha xmlns="ced11894-5036-485b-98ce-275e3b8a3868">2024-10-13T05:00:00+00:00</Fecha>
    <Subproceso xmlns="ced11894-5036-485b-98ce-275e3b8a3868">Gestión de Tesorería</Subproceso>
    <Clase xmlns="ced11894-5036-485b-98ce-275e3b8a3868">Formatos</Clas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042057635BBB34BB4D57559D4026DF6" ma:contentTypeVersion="7" ma:contentTypeDescription="Crear nuevo documento." ma:contentTypeScope="" ma:versionID="d2179096fcba7ac87ce93fbdf745fa71">
  <xsd:schema xmlns:xsd="http://www.w3.org/2001/XMLSchema" xmlns:xs="http://www.w3.org/2001/XMLSchema" xmlns:p="http://schemas.microsoft.com/office/2006/metadata/properties" xmlns:ns2="ced11894-5036-485b-98ce-275e3b8a3868" targetNamespace="http://schemas.microsoft.com/office/2006/metadata/properties" ma:root="true" ma:fieldsID="4146b9b700db18ab0a512dfcb52fbec8" ns2:_="">
    <xsd:import namespace="ced11894-5036-485b-98ce-275e3b8a3868"/>
    <xsd:element name="properties">
      <xsd:complexType>
        <xsd:sequence>
          <xsd:element name="documentManagement">
            <xsd:complexType>
              <xsd:all>
                <xsd:element ref="ns2:Proceso"/>
                <xsd:element ref="ns2:Subproceso"/>
                <xsd:element ref="ns2:Clase"/>
                <xsd:element ref="ns2:Nivel"/>
                <xsd:element ref="ns2:Fecha"/>
                <xsd:element ref="ns2:Consecutivo_x0020_del_x0020_formato"/>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d11894-5036-485b-98ce-275e3b8a3868" elementFormDefault="qualified">
    <xsd:import namespace="http://schemas.microsoft.com/office/2006/documentManagement/types"/>
    <xsd:import namespace="http://schemas.microsoft.com/office/infopath/2007/PartnerControls"/>
    <xsd:element name="Proceso" ma:index="8" ma:displayName="Proceso" ma:default="Gestión Jurídica" ma:description="Seleccione el proceso al que pertenece el documento" ma:format="Dropdown" ma:internalName="Proceso">
      <xsd:simpleType>
        <xsd:restriction base="dms:Choice">
          <xsd:enumeration value="Gestión Jurídica"/>
          <xsd:enumeration value="Gestión de Contratación"/>
          <xsd:enumeration value="Gestión de Hacienda"/>
          <xsd:enumeration value="Gestión Administrativa General"/>
          <xsd:enumeration value="Gestión General"/>
          <xsd:enumeration value="Dirección de Gobierno Abierto"/>
          <xsd:enumeration value="Ninguno"/>
        </xsd:restriction>
      </xsd:simpleType>
    </xsd:element>
    <xsd:element name="Subproceso" ma:index="9" ma:displayName="Subproceso" ma:default="Ninguno" ma:description="Seleccione el Subproceso al que pertenece el documento" ma:format="Dropdown" ma:internalName="Subproceso">
      <xsd:simpleType>
        <xsd:restriction base="dms:Choice">
          <xsd:enumeration value="Ninguno"/>
          <xsd:enumeration value="Secretaria de Hacienda"/>
          <xsd:enumeration value="Gestión de Presupuesto"/>
          <xsd:enumeration value="Gestión de Rentas"/>
          <xsd:enumeration value="Gestión de Contabilidad"/>
          <xsd:enumeration value="Gestión de Tesorería"/>
          <xsd:enumeration value="Gestión Administrativa General"/>
          <xsd:enumeration value="Gestión de Talento Humano"/>
          <xsd:enumeration value="Gestión de Servicios Administrativos"/>
          <xsd:enumeration value="Gestión Documental"/>
          <xsd:enumeration value="Oficina de Control Interno Disciplinario"/>
          <xsd:enumeration value="Gestión de Atención al Ciudadano"/>
          <xsd:enumeration value="Secretaria General"/>
          <xsd:enumeration value="Dirección de Arquitectura Empresarial y de Gobierno Abierto"/>
          <xsd:enumeration value="Gestión Almacén"/>
          <xsd:enumeration value="Gestión de Servicios Tecnológicos"/>
        </xsd:restriction>
      </xsd:simpleType>
    </xsd:element>
    <xsd:element name="Clase" ma:index="10" ma:displayName="Clase" ma:default="Procedimientos" ma:description="Clase" ma:format="Dropdown" ma:internalName="Clase">
      <xsd:simpleType>
        <xsd:restriction base="dms:Choice">
          <xsd:enumeration value="Procedimientos"/>
          <xsd:enumeration value="Formatos"/>
          <xsd:enumeration value="Manuales"/>
          <xsd:enumeration value="Política"/>
          <xsd:enumeration value="Códigos"/>
          <xsd:enumeration value="Caracterización del Proceso"/>
          <xsd:enumeration value="Instructivos"/>
          <xsd:enumeration value="Mapa de procesos"/>
          <xsd:enumeration value="Mapa de riesgos"/>
          <xsd:enumeration value="Planes"/>
          <xsd:enumeration value="Programas"/>
          <xsd:enumeration value="Normograma"/>
          <xsd:enumeration value="Guía"/>
        </xsd:restriction>
      </xsd:simpleType>
    </xsd:element>
    <xsd:element name="Nivel" ma:index="11" ma:displayName="Nivel" ma:default="Primario" ma:description="Seleccione el nivel del documento" ma:format="Dropdown" ma:internalName="Nivel">
      <xsd:simpleType>
        <xsd:restriction base="dms:Choice">
          <xsd:enumeration value="Primario"/>
          <xsd:enumeration value="Secundario"/>
        </xsd:restriction>
      </xsd:simpleType>
    </xsd:element>
    <xsd:element name="Fecha" ma:index="12" ma:displayName="Fecha" ma:default="[today]" ma:description="Fecha del documento" ma:format="DateOnly" ma:internalName="Fecha">
      <xsd:simpleType>
        <xsd:restriction base="dms:DateTime"/>
      </xsd:simpleType>
    </xsd:element>
    <xsd:element name="Consecutivo_x0020_del_x0020_formato" ma:index="13" ma:displayName="Consecutivo del formato" ma:description="Número de formato" ma:internalName="Consecutivo_x0020_del_x0020_format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25A755-93A5-4CF0-90DF-66A34FE1CF85}">
  <ds:schemaRefs>
    <ds:schemaRef ds:uri="http://schemas.openxmlformats.org/package/2006/metadata/core-properties"/>
    <ds:schemaRef ds:uri="http://schemas.microsoft.com/office/2006/documentManagement/types"/>
    <ds:schemaRef ds:uri="http://purl.org/dc/dcmitype/"/>
    <ds:schemaRef ds:uri="ced11894-5036-485b-98ce-275e3b8a3868"/>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16FF0DC4-8BB0-4465-9205-888602C43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d11894-5036-485b-98ce-275e3b8a38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A29D7D-0FD8-4BBF-BA28-46BC60524E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INFORMACION PAGOS</vt:lpstr>
      <vt:lpstr>CCYAP</vt:lpstr>
      <vt:lpstr>Instructivo</vt:lpstr>
      <vt:lpstr>OTC-IT-001</vt:lpstr>
      <vt:lpstr>MACRO</vt:lpstr>
      <vt:lpstr>1</vt:lpstr>
      <vt:lpstr>CCYAP!Área_de_impresión</vt:lpstr>
      <vt:lpstr>'INFORMACION PAGOS'!Área_de_impresión</vt:lpstr>
      <vt:lpstr>'OTC-IT-001'!Área_de_impresión</vt:lpstr>
    </vt:vector>
  </TitlesOfParts>
  <Company>Secretaría de Educación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FOR-GHT-03 FORMATO ÚNICO DE RADICACION DE CUENTAS FURC</dc:title>
  <dc:creator>Secretaría de Educación</dc:creator>
  <cp:lastModifiedBy>planeacion</cp:lastModifiedBy>
  <cp:lastPrinted>2026-04-27T15:05:50Z</cp:lastPrinted>
  <dcterms:created xsi:type="dcterms:W3CDTF">2000-10-03T21:11:22Z</dcterms:created>
  <dcterms:modified xsi:type="dcterms:W3CDTF">2026-05-04T19:21:49Z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0x0101002042057635BBB34BB4D57559D4026DF6</vt:lpwstr>
  </property>
</Properties>
</file>